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girlScoutsTrax\Modified Trax\"/>
    </mc:Choice>
  </mc:AlternateContent>
  <bookViews>
    <workbookView xWindow="-15" yWindow="165" windowWidth="10320" windowHeight="7980" tabRatio="922" firstSheet="2" activeTab="11"/>
  </bookViews>
  <sheets>
    <sheet name="Instructions" sheetId="1" r:id="rId1"/>
    <sheet name="Parent Contact Info" sheetId="3" r:id="rId2"/>
    <sheet name="Registration" sheetId="4" r:id="rId3"/>
    <sheet name="Dues" sheetId="83" r:id="rId4"/>
    <sheet name="Attendance" sheetId="5" r:id="rId5"/>
    <sheet name="Badges" sheetId="86" r:id="rId6"/>
    <sheet name="Journey Awards" sheetId="7" r:id="rId7"/>
    <sheet name="Council Own" sheetId="45" r:id="rId8"/>
    <sheet name="Bridging" sheetId="82" r:id="rId9"/>
    <sheet name="Age-Level" sheetId="87" r:id="rId10"/>
    <sheet name="Fun Patches" sheetId="46" r:id="rId11"/>
    <sheet name="Summary" sheetId="10" r:id="rId12"/>
    <sheet name="Order" sheetId="11" r:id="rId13"/>
    <sheet name="Brownie 1" sheetId="14" r:id="rId14"/>
    <sheet name="Brownie 2" sheetId="119" r:id="rId15"/>
    <sheet name="Brownie 3" sheetId="120" r:id="rId16"/>
    <sheet name="Brownie 4" sheetId="121" r:id="rId17"/>
    <sheet name="Brownie 5" sheetId="122" r:id="rId18"/>
    <sheet name="Brownie 6" sheetId="123" r:id="rId19"/>
    <sheet name="Brownie 7" sheetId="124" r:id="rId20"/>
    <sheet name="Brownie 8" sheetId="125" r:id="rId21"/>
    <sheet name="Brownie 9" sheetId="126" r:id="rId22"/>
    <sheet name="Brownie 10" sheetId="127" r:id="rId23"/>
    <sheet name="Brownie 11" sheetId="128" r:id="rId24"/>
    <sheet name="Brownie 12" sheetId="129" r:id="rId25"/>
    <sheet name="Brownie 13" sheetId="130" r:id="rId26"/>
    <sheet name="Brownie 14" sheetId="131" r:id="rId27"/>
    <sheet name="Brownie 15" sheetId="132" r:id="rId28"/>
  </sheets>
  <functionGroups builtInGroupCount="18"/>
  <definedNames>
    <definedName name="_xlnm.Print_Area" localSheetId="13">'Brownie 1'!$A$1:$S$182</definedName>
    <definedName name="_xlnm.Print_Area" localSheetId="22">'Brownie 10'!$A$1:$S$139</definedName>
    <definedName name="_xlnm.Print_Area" localSheetId="23">'Brownie 11'!$A$1:$S$139</definedName>
    <definedName name="_xlnm.Print_Area" localSheetId="24">'Brownie 12'!$A$1:$S$139</definedName>
    <definedName name="_xlnm.Print_Area" localSheetId="25">'Brownie 13'!$A$1:$S$139</definedName>
    <definedName name="_xlnm.Print_Area" localSheetId="26">'Brownie 14'!$A$1:$S$139</definedName>
    <definedName name="_xlnm.Print_Area" localSheetId="27">'Brownie 15'!$A$1:$S$139</definedName>
    <definedName name="_xlnm.Print_Area" localSheetId="14">'Brownie 2'!$A$1:$S$139</definedName>
    <definedName name="_xlnm.Print_Area" localSheetId="15">'Brownie 3'!$A$1:$S$139</definedName>
    <definedName name="_xlnm.Print_Area" localSheetId="16">'Brownie 4'!$A$1:$S$139</definedName>
    <definedName name="_xlnm.Print_Area" localSheetId="17">'Brownie 5'!$A$1:$S$139</definedName>
    <definedName name="_xlnm.Print_Area" localSheetId="18">'Brownie 6'!$A$1:$S$139</definedName>
    <definedName name="_xlnm.Print_Area" localSheetId="19">'Brownie 7'!$A$1:$S$139</definedName>
    <definedName name="_xlnm.Print_Area" localSheetId="20">'Brownie 8'!$A$1:$S$139</definedName>
    <definedName name="_xlnm.Print_Area" localSheetId="21">'Brownie 9'!$A$1:$S$139</definedName>
    <definedName name="_xlnm.Print_Area" localSheetId="7">'Council Own'!$A$1:$R$124</definedName>
    <definedName name="_xlnm.Print_Area" localSheetId="0">Instructions!$A$1:$H$52</definedName>
    <definedName name="_xlnm.Print_Area" localSheetId="2">Registration!$A$1:$Y$18</definedName>
    <definedName name="_xlnm.Print_Titles" localSheetId="4">Attendance!$1:$4</definedName>
    <definedName name="_xlnm.Print_Titles" localSheetId="7">'Council Own'!$1:$4</definedName>
    <definedName name="_xlnm.Print_Titles" localSheetId="6">'Journey Awards'!$1:$4</definedName>
    <definedName name="_xlnm.Print_Titles" localSheetId="2">Registration!$1:$4</definedName>
  </definedNames>
  <calcPr calcId="152511"/>
</workbook>
</file>

<file path=xl/calcChain.xml><?xml version="1.0" encoding="utf-8"?>
<calcChain xmlns="http://schemas.openxmlformats.org/spreadsheetml/2006/main">
  <c r="R24" i="4" l="1"/>
  <c r="Q24" i="4"/>
  <c r="P24" i="4"/>
  <c r="O24" i="4"/>
  <c r="N24" i="4"/>
  <c r="M24" i="4"/>
  <c r="L24" i="4"/>
  <c r="K24" i="4"/>
  <c r="J24" i="4"/>
  <c r="I24" i="4"/>
  <c r="H24" i="4"/>
  <c r="G24" i="4"/>
  <c r="F24" i="4"/>
  <c r="E24" i="4"/>
  <c r="D24" i="4"/>
  <c r="R14" i="4"/>
  <c r="Q14" i="4"/>
  <c r="P14" i="4"/>
  <c r="O14" i="4"/>
  <c r="N14" i="4"/>
  <c r="M14" i="4"/>
  <c r="L14" i="4"/>
  <c r="K14" i="4"/>
  <c r="J14" i="4"/>
  <c r="I14" i="4"/>
  <c r="H14" i="4"/>
  <c r="G14" i="4"/>
  <c r="F14" i="4"/>
  <c r="E14" i="4"/>
  <c r="D14" i="4"/>
  <c r="C1" i="4"/>
  <c r="C2" i="4"/>
  <c r="U7" i="82"/>
  <c r="U9" i="82"/>
  <c r="U11" i="82"/>
  <c r="U13" i="82"/>
  <c r="U15" i="82"/>
  <c r="U17" i="82"/>
  <c r="U8" i="82"/>
  <c r="U10" i="82"/>
  <c r="U12" i="82"/>
  <c r="U14" i="82"/>
  <c r="U16" i="82"/>
  <c r="U18" i="82"/>
  <c r="U6" i="82"/>
  <c r="U9" i="7"/>
  <c r="U11" i="7"/>
  <c r="U13" i="7"/>
  <c r="U15" i="7"/>
  <c r="U17" i="7"/>
  <c r="U19" i="7"/>
  <c r="U21" i="7"/>
  <c r="U23" i="7"/>
  <c r="U25" i="7"/>
  <c r="U27" i="7"/>
  <c r="U29" i="7"/>
  <c r="U31" i="7"/>
  <c r="U33" i="7"/>
  <c r="U35" i="7"/>
  <c r="U37" i="7"/>
  <c r="U39" i="7"/>
  <c r="U41" i="7"/>
  <c r="U43" i="7"/>
  <c r="U45" i="7"/>
  <c r="U47" i="7"/>
  <c r="U49" i="7"/>
  <c r="U51" i="7"/>
  <c r="U53" i="7"/>
  <c r="U55" i="7"/>
  <c r="U10" i="7"/>
  <c r="U12" i="7"/>
  <c r="U14" i="7"/>
  <c r="U16" i="7"/>
  <c r="U18" i="7"/>
  <c r="U20" i="7"/>
  <c r="U22" i="7"/>
  <c r="U24" i="7"/>
  <c r="U26" i="7"/>
  <c r="U28" i="7"/>
  <c r="U30" i="7"/>
  <c r="U32" i="7"/>
  <c r="U34" i="7"/>
  <c r="U36" i="7"/>
  <c r="U38" i="7"/>
  <c r="U40" i="7"/>
  <c r="U42" i="7"/>
  <c r="U44" i="7"/>
  <c r="U46" i="7"/>
  <c r="U48" i="7"/>
  <c r="U50" i="7"/>
  <c r="U52" i="7"/>
  <c r="U54" i="7"/>
  <c r="U8" i="7"/>
  <c r="U9" i="86"/>
  <c r="U11" i="86"/>
  <c r="U13" i="86"/>
  <c r="U15" i="86"/>
  <c r="U17" i="86"/>
  <c r="U19" i="86"/>
  <c r="U21" i="86"/>
  <c r="U23" i="86"/>
  <c r="U25" i="86"/>
  <c r="U27" i="86"/>
  <c r="U29" i="86"/>
  <c r="U31" i="86"/>
  <c r="U33" i="86"/>
  <c r="U35" i="86"/>
  <c r="U37" i="86"/>
  <c r="U39" i="86"/>
  <c r="U41" i="86"/>
  <c r="U43" i="86"/>
  <c r="U45" i="86"/>
  <c r="U47" i="86"/>
  <c r="U49" i="86"/>
  <c r="U51" i="86"/>
  <c r="U53" i="86"/>
  <c r="U55" i="86"/>
  <c r="U57" i="86"/>
  <c r="U59" i="86"/>
  <c r="U61" i="86"/>
  <c r="U63" i="86"/>
  <c r="U65" i="86"/>
  <c r="U67" i="86"/>
  <c r="U69" i="86"/>
  <c r="U71" i="86"/>
  <c r="U73" i="86"/>
  <c r="U75" i="86"/>
  <c r="U77" i="86"/>
  <c r="U79" i="86"/>
  <c r="U81" i="86"/>
  <c r="U83" i="86"/>
  <c r="U85" i="86"/>
  <c r="U87" i="86"/>
  <c r="U89" i="86"/>
  <c r="U91" i="86"/>
  <c r="U93" i="86"/>
  <c r="U95" i="86"/>
  <c r="U97" i="86"/>
  <c r="U99" i="86"/>
  <c r="U101" i="86"/>
  <c r="U103" i="86"/>
  <c r="U105" i="86"/>
  <c r="U107" i="86"/>
  <c r="U109" i="86"/>
  <c r="U111" i="86"/>
  <c r="U113" i="86"/>
  <c r="U115" i="86"/>
  <c r="U117" i="86"/>
  <c r="U119" i="86"/>
  <c r="U121" i="86"/>
  <c r="U123" i="86"/>
  <c r="U125" i="86"/>
  <c r="U127" i="86"/>
  <c r="U129" i="86"/>
  <c r="U131" i="86"/>
  <c r="U133" i="86"/>
  <c r="U135" i="86"/>
  <c r="U137" i="86"/>
  <c r="U139" i="86"/>
  <c r="U141" i="86"/>
  <c r="U143" i="86"/>
  <c r="U145" i="86"/>
  <c r="U147" i="86"/>
  <c r="U149" i="86"/>
  <c r="U151" i="86"/>
  <c r="U153" i="86"/>
  <c r="U155" i="86"/>
  <c r="U157" i="86"/>
  <c r="U159" i="86"/>
  <c r="U161" i="86"/>
  <c r="U163" i="86"/>
  <c r="U165" i="86"/>
  <c r="U167" i="86"/>
  <c r="U169" i="86"/>
  <c r="U171" i="86"/>
  <c r="U173" i="86"/>
  <c r="U175" i="86"/>
  <c r="U177" i="86"/>
  <c r="U179" i="86"/>
  <c r="U181" i="86"/>
  <c r="U183" i="86"/>
  <c r="U185" i="86"/>
  <c r="U187" i="86"/>
  <c r="U189" i="86"/>
  <c r="U191" i="86"/>
  <c r="U193" i="86"/>
  <c r="U195" i="86"/>
  <c r="U197" i="86"/>
  <c r="U199" i="86"/>
  <c r="U201" i="86"/>
  <c r="U203" i="86"/>
  <c r="U205" i="86"/>
  <c r="U207" i="86"/>
  <c r="U209" i="86"/>
  <c r="U211" i="86"/>
  <c r="U213" i="86"/>
  <c r="U215" i="86"/>
  <c r="U217" i="86"/>
  <c r="U219" i="86"/>
  <c r="U221" i="86"/>
  <c r="U223" i="86"/>
  <c r="U225" i="86"/>
  <c r="U227" i="86"/>
  <c r="U229" i="86"/>
  <c r="U231" i="86"/>
  <c r="U233" i="86"/>
  <c r="U235" i="86"/>
  <c r="U237" i="86"/>
  <c r="U239" i="86"/>
  <c r="U241" i="86"/>
  <c r="U243" i="86"/>
  <c r="U245" i="86"/>
  <c r="U247" i="86"/>
  <c r="U249" i="86"/>
  <c r="U251" i="86"/>
  <c r="U253" i="86"/>
  <c r="U255" i="86"/>
  <c r="U257" i="86"/>
  <c r="U259" i="86"/>
  <c r="U261" i="86"/>
  <c r="U10" i="86"/>
  <c r="U14" i="86"/>
  <c r="U18" i="86"/>
  <c r="U22" i="86"/>
  <c r="U26" i="86"/>
  <c r="U30" i="86"/>
  <c r="U34" i="86"/>
  <c r="U38" i="86"/>
  <c r="U42" i="86"/>
  <c r="U46" i="86"/>
  <c r="U50" i="86"/>
  <c r="U54" i="86"/>
  <c r="U58" i="86"/>
  <c r="U62" i="86"/>
  <c r="U66" i="86"/>
  <c r="U70" i="86"/>
  <c r="U74" i="86"/>
  <c r="U78" i="86"/>
  <c r="U82" i="86"/>
  <c r="U86" i="86"/>
  <c r="U90" i="86"/>
  <c r="U94" i="86"/>
  <c r="U98" i="86"/>
  <c r="U102" i="86"/>
  <c r="U106" i="86"/>
  <c r="U110" i="86"/>
  <c r="U114" i="86"/>
  <c r="U118" i="86"/>
  <c r="U122" i="86"/>
  <c r="U126" i="86"/>
  <c r="U130" i="86"/>
  <c r="U134" i="86"/>
  <c r="U138" i="86"/>
  <c r="U142" i="86"/>
  <c r="U146" i="86"/>
  <c r="U150" i="86"/>
  <c r="U154" i="86"/>
  <c r="U158" i="86"/>
  <c r="U162" i="86"/>
  <c r="U166" i="86"/>
  <c r="U170" i="86"/>
  <c r="U174" i="86"/>
  <c r="U178" i="86"/>
  <c r="U182" i="86"/>
  <c r="U186" i="86"/>
  <c r="U190" i="86"/>
  <c r="U194" i="86"/>
  <c r="U198" i="86"/>
  <c r="U202" i="86"/>
  <c r="U206" i="86"/>
  <c r="U210" i="86"/>
  <c r="U214" i="86"/>
  <c r="U218" i="86"/>
  <c r="U222" i="86"/>
  <c r="U226" i="86"/>
  <c r="U230" i="86"/>
  <c r="U234" i="86"/>
  <c r="U238" i="86"/>
  <c r="U242" i="86"/>
  <c r="U246" i="86"/>
  <c r="U250" i="86"/>
  <c r="U254" i="86"/>
  <c r="U258" i="86"/>
  <c r="U262" i="86"/>
  <c r="U264" i="86"/>
  <c r="U266" i="86"/>
  <c r="U268" i="86"/>
  <c r="U270" i="86"/>
  <c r="U272" i="86"/>
  <c r="U274" i="86"/>
  <c r="U276" i="86"/>
  <c r="U278" i="86"/>
  <c r="U280" i="86"/>
  <c r="U282" i="86"/>
  <c r="U284" i="86"/>
  <c r="U286" i="86"/>
  <c r="U288" i="86"/>
  <c r="U290" i="86"/>
  <c r="U292" i="86"/>
  <c r="U294" i="86"/>
  <c r="U296" i="86"/>
  <c r="U298" i="86"/>
  <c r="U300" i="86"/>
  <c r="U302" i="86"/>
  <c r="U304" i="86"/>
  <c r="U306" i="86"/>
  <c r="U308" i="86"/>
  <c r="U310" i="86"/>
  <c r="U312" i="86"/>
  <c r="U314" i="86"/>
  <c r="U316" i="86"/>
  <c r="U318" i="86"/>
  <c r="U320" i="86"/>
  <c r="U322" i="86"/>
  <c r="U324" i="86"/>
  <c r="U326" i="86"/>
  <c r="U328" i="86"/>
  <c r="U330" i="86"/>
  <c r="U332" i="86"/>
  <c r="U334" i="86"/>
  <c r="U336" i="86"/>
  <c r="U338" i="86"/>
  <c r="U340" i="86"/>
  <c r="U342" i="86"/>
  <c r="U344" i="86"/>
  <c r="U346" i="86"/>
  <c r="U348" i="86"/>
  <c r="U350" i="86"/>
  <c r="U352" i="86"/>
  <c r="U354" i="86"/>
  <c r="U356" i="86"/>
  <c r="U358" i="86"/>
  <c r="U360" i="86"/>
  <c r="U362" i="86"/>
  <c r="U364" i="86"/>
  <c r="U366" i="86"/>
  <c r="U368" i="86"/>
  <c r="U370" i="86"/>
  <c r="U372" i="86"/>
  <c r="U374" i="86"/>
  <c r="U376" i="86"/>
  <c r="U378" i="86"/>
  <c r="U380" i="86"/>
  <c r="U382" i="86"/>
  <c r="U384" i="86"/>
  <c r="U386" i="86"/>
  <c r="U388" i="86"/>
  <c r="U390" i="86"/>
  <c r="U392" i="86"/>
  <c r="U394" i="86"/>
  <c r="U396" i="86"/>
  <c r="U398" i="86"/>
  <c r="U400" i="86"/>
  <c r="U402" i="86"/>
  <c r="U404" i="86"/>
  <c r="U406" i="86"/>
  <c r="U408" i="86"/>
  <c r="U410" i="86"/>
  <c r="U412" i="86"/>
  <c r="U414" i="86"/>
  <c r="U416" i="86"/>
  <c r="U418" i="86"/>
  <c r="U420" i="86"/>
  <c r="U422" i="86"/>
  <c r="U424" i="86"/>
  <c r="U426" i="86"/>
  <c r="U428" i="86"/>
  <c r="U430" i="86"/>
  <c r="U432" i="86"/>
  <c r="U434" i="86"/>
  <c r="U436" i="86"/>
  <c r="U438" i="86"/>
  <c r="U440" i="86"/>
  <c r="U442" i="86"/>
  <c r="U444" i="86"/>
  <c r="U446" i="86"/>
  <c r="U448" i="86"/>
  <c r="U450" i="86"/>
  <c r="U452" i="86"/>
  <c r="U454" i="86"/>
  <c r="U456" i="86"/>
  <c r="U458" i="86"/>
  <c r="U460" i="86"/>
  <c r="U462" i="86"/>
  <c r="U464" i="86"/>
  <c r="U466" i="86"/>
  <c r="U468" i="86"/>
  <c r="U470" i="86"/>
  <c r="U472" i="86"/>
  <c r="U474" i="86"/>
  <c r="U476" i="86"/>
  <c r="U478" i="86"/>
  <c r="U480" i="86"/>
  <c r="U482" i="86"/>
  <c r="U484" i="86"/>
  <c r="U486" i="86"/>
  <c r="U488" i="86"/>
  <c r="U490" i="86"/>
  <c r="U492" i="86"/>
  <c r="U494" i="86"/>
  <c r="U496" i="86"/>
  <c r="U498" i="86"/>
  <c r="U500" i="86"/>
  <c r="U502" i="86"/>
  <c r="U504" i="86"/>
  <c r="U506" i="86"/>
  <c r="U508" i="86"/>
  <c r="U510" i="86"/>
  <c r="U512" i="86"/>
  <c r="U514" i="86"/>
  <c r="U516" i="86"/>
  <c r="U518" i="86"/>
  <c r="U520" i="86"/>
  <c r="U522" i="86"/>
  <c r="U524" i="86"/>
  <c r="U526" i="86"/>
  <c r="U528" i="86"/>
  <c r="U530" i="86"/>
  <c r="U532" i="86"/>
  <c r="U534" i="86"/>
  <c r="U536" i="86"/>
  <c r="U538" i="86"/>
  <c r="U540" i="86"/>
  <c r="U542" i="86"/>
  <c r="U544" i="86"/>
  <c r="U546" i="86"/>
  <c r="U548" i="86"/>
  <c r="U550" i="86"/>
  <c r="U552" i="86"/>
  <c r="U554" i="86"/>
  <c r="U556" i="86"/>
  <c r="U558" i="86"/>
  <c r="U560" i="86"/>
  <c r="U562" i="86"/>
  <c r="U564" i="86"/>
  <c r="U566" i="86"/>
  <c r="U568" i="86"/>
  <c r="U570" i="86"/>
  <c r="U572" i="86"/>
  <c r="U574" i="86"/>
  <c r="U576" i="86"/>
  <c r="U578" i="86"/>
  <c r="U580" i="86"/>
  <c r="U582" i="86"/>
  <c r="U584" i="86"/>
  <c r="U586" i="86"/>
  <c r="U588" i="86"/>
  <c r="U590" i="86"/>
  <c r="U592" i="86"/>
  <c r="U594" i="86"/>
  <c r="U596" i="86"/>
  <c r="U598" i="86"/>
  <c r="U600" i="86"/>
  <c r="U602" i="86"/>
  <c r="U604" i="86"/>
  <c r="U606" i="86"/>
  <c r="U608" i="86"/>
  <c r="U610" i="86"/>
  <c r="U612" i="86"/>
  <c r="U8" i="86"/>
  <c r="U12" i="86"/>
  <c r="U16" i="86"/>
  <c r="U20" i="86"/>
  <c r="U24" i="86"/>
  <c r="U28" i="86"/>
  <c r="U32" i="86"/>
  <c r="U36" i="86"/>
  <c r="U40" i="86"/>
  <c r="U44" i="86"/>
  <c r="U48" i="86"/>
  <c r="U52" i="86"/>
  <c r="U56" i="86"/>
  <c r="U60" i="86"/>
  <c r="U64" i="86"/>
  <c r="U68" i="86"/>
  <c r="U76" i="86"/>
  <c r="U84" i="86"/>
  <c r="U92" i="86"/>
  <c r="U100" i="86"/>
  <c r="U108" i="86"/>
  <c r="U116" i="86"/>
  <c r="U124" i="86"/>
  <c r="U132" i="86"/>
  <c r="U140" i="86"/>
  <c r="U148" i="86"/>
  <c r="U156" i="86"/>
  <c r="U164" i="86"/>
  <c r="U172" i="86"/>
  <c r="U180" i="86"/>
  <c r="U188" i="86"/>
  <c r="U196" i="86"/>
  <c r="U204" i="86"/>
  <c r="U212" i="86"/>
  <c r="U220" i="86"/>
  <c r="U228" i="86"/>
  <c r="U236" i="86"/>
  <c r="U244" i="86"/>
  <c r="U252" i="86"/>
  <c r="U260" i="86"/>
  <c r="U265" i="86"/>
  <c r="U269" i="86"/>
  <c r="U273" i="86"/>
  <c r="U277" i="86"/>
  <c r="U281" i="86"/>
  <c r="U285" i="86"/>
  <c r="U289" i="86"/>
  <c r="U293" i="86"/>
  <c r="U297" i="86"/>
  <c r="U301" i="86"/>
  <c r="U305" i="86"/>
  <c r="U309" i="86"/>
  <c r="U313" i="86"/>
  <c r="U317" i="86"/>
  <c r="U321" i="86"/>
  <c r="U325" i="86"/>
  <c r="U329" i="86"/>
  <c r="U333" i="86"/>
  <c r="U337" i="86"/>
  <c r="U341" i="86"/>
  <c r="U345" i="86"/>
  <c r="U349" i="86"/>
  <c r="U353" i="86"/>
  <c r="U357" i="86"/>
  <c r="U361" i="86"/>
  <c r="U365" i="86"/>
  <c r="U369" i="86"/>
  <c r="U373" i="86"/>
  <c r="U377" i="86"/>
  <c r="U381" i="86"/>
  <c r="U385" i="86"/>
  <c r="U389" i="86"/>
  <c r="U393" i="86"/>
  <c r="U397" i="86"/>
  <c r="U401" i="86"/>
  <c r="U405" i="86"/>
  <c r="U409" i="86"/>
  <c r="U413" i="86"/>
  <c r="U417" i="86"/>
  <c r="U421" i="86"/>
  <c r="U425" i="86"/>
  <c r="U429" i="86"/>
  <c r="U433" i="86"/>
  <c r="U437" i="86"/>
  <c r="U441" i="86"/>
  <c r="U445" i="86"/>
  <c r="U449" i="86"/>
  <c r="U453" i="86"/>
  <c r="U457" i="86"/>
  <c r="U461" i="86"/>
  <c r="U465" i="86"/>
  <c r="U469" i="86"/>
  <c r="U473" i="86"/>
  <c r="U477" i="86"/>
  <c r="U481" i="86"/>
  <c r="U485" i="86"/>
  <c r="U489" i="86"/>
  <c r="U493" i="86"/>
  <c r="U497" i="86"/>
  <c r="U501" i="86"/>
  <c r="U505" i="86"/>
  <c r="U509" i="86"/>
  <c r="U513" i="86"/>
  <c r="U517" i="86"/>
  <c r="U521" i="86"/>
  <c r="U525" i="86"/>
  <c r="U529" i="86"/>
  <c r="U533" i="86"/>
  <c r="U537" i="86"/>
  <c r="U541" i="86"/>
  <c r="U545" i="86"/>
  <c r="U549" i="86"/>
  <c r="U553" i="86"/>
  <c r="U557" i="86"/>
  <c r="U561" i="86"/>
  <c r="U565" i="86"/>
  <c r="U569" i="86"/>
  <c r="U573" i="86"/>
  <c r="U577" i="86"/>
  <c r="U581" i="86"/>
  <c r="U585" i="86"/>
  <c r="U589" i="86"/>
  <c r="U593" i="86"/>
  <c r="U597" i="86"/>
  <c r="U601" i="86"/>
  <c r="U605" i="86"/>
  <c r="U609" i="86"/>
  <c r="U72" i="86"/>
  <c r="U80" i="86"/>
  <c r="U88" i="86"/>
  <c r="U96" i="86"/>
  <c r="U104" i="86"/>
  <c r="U112" i="86"/>
  <c r="U120" i="86"/>
  <c r="U128" i="86"/>
  <c r="U136" i="86"/>
  <c r="U144" i="86"/>
  <c r="U152" i="86"/>
  <c r="U160" i="86"/>
  <c r="U168" i="86"/>
  <c r="U176" i="86"/>
  <c r="U184" i="86"/>
  <c r="U192" i="86"/>
  <c r="U200" i="86"/>
  <c r="U208" i="86"/>
  <c r="U216" i="86"/>
  <c r="U224" i="86"/>
  <c r="U232" i="86"/>
  <c r="U240" i="86"/>
  <c r="U248" i="86"/>
  <c r="U256" i="86"/>
  <c r="U263" i="86"/>
  <c r="U267" i="86"/>
  <c r="U271" i="86"/>
  <c r="U275" i="86"/>
  <c r="U279" i="86"/>
  <c r="U283" i="86"/>
  <c r="U287" i="86"/>
  <c r="U291" i="86"/>
  <c r="U295" i="86"/>
  <c r="U299" i="86"/>
  <c r="U303" i="86"/>
  <c r="U307" i="86"/>
  <c r="U311" i="86"/>
  <c r="U315" i="86"/>
  <c r="U319" i="86"/>
  <c r="U323" i="86"/>
  <c r="U327" i="86"/>
  <c r="U331" i="86"/>
  <c r="U335" i="86"/>
  <c r="U339" i="86"/>
  <c r="U343" i="86"/>
  <c r="U347" i="86"/>
  <c r="U351" i="86"/>
  <c r="U355" i="86"/>
  <c r="U359" i="86"/>
  <c r="U363" i="86"/>
  <c r="U367" i="86"/>
  <c r="U371" i="86"/>
  <c r="U375" i="86"/>
  <c r="U379" i="86"/>
  <c r="U383" i="86"/>
  <c r="U387" i="86"/>
  <c r="U391" i="86"/>
  <c r="U395" i="86"/>
  <c r="U399" i="86"/>
  <c r="U403" i="86"/>
  <c r="U407" i="86"/>
  <c r="U411" i="86"/>
  <c r="U415" i="86"/>
  <c r="U419" i="86"/>
  <c r="U423" i="86"/>
  <c r="U427" i="86"/>
  <c r="U431" i="86"/>
  <c r="U435" i="86"/>
  <c r="U439" i="86"/>
  <c r="U443" i="86"/>
  <c r="U447" i="86"/>
  <c r="U451" i="86"/>
  <c r="U455" i="86"/>
  <c r="U459" i="86"/>
  <c r="U463" i="86"/>
  <c r="U467" i="86"/>
  <c r="U471" i="86"/>
  <c r="U475" i="86"/>
  <c r="U479" i="86"/>
  <c r="U483" i="86"/>
  <c r="U487" i="86"/>
  <c r="U491" i="86"/>
  <c r="U495" i="86"/>
  <c r="U499" i="86"/>
  <c r="U503" i="86"/>
  <c r="U507" i="86"/>
  <c r="U511" i="86"/>
  <c r="U515" i="86"/>
  <c r="U519" i="86"/>
  <c r="U523" i="86"/>
  <c r="U527" i="86"/>
  <c r="U531" i="86"/>
  <c r="U535" i="86"/>
  <c r="U539" i="86"/>
  <c r="U543" i="86"/>
  <c r="U547" i="86"/>
  <c r="U551" i="86"/>
  <c r="U555" i="86"/>
  <c r="U559" i="86"/>
  <c r="U563" i="86"/>
  <c r="U567" i="86"/>
  <c r="U571" i="86"/>
  <c r="U575" i="86"/>
  <c r="U579" i="86"/>
  <c r="U583" i="86"/>
  <c r="U587" i="86"/>
  <c r="U591" i="86"/>
  <c r="U595" i="86"/>
  <c r="U599" i="86"/>
  <c r="U603" i="86"/>
  <c r="U607" i="86"/>
  <c r="U611" i="86"/>
  <c r="U7" i="86"/>
  <c r="C87" i="132" l="1"/>
  <c r="A87" i="132"/>
  <c r="A86" i="132"/>
  <c r="S91" i="132"/>
  <c r="S90" i="132"/>
  <c r="S89" i="132"/>
  <c r="S87" i="132"/>
  <c r="S86" i="132"/>
  <c r="S85" i="132"/>
  <c r="S83" i="132"/>
  <c r="S82" i="132"/>
  <c r="S81" i="132"/>
  <c r="S79" i="132"/>
  <c r="S78" i="132"/>
  <c r="S77" i="132"/>
  <c r="S75" i="132"/>
  <c r="S74" i="132"/>
  <c r="S73" i="132"/>
  <c r="R91" i="132"/>
  <c r="R90" i="132"/>
  <c r="R89" i="132"/>
  <c r="R88" i="132"/>
  <c r="R87" i="132"/>
  <c r="R86" i="132"/>
  <c r="R85" i="132"/>
  <c r="R84" i="132"/>
  <c r="R83" i="132"/>
  <c r="R82" i="132"/>
  <c r="R81" i="132"/>
  <c r="R80" i="132"/>
  <c r="R79" i="132"/>
  <c r="R78" i="132"/>
  <c r="R77" i="132"/>
  <c r="R76" i="132"/>
  <c r="R75" i="132"/>
  <c r="R74" i="132"/>
  <c r="R73" i="132"/>
  <c r="R72" i="132"/>
  <c r="Q71" i="132"/>
  <c r="C87" i="131"/>
  <c r="A87" i="131"/>
  <c r="A86" i="131"/>
  <c r="K133" i="131"/>
  <c r="J133" i="131"/>
  <c r="K132" i="131"/>
  <c r="J132" i="131"/>
  <c r="K131" i="131"/>
  <c r="J131" i="131"/>
  <c r="J130" i="131"/>
  <c r="K129" i="131"/>
  <c r="J129" i="131"/>
  <c r="K128" i="131"/>
  <c r="J128" i="131"/>
  <c r="K127" i="131"/>
  <c r="J127" i="131"/>
  <c r="J126" i="131"/>
  <c r="K125" i="131"/>
  <c r="J125" i="131"/>
  <c r="K124" i="131"/>
  <c r="J124" i="131"/>
  <c r="K123" i="131"/>
  <c r="J123" i="131"/>
  <c r="J122" i="131"/>
  <c r="K121" i="131"/>
  <c r="J121" i="131"/>
  <c r="K120" i="131"/>
  <c r="J120" i="131"/>
  <c r="K119" i="131"/>
  <c r="J119" i="131"/>
  <c r="J118" i="131"/>
  <c r="K117" i="131"/>
  <c r="J117" i="131"/>
  <c r="K116" i="131"/>
  <c r="J116" i="131"/>
  <c r="K115" i="131"/>
  <c r="J115" i="131"/>
  <c r="J114" i="131"/>
  <c r="I113" i="131"/>
  <c r="K112" i="131"/>
  <c r="J112" i="131"/>
  <c r="K111" i="131"/>
  <c r="J111" i="131"/>
  <c r="K110" i="131"/>
  <c r="J110" i="131"/>
  <c r="J109" i="131"/>
  <c r="K108" i="131"/>
  <c r="J108" i="131"/>
  <c r="K107" i="131"/>
  <c r="J107" i="131"/>
  <c r="K106" i="131"/>
  <c r="J106" i="131"/>
  <c r="J105" i="131"/>
  <c r="K104" i="131"/>
  <c r="J104" i="131"/>
  <c r="K103" i="131"/>
  <c r="J103" i="131"/>
  <c r="K102" i="131"/>
  <c r="J102" i="131"/>
  <c r="J101" i="131"/>
  <c r="K100" i="131"/>
  <c r="J100" i="131"/>
  <c r="K99" i="131"/>
  <c r="J99" i="131"/>
  <c r="K98" i="131"/>
  <c r="J98" i="131"/>
  <c r="J97" i="131"/>
  <c r="K96" i="131"/>
  <c r="J96" i="131"/>
  <c r="S91" i="131"/>
  <c r="S90" i="131"/>
  <c r="S89" i="131"/>
  <c r="S87" i="131"/>
  <c r="S86" i="131"/>
  <c r="S85" i="131"/>
  <c r="S83" i="131"/>
  <c r="S82" i="131"/>
  <c r="S81" i="131"/>
  <c r="S79" i="131"/>
  <c r="S78" i="131"/>
  <c r="S77" i="131"/>
  <c r="S75" i="131"/>
  <c r="S74" i="131"/>
  <c r="S73" i="131"/>
  <c r="R91" i="131"/>
  <c r="R90" i="131"/>
  <c r="R89" i="131"/>
  <c r="R88" i="131"/>
  <c r="R87" i="131"/>
  <c r="R86" i="131"/>
  <c r="R85" i="131"/>
  <c r="R84" i="131"/>
  <c r="R83" i="131"/>
  <c r="R82" i="131"/>
  <c r="R81" i="131"/>
  <c r="R80" i="131"/>
  <c r="R79" i="131"/>
  <c r="R78" i="131"/>
  <c r="R77" i="131"/>
  <c r="R76" i="131"/>
  <c r="R75" i="131"/>
  <c r="R74" i="131"/>
  <c r="R73" i="131"/>
  <c r="R72" i="131"/>
  <c r="Q71" i="131"/>
  <c r="C87" i="130"/>
  <c r="A87" i="130"/>
  <c r="A86" i="130"/>
  <c r="S91" i="130"/>
  <c r="S90" i="130"/>
  <c r="S89" i="130"/>
  <c r="S87" i="130"/>
  <c r="S86" i="130"/>
  <c r="S85" i="130"/>
  <c r="S83" i="130"/>
  <c r="S82" i="130"/>
  <c r="S81" i="130"/>
  <c r="S79" i="130"/>
  <c r="S78" i="130"/>
  <c r="S77" i="130"/>
  <c r="S75" i="130"/>
  <c r="S74" i="130"/>
  <c r="S73" i="130"/>
  <c r="R91" i="130"/>
  <c r="R90" i="130"/>
  <c r="R89" i="130"/>
  <c r="R88" i="130"/>
  <c r="R87" i="130"/>
  <c r="R86" i="130"/>
  <c r="R85" i="130"/>
  <c r="R84" i="130"/>
  <c r="R83" i="130"/>
  <c r="R82" i="130"/>
  <c r="R81" i="130"/>
  <c r="R80" i="130"/>
  <c r="R79" i="130"/>
  <c r="R78" i="130"/>
  <c r="R77" i="130"/>
  <c r="R76" i="130"/>
  <c r="R75" i="130"/>
  <c r="R74" i="130"/>
  <c r="R73" i="130"/>
  <c r="R72" i="130"/>
  <c r="Q71" i="130"/>
  <c r="C87" i="129"/>
  <c r="A87" i="129"/>
  <c r="A86" i="129"/>
  <c r="S91" i="129"/>
  <c r="S90" i="129"/>
  <c r="S89" i="129"/>
  <c r="S87" i="129"/>
  <c r="S86" i="129"/>
  <c r="S85" i="129"/>
  <c r="S83" i="129"/>
  <c r="S82" i="129"/>
  <c r="S81" i="129"/>
  <c r="S79" i="129"/>
  <c r="S78" i="129"/>
  <c r="S77" i="129"/>
  <c r="S75" i="129"/>
  <c r="S74" i="129"/>
  <c r="S73" i="129"/>
  <c r="R91" i="129"/>
  <c r="R90" i="129"/>
  <c r="R89" i="129"/>
  <c r="R88" i="129"/>
  <c r="R87" i="129"/>
  <c r="R86" i="129"/>
  <c r="R85" i="129"/>
  <c r="R84" i="129"/>
  <c r="R83" i="129"/>
  <c r="R82" i="129"/>
  <c r="R81" i="129"/>
  <c r="R80" i="129"/>
  <c r="R79" i="129"/>
  <c r="R78" i="129"/>
  <c r="R77" i="129"/>
  <c r="R76" i="129"/>
  <c r="R75" i="129"/>
  <c r="R74" i="129"/>
  <c r="R73" i="129"/>
  <c r="R72" i="129"/>
  <c r="Q71" i="129"/>
  <c r="C87" i="128"/>
  <c r="A87" i="128"/>
  <c r="A86" i="128"/>
  <c r="S91" i="128"/>
  <c r="S90" i="128"/>
  <c r="S89" i="128"/>
  <c r="S87" i="128"/>
  <c r="S86" i="128"/>
  <c r="S85" i="128"/>
  <c r="S83" i="128"/>
  <c r="S82" i="128"/>
  <c r="S81" i="128"/>
  <c r="S79" i="128"/>
  <c r="S78" i="128"/>
  <c r="S77" i="128"/>
  <c r="S75" i="128"/>
  <c r="S74" i="128"/>
  <c r="S73" i="128"/>
  <c r="R91" i="128"/>
  <c r="R90" i="128"/>
  <c r="R89" i="128"/>
  <c r="R88" i="128"/>
  <c r="R87" i="128"/>
  <c r="R86" i="128"/>
  <c r="R85" i="128"/>
  <c r="R84" i="128"/>
  <c r="R83" i="128"/>
  <c r="R82" i="128"/>
  <c r="R81" i="128"/>
  <c r="R80" i="128"/>
  <c r="R79" i="128"/>
  <c r="R78" i="128"/>
  <c r="R77" i="128"/>
  <c r="R76" i="128"/>
  <c r="R75" i="128"/>
  <c r="R74" i="128"/>
  <c r="R73" i="128"/>
  <c r="R72" i="128"/>
  <c r="Q71" i="128"/>
  <c r="C87" i="127"/>
  <c r="A87" i="127"/>
  <c r="A86" i="127"/>
  <c r="S91" i="127"/>
  <c r="S90" i="127"/>
  <c r="S89" i="127"/>
  <c r="S87" i="127"/>
  <c r="S86" i="127"/>
  <c r="S85" i="127"/>
  <c r="S83" i="127"/>
  <c r="S82" i="127"/>
  <c r="S81" i="127"/>
  <c r="S79" i="127"/>
  <c r="S78" i="127"/>
  <c r="S77" i="127"/>
  <c r="S75" i="127"/>
  <c r="S74" i="127"/>
  <c r="S73" i="127"/>
  <c r="R91" i="127"/>
  <c r="R90" i="127"/>
  <c r="R89" i="127"/>
  <c r="R88" i="127"/>
  <c r="R87" i="127"/>
  <c r="R86" i="127"/>
  <c r="R85" i="127"/>
  <c r="R84" i="127"/>
  <c r="R83" i="127"/>
  <c r="R82" i="127"/>
  <c r="R81" i="127"/>
  <c r="R80" i="127"/>
  <c r="R79" i="127"/>
  <c r="R78" i="127"/>
  <c r="R77" i="127"/>
  <c r="R76" i="127"/>
  <c r="R75" i="127"/>
  <c r="R74" i="127"/>
  <c r="R73" i="127"/>
  <c r="R72" i="127"/>
  <c r="Q71" i="127"/>
  <c r="C87" i="126"/>
  <c r="A87" i="126"/>
  <c r="A86" i="126"/>
  <c r="S91" i="126"/>
  <c r="S90" i="126"/>
  <c r="S89" i="126"/>
  <c r="S87" i="126"/>
  <c r="S86" i="126"/>
  <c r="S85" i="126"/>
  <c r="S83" i="126"/>
  <c r="S82" i="126"/>
  <c r="S81" i="126"/>
  <c r="S79" i="126"/>
  <c r="S78" i="126"/>
  <c r="S77" i="126"/>
  <c r="S75" i="126"/>
  <c r="S74" i="126"/>
  <c r="S73" i="126"/>
  <c r="R91" i="126"/>
  <c r="R90" i="126"/>
  <c r="R89" i="126"/>
  <c r="R88" i="126"/>
  <c r="R87" i="126"/>
  <c r="R86" i="126"/>
  <c r="R85" i="126"/>
  <c r="R84" i="126"/>
  <c r="R83" i="126"/>
  <c r="R82" i="126"/>
  <c r="R81" i="126"/>
  <c r="R80" i="126"/>
  <c r="R79" i="126"/>
  <c r="R78" i="126"/>
  <c r="R77" i="126"/>
  <c r="R76" i="126"/>
  <c r="R75" i="126"/>
  <c r="R74" i="126"/>
  <c r="R73" i="126"/>
  <c r="R72" i="126"/>
  <c r="Q71" i="126"/>
  <c r="C87" i="125"/>
  <c r="A87" i="125"/>
  <c r="A86" i="125"/>
  <c r="S91" i="125"/>
  <c r="S90" i="125"/>
  <c r="S89" i="125"/>
  <c r="S87" i="125"/>
  <c r="S86" i="125"/>
  <c r="S85" i="125"/>
  <c r="S83" i="125"/>
  <c r="S82" i="125"/>
  <c r="S81" i="125"/>
  <c r="S79" i="125"/>
  <c r="S78" i="125"/>
  <c r="S77" i="125"/>
  <c r="S75" i="125"/>
  <c r="S74" i="125"/>
  <c r="S73" i="125"/>
  <c r="R91" i="125"/>
  <c r="R90" i="125"/>
  <c r="R89" i="125"/>
  <c r="R88" i="125"/>
  <c r="R87" i="125"/>
  <c r="R86" i="125"/>
  <c r="R85" i="125"/>
  <c r="R84" i="125"/>
  <c r="R83" i="125"/>
  <c r="R82" i="125"/>
  <c r="R81" i="125"/>
  <c r="R80" i="125"/>
  <c r="R79" i="125"/>
  <c r="R78" i="125"/>
  <c r="R77" i="125"/>
  <c r="R76" i="125"/>
  <c r="R75" i="125"/>
  <c r="R74" i="125"/>
  <c r="R73" i="125"/>
  <c r="R72" i="125"/>
  <c r="Q71" i="125"/>
  <c r="C87" i="124"/>
  <c r="A87" i="124"/>
  <c r="A86" i="124"/>
  <c r="S91" i="124"/>
  <c r="S90" i="124"/>
  <c r="S89" i="124"/>
  <c r="S87" i="124"/>
  <c r="S86" i="124"/>
  <c r="S85" i="124"/>
  <c r="S83" i="124"/>
  <c r="S82" i="124"/>
  <c r="S81" i="124"/>
  <c r="S79" i="124"/>
  <c r="S78" i="124"/>
  <c r="S77" i="124"/>
  <c r="S75" i="124"/>
  <c r="S74" i="124"/>
  <c r="S73" i="124"/>
  <c r="R91" i="124"/>
  <c r="R90" i="124"/>
  <c r="R89" i="124"/>
  <c r="R88" i="124"/>
  <c r="R87" i="124"/>
  <c r="R86" i="124"/>
  <c r="R85" i="124"/>
  <c r="R84" i="124"/>
  <c r="R83" i="124"/>
  <c r="R82" i="124"/>
  <c r="R81" i="124"/>
  <c r="R80" i="124"/>
  <c r="R79" i="124"/>
  <c r="R78" i="124"/>
  <c r="R77" i="124"/>
  <c r="R76" i="124"/>
  <c r="R75" i="124"/>
  <c r="R74" i="124"/>
  <c r="R73" i="124"/>
  <c r="R72" i="124"/>
  <c r="Q71" i="124"/>
  <c r="C87" i="123"/>
  <c r="A87" i="123"/>
  <c r="A86" i="123"/>
  <c r="S91" i="123"/>
  <c r="S90" i="123"/>
  <c r="S89" i="123"/>
  <c r="S87" i="123"/>
  <c r="S86" i="123"/>
  <c r="S85" i="123"/>
  <c r="S83" i="123"/>
  <c r="S82" i="123"/>
  <c r="S81" i="123"/>
  <c r="S79" i="123"/>
  <c r="S78" i="123"/>
  <c r="S77" i="123"/>
  <c r="S75" i="123"/>
  <c r="S74" i="123"/>
  <c r="S73" i="123"/>
  <c r="R91" i="123"/>
  <c r="R90" i="123"/>
  <c r="R89" i="123"/>
  <c r="R88" i="123"/>
  <c r="R87" i="123"/>
  <c r="R86" i="123"/>
  <c r="R85" i="123"/>
  <c r="R84" i="123"/>
  <c r="R83" i="123"/>
  <c r="R82" i="123"/>
  <c r="R81" i="123"/>
  <c r="R80" i="123"/>
  <c r="R79" i="123"/>
  <c r="R78" i="123"/>
  <c r="R77" i="123"/>
  <c r="R76" i="123"/>
  <c r="R75" i="123"/>
  <c r="R74" i="123"/>
  <c r="R73" i="123"/>
  <c r="R72" i="123"/>
  <c r="Q71" i="123"/>
  <c r="C87" i="122"/>
  <c r="A87" i="122"/>
  <c r="A86" i="122"/>
  <c r="S90" i="122"/>
  <c r="S91" i="122"/>
  <c r="K133" i="122"/>
  <c r="J133" i="122"/>
  <c r="K132" i="122"/>
  <c r="J132" i="122"/>
  <c r="K131" i="122"/>
  <c r="J131" i="122"/>
  <c r="J130" i="122"/>
  <c r="K129" i="122"/>
  <c r="J129" i="122"/>
  <c r="K128" i="122"/>
  <c r="J128" i="122"/>
  <c r="K127" i="122"/>
  <c r="J127" i="122"/>
  <c r="J126" i="122"/>
  <c r="K125" i="122"/>
  <c r="J125" i="122"/>
  <c r="K124" i="122"/>
  <c r="J124" i="122"/>
  <c r="K123" i="122"/>
  <c r="J123" i="122"/>
  <c r="J122" i="122"/>
  <c r="K121" i="122"/>
  <c r="J121" i="122"/>
  <c r="K120" i="122"/>
  <c r="J120" i="122"/>
  <c r="K119" i="122"/>
  <c r="J119" i="122"/>
  <c r="J118" i="122"/>
  <c r="K117" i="122"/>
  <c r="J117" i="122"/>
  <c r="K116" i="122"/>
  <c r="J116" i="122"/>
  <c r="K115" i="122"/>
  <c r="J115" i="122"/>
  <c r="J114" i="122"/>
  <c r="I113" i="122"/>
  <c r="K112" i="122"/>
  <c r="J112" i="122"/>
  <c r="K111" i="122"/>
  <c r="J111" i="122"/>
  <c r="K110" i="122"/>
  <c r="J110" i="122"/>
  <c r="J109" i="122"/>
  <c r="K108" i="122"/>
  <c r="J108" i="122"/>
  <c r="K107" i="122"/>
  <c r="J107" i="122"/>
  <c r="K106" i="122"/>
  <c r="J106" i="122"/>
  <c r="J105" i="122"/>
  <c r="K104" i="122"/>
  <c r="J104" i="122"/>
  <c r="K103" i="122"/>
  <c r="J103" i="122"/>
  <c r="K102" i="122"/>
  <c r="J102" i="122"/>
  <c r="J101" i="122"/>
  <c r="K100" i="122"/>
  <c r="J100" i="122"/>
  <c r="K99" i="122"/>
  <c r="J99" i="122"/>
  <c r="K98" i="122"/>
  <c r="J98" i="122"/>
  <c r="J97" i="122"/>
  <c r="K96" i="122"/>
  <c r="J96" i="122"/>
  <c r="S89" i="122"/>
  <c r="S86" i="122"/>
  <c r="S87" i="122"/>
  <c r="S85" i="122"/>
  <c r="S82" i="122"/>
  <c r="S83" i="122"/>
  <c r="S81" i="122"/>
  <c r="S78" i="122"/>
  <c r="S79" i="122"/>
  <c r="S77" i="122"/>
  <c r="S74" i="122"/>
  <c r="S75" i="122"/>
  <c r="S73" i="122"/>
  <c r="S90" i="121"/>
  <c r="S91" i="121"/>
  <c r="S89" i="121"/>
  <c r="S86" i="121"/>
  <c r="S87" i="121"/>
  <c r="S85" i="121"/>
  <c r="S82" i="121"/>
  <c r="S83" i="121"/>
  <c r="S81" i="121"/>
  <c r="S78" i="121"/>
  <c r="S79" i="121"/>
  <c r="S77" i="121"/>
  <c r="S75" i="121"/>
  <c r="S74" i="121"/>
  <c r="S73" i="121"/>
  <c r="S74" i="120"/>
  <c r="S75" i="120"/>
  <c r="S77" i="120"/>
  <c r="S78" i="120"/>
  <c r="S79" i="120"/>
  <c r="S81" i="120"/>
  <c r="S82" i="120"/>
  <c r="S83" i="120"/>
  <c r="S85" i="120"/>
  <c r="S86" i="120"/>
  <c r="S87" i="120"/>
  <c r="S73" i="120"/>
  <c r="S91" i="14"/>
  <c r="R90" i="121"/>
  <c r="R89" i="121"/>
  <c r="R88" i="121"/>
  <c r="R87" i="121"/>
  <c r="R86" i="121"/>
  <c r="R85" i="121"/>
  <c r="R84" i="121"/>
  <c r="R83" i="121"/>
  <c r="R82" i="121"/>
  <c r="R81" i="121"/>
  <c r="R80" i="121"/>
  <c r="R79" i="121"/>
  <c r="R78" i="121"/>
  <c r="R77" i="121"/>
  <c r="R76" i="121"/>
  <c r="R75" i="121"/>
  <c r="R74" i="121"/>
  <c r="R73" i="121"/>
  <c r="R72" i="121"/>
  <c r="R72" i="122"/>
  <c r="Q71" i="122"/>
  <c r="R91" i="122"/>
  <c r="R90" i="122"/>
  <c r="R89" i="122"/>
  <c r="R88" i="122"/>
  <c r="R87" i="122"/>
  <c r="R86" i="122"/>
  <c r="R85" i="122"/>
  <c r="R84" i="122"/>
  <c r="R83" i="122"/>
  <c r="R82" i="122"/>
  <c r="R81" i="122"/>
  <c r="R80" i="122"/>
  <c r="R79" i="122"/>
  <c r="R78" i="122"/>
  <c r="R77" i="122"/>
  <c r="R76" i="122"/>
  <c r="R75" i="122"/>
  <c r="R74" i="122"/>
  <c r="R73" i="122"/>
  <c r="C87" i="121"/>
  <c r="A87" i="121"/>
  <c r="A86" i="121"/>
  <c r="C87" i="120"/>
  <c r="R74" i="120"/>
  <c r="R75" i="120"/>
  <c r="R72" i="120"/>
  <c r="Q71" i="120"/>
  <c r="R73" i="120"/>
  <c r="R91" i="119" l="1"/>
  <c r="R90" i="119"/>
  <c r="R89" i="119"/>
  <c r="R88" i="119"/>
  <c r="R87" i="119"/>
  <c r="R86" i="119"/>
  <c r="R85" i="119"/>
  <c r="R84" i="119"/>
  <c r="R83" i="119"/>
  <c r="R82" i="119"/>
  <c r="R81" i="119"/>
  <c r="R80" i="119"/>
  <c r="R79" i="119"/>
  <c r="R78" i="119"/>
  <c r="R77" i="119"/>
  <c r="R76" i="119"/>
  <c r="R75" i="119"/>
  <c r="R74" i="119"/>
  <c r="R73" i="119"/>
  <c r="R72" i="119"/>
  <c r="Q71" i="119"/>
  <c r="R91" i="14"/>
  <c r="R90" i="14"/>
  <c r="R89" i="14"/>
  <c r="R88" i="14"/>
  <c r="R87" i="14"/>
  <c r="R86" i="14"/>
  <c r="R85" i="14"/>
  <c r="R84" i="14"/>
  <c r="R83" i="14"/>
  <c r="R82" i="14"/>
  <c r="R81" i="14"/>
  <c r="R80" i="14"/>
  <c r="R79" i="14"/>
  <c r="R78" i="14"/>
  <c r="R77" i="14"/>
  <c r="R76" i="14"/>
  <c r="R75" i="14"/>
  <c r="R74" i="14"/>
  <c r="R73" i="14"/>
  <c r="R72" i="14"/>
  <c r="Q71" i="14"/>
  <c r="Q71" i="121"/>
  <c r="R91" i="121"/>
  <c r="A87" i="120"/>
  <c r="A86" i="120"/>
  <c r="M71" i="120"/>
  <c r="S91" i="120"/>
  <c r="S89" i="120"/>
  <c r="S90" i="120"/>
  <c r="R91" i="120"/>
  <c r="R90" i="120"/>
  <c r="R89" i="120"/>
  <c r="R88" i="120"/>
  <c r="R87" i="120"/>
  <c r="R86" i="120"/>
  <c r="R85" i="120"/>
  <c r="R84" i="120"/>
  <c r="R83" i="120"/>
  <c r="R82" i="120"/>
  <c r="R81" i="120"/>
  <c r="R80" i="120"/>
  <c r="R79" i="120"/>
  <c r="R78" i="120"/>
  <c r="R77" i="120"/>
  <c r="R76" i="120"/>
  <c r="S90" i="14" l="1"/>
  <c r="C87" i="119"/>
  <c r="A87" i="119"/>
  <c r="A86" i="119"/>
  <c r="S90" i="119"/>
  <c r="S91" i="119"/>
  <c r="S89" i="119"/>
  <c r="S87" i="119"/>
  <c r="S86" i="119"/>
  <c r="S85" i="119"/>
  <c r="S83" i="119"/>
  <c r="S82" i="119"/>
  <c r="S81" i="119"/>
  <c r="S79" i="119"/>
  <c r="S78" i="119"/>
  <c r="S77" i="119"/>
  <c r="S75" i="119"/>
  <c r="S74" i="119"/>
  <c r="S73" i="119"/>
  <c r="Q141" i="14" l="1"/>
  <c r="R142" i="14"/>
  <c r="S142" i="14"/>
  <c r="R143" i="14"/>
  <c r="S143" i="14"/>
  <c r="A87" i="14"/>
  <c r="A86" i="14"/>
  <c r="S89" i="14"/>
  <c r="S86" i="14"/>
  <c r="S87" i="14"/>
  <c r="S85" i="14"/>
  <c r="S82" i="14"/>
  <c r="S83" i="14"/>
  <c r="S81" i="14"/>
  <c r="S78" i="14"/>
  <c r="S79" i="14"/>
  <c r="S77" i="14"/>
  <c r="S74" i="14"/>
  <c r="S75" i="14"/>
  <c r="S73" i="14"/>
  <c r="A35" i="11"/>
  <c r="A34" i="11"/>
  <c r="D599" i="86"/>
  <c r="E599" i="86"/>
  <c r="AD37" i="10"/>
  <c r="AB37" i="10"/>
  <c r="Z37" i="10"/>
  <c r="X37" i="10"/>
  <c r="V37" i="10"/>
  <c r="T37" i="10"/>
  <c r="R37" i="10"/>
  <c r="P37" i="10"/>
  <c r="N37" i="10"/>
  <c r="L37" i="10"/>
  <c r="J37" i="10"/>
  <c r="H37" i="10"/>
  <c r="F37" i="10"/>
  <c r="A37" i="10"/>
  <c r="A36" i="10"/>
  <c r="R611" i="86"/>
  <c r="Q611" i="86"/>
  <c r="P611" i="86"/>
  <c r="O611" i="86"/>
  <c r="N611" i="86"/>
  <c r="M611" i="86"/>
  <c r="L611" i="86"/>
  <c r="K611" i="86"/>
  <c r="J611" i="86"/>
  <c r="I611" i="86"/>
  <c r="H611" i="86"/>
  <c r="G611" i="86"/>
  <c r="F611" i="86"/>
  <c r="E611" i="86"/>
  <c r="D611" i="86"/>
  <c r="R607" i="86"/>
  <c r="Q607" i="86"/>
  <c r="P607" i="86"/>
  <c r="O607" i="86"/>
  <c r="N607" i="86"/>
  <c r="M607" i="86"/>
  <c r="L607" i="86"/>
  <c r="K607" i="86"/>
  <c r="J607" i="86"/>
  <c r="I607" i="86"/>
  <c r="H607" i="86"/>
  <c r="G607" i="86"/>
  <c r="F607" i="86"/>
  <c r="E607" i="86"/>
  <c r="D607" i="86"/>
  <c r="R603" i="86"/>
  <c r="Q603" i="86"/>
  <c r="P603" i="86"/>
  <c r="O603" i="86"/>
  <c r="N603" i="86"/>
  <c r="M603" i="86"/>
  <c r="L603" i="86"/>
  <c r="K603" i="86"/>
  <c r="J603" i="86"/>
  <c r="I603" i="86"/>
  <c r="H603" i="86"/>
  <c r="G603" i="86"/>
  <c r="F603" i="86"/>
  <c r="E603" i="86"/>
  <c r="D603" i="86"/>
  <c r="R599" i="86"/>
  <c r="Q599" i="86"/>
  <c r="Q612" i="86" s="1"/>
  <c r="P599" i="86"/>
  <c r="P612" i="86" s="1"/>
  <c r="O599" i="86"/>
  <c r="O612" i="86" s="1"/>
  <c r="N599" i="86"/>
  <c r="M599" i="86"/>
  <c r="M612" i="86" s="1"/>
  <c r="L599" i="86"/>
  <c r="L612" i="86" s="1"/>
  <c r="K599" i="86"/>
  <c r="K612" i="86" s="1"/>
  <c r="J599" i="86"/>
  <c r="I599" i="86"/>
  <c r="I612" i="86" s="1"/>
  <c r="H599" i="86"/>
  <c r="H612" i="86" s="1"/>
  <c r="G599" i="86"/>
  <c r="G612" i="86" s="1"/>
  <c r="F599" i="86"/>
  <c r="R595" i="86"/>
  <c r="R612" i="86" s="1"/>
  <c r="Q595" i="86"/>
  <c r="P595" i="86"/>
  <c r="O595" i="86"/>
  <c r="N595" i="86"/>
  <c r="N612" i="86" s="1"/>
  <c r="M595" i="86"/>
  <c r="L595" i="86"/>
  <c r="K595" i="86"/>
  <c r="J595" i="86"/>
  <c r="J612" i="86" s="1"/>
  <c r="I595" i="86"/>
  <c r="H595" i="86"/>
  <c r="G595" i="86"/>
  <c r="F595" i="86"/>
  <c r="F612" i="86" s="1"/>
  <c r="E595" i="86"/>
  <c r="D595" i="86"/>
  <c r="E612" i="86" l="1"/>
  <c r="D37" i="10" s="1"/>
  <c r="D612" i="86"/>
  <c r="C170" i="132"/>
  <c r="C169" i="132"/>
  <c r="C168" i="132"/>
  <c r="C166" i="132"/>
  <c r="C165" i="132"/>
  <c r="C164" i="132"/>
  <c r="C162" i="132"/>
  <c r="S161" i="132"/>
  <c r="O161" i="132"/>
  <c r="K161" i="132"/>
  <c r="G161" i="132"/>
  <c r="C161" i="132"/>
  <c r="S160" i="132"/>
  <c r="O160" i="132"/>
  <c r="K160" i="132"/>
  <c r="G160" i="132"/>
  <c r="C160" i="132"/>
  <c r="S159" i="132"/>
  <c r="O159" i="132"/>
  <c r="K159" i="132"/>
  <c r="G159" i="132"/>
  <c r="C158" i="132"/>
  <c r="S157" i="132"/>
  <c r="O157" i="132"/>
  <c r="K157" i="132"/>
  <c r="G157" i="132"/>
  <c r="C157" i="132"/>
  <c r="S156" i="132"/>
  <c r="O156" i="132"/>
  <c r="K156" i="132"/>
  <c r="G156" i="132"/>
  <c r="C156" i="132"/>
  <c r="S155" i="132"/>
  <c r="O155" i="132"/>
  <c r="K155" i="132"/>
  <c r="G155" i="132"/>
  <c r="C154" i="132"/>
  <c r="S153" i="132"/>
  <c r="O153" i="132"/>
  <c r="K153" i="132"/>
  <c r="G153" i="132"/>
  <c r="C153" i="132"/>
  <c r="S152" i="132"/>
  <c r="O152" i="132"/>
  <c r="K152" i="132"/>
  <c r="G152" i="132"/>
  <c r="C152" i="132"/>
  <c r="S151" i="132"/>
  <c r="O151" i="132"/>
  <c r="K151" i="132"/>
  <c r="G151" i="132"/>
  <c r="C151" i="132"/>
  <c r="S149" i="132"/>
  <c r="O149" i="132"/>
  <c r="K149" i="132"/>
  <c r="G149" i="132"/>
  <c r="S148" i="132"/>
  <c r="O148" i="132"/>
  <c r="K148" i="132"/>
  <c r="G148" i="132"/>
  <c r="S147" i="132"/>
  <c r="O147" i="132"/>
  <c r="K147" i="132"/>
  <c r="G147" i="132"/>
  <c r="S145" i="132"/>
  <c r="O145" i="132"/>
  <c r="K145" i="132"/>
  <c r="G145" i="132"/>
  <c r="S144" i="132"/>
  <c r="O144" i="132"/>
  <c r="K144" i="132"/>
  <c r="G144" i="132"/>
  <c r="S143" i="132"/>
  <c r="O143" i="132"/>
  <c r="K143" i="132"/>
  <c r="G143" i="132"/>
  <c r="S142" i="132"/>
  <c r="O142" i="132"/>
  <c r="K142" i="132"/>
  <c r="G142" i="132"/>
  <c r="H182" i="132"/>
  <c r="G79" i="132"/>
  <c r="P175" i="132"/>
  <c r="H181" i="132"/>
  <c r="O87" i="132"/>
  <c r="K83" i="132"/>
  <c r="G78" i="132"/>
  <c r="P174" i="132"/>
  <c r="H180" i="132"/>
  <c r="O86" i="132"/>
  <c r="K82" i="132"/>
  <c r="G77" i="132"/>
  <c r="P173" i="132"/>
  <c r="H179" i="132"/>
  <c r="O85" i="132"/>
  <c r="K81" i="132"/>
  <c r="P172" i="132"/>
  <c r="H178" i="132"/>
  <c r="G75" i="132"/>
  <c r="P171" i="132"/>
  <c r="H177" i="132"/>
  <c r="O83" i="132"/>
  <c r="K79" i="132"/>
  <c r="G74" i="132"/>
  <c r="P170" i="132"/>
  <c r="H176" i="132"/>
  <c r="O82" i="132"/>
  <c r="K78" i="132"/>
  <c r="G73" i="132"/>
  <c r="P169" i="132"/>
  <c r="H175" i="132"/>
  <c r="O81" i="132"/>
  <c r="K77" i="132"/>
  <c r="P168" i="132"/>
  <c r="H174" i="132"/>
  <c r="P167" i="132"/>
  <c r="H173" i="132"/>
  <c r="O79" i="132"/>
  <c r="K75" i="132"/>
  <c r="C132" i="132"/>
  <c r="P166" i="132"/>
  <c r="H172" i="132"/>
  <c r="O78" i="132"/>
  <c r="K74" i="132"/>
  <c r="C131" i="132"/>
  <c r="P165" i="132"/>
  <c r="H171" i="132"/>
  <c r="O77" i="132"/>
  <c r="K73" i="132"/>
  <c r="C130" i="132"/>
  <c r="P164" i="132"/>
  <c r="H170" i="132"/>
  <c r="L182" i="132"/>
  <c r="H169" i="132"/>
  <c r="O75" i="132"/>
  <c r="C128" i="132"/>
  <c r="L181" i="132"/>
  <c r="H168" i="132"/>
  <c r="O74" i="132"/>
  <c r="G133" i="132"/>
  <c r="C127" i="132"/>
  <c r="L180" i="132"/>
  <c r="H167" i="132"/>
  <c r="O73" i="132"/>
  <c r="G132" i="132"/>
  <c r="C126" i="132"/>
  <c r="L179" i="132"/>
  <c r="H166" i="132"/>
  <c r="G131" i="132"/>
  <c r="L178" i="132"/>
  <c r="H165" i="132"/>
  <c r="C124" i="132"/>
  <c r="L177" i="132"/>
  <c r="H164" i="132"/>
  <c r="K133" i="132"/>
  <c r="G129" i="132"/>
  <c r="C123" i="132"/>
  <c r="L176" i="132"/>
  <c r="K132" i="132"/>
  <c r="G128" i="132"/>
  <c r="C122" i="132"/>
  <c r="L175" i="132"/>
  <c r="K131" i="132"/>
  <c r="G127" i="132"/>
  <c r="L174" i="132"/>
  <c r="O134" i="132"/>
  <c r="C120" i="132"/>
  <c r="L173" i="132"/>
  <c r="K129" i="132"/>
  <c r="G125" i="132"/>
  <c r="C119" i="132"/>
  <c r="L172" i="132"/>
  <c r="O132" i="132"/>
  <c r="K128" i="132"/>
  <c r="G124" i="132"/>
  <c r="C118" i="132"/>
  <c r="L171" i="132"/>
  <c r="K127" i="132"/>
  <c r="G123" i="132"/>
  <c r="L170" i="132"/>
  <c r="O130" i="132"/>
  <c r="C116" i="132"/>
  <c r="L169" i="132"/>
  <c r="K125" i="132"/>
  <c r="G121" i="132"/>
  <c r="C115" i="132"/>
  <c r="L168" i="132"/>
  <c r="O128" i="132"/>
  <c r="K124" i="132"/>
  <c r="G120" i="132"/>
  <c r="C114" i="132"/>
  <c r="L167" i="132"/>
  <c r="K123" i="132"/>
  <c r="G119" i="132"/>
  <c r="L166" i="132"/>
  <c r="O126" i="132"/>
  <c r="L165" i="132"/>
  <c r="K121" i="132"/>
  <c r="G117" i="132"/>
  <c r="L164" i="132"/>
  <c r="K120" i="132"/>
  <c r="G116" i="132"/>
  <c r="O123" i="132"/>
  <c r="K119" i="132"/>
  <c r="G115" i="132"/>
  <c r="S127" i="132"/>
  <c r="O121" i="132"/>
  <c r="K117" i="132"/>
  <c r="S126" i="132"/>
  <c r="K116" i="132"/>
  <c r="G112" i="132"/>
  <c r="S125" i="132"/>
  <c r="O119" i="132"/>
  <c r="K115" i="132"/>
  <c r="G111" i="132"/>
  <c r="S124" i="132"/>
  <c r="G110" i="132"/>
  <c r="S123" i="132"/>
  <c r="O117" i="132"/>
  <c r="S122" i="132"/>
  <c r="K112" i="132"/>
  <c r="G108" i="132"/>
  <c r="O115" i="132"/>
  <c r="K111" i="132"/>
  <c r="G107" i="132"/>
  <c r="K110" i="132"/>
  <c r="G106" i="132"/>
  <c r="S119" i="132"/>
  <c r="S118" i="132"/>
  <c r="O112" i="132"/>
  <c r="K108" i="132"/>
  <c r="G104" i="132"/>
  <c r="S117" i="132"/>
  <c r="O111" i="132"/>
  <c r="K107" i="132"/>
  <c r="G103" i="132"/>
  <c r="S116" i="132"/>
  <c r="O110" i="132"/>
  <c r="K106" i="132"/>
  <c r="G102" i="132"/>
  <c r="S115" i="132"/>
  <c r="S114" i="132"/>
  <c r="O108" i="132"/>
  <c r="K104" i="132"/>
  <c r="G100" i="132"/>
  <c r="S113" i="132"/>
  <c r="O107" i="132"/>
  <c r="K103" i="132"/>
  <c r="G99" i="132"/>
  <c r="S112" i="132"/>
  <c r="O106" i="132"/>
  <c r="K102" i="132"/>
  <c r="G98" i="132"/>
  <c r="S111" i="132"/>
  <c r="S110" i="132"/>
  <c r="O104" i="132"/>
  <c r="K100" i="132"/>
  <c r="G96" i="132"/>
  <c r="S109" i="132"/>
  <c r="O103" i="132"/>
  <c r="K99" i="132"/>
  <c r="G95" i="132"/>
  <c r="S108" i="132"/>
  <c r="O102" i="132"/>
  <c r="K98" i="132"/>
  <c r="G94" i="132"/>
  <c r="S106" i="132"/>
  <c r="O100" i="132"/>
  <c r="K96" i="132"/>
  <c r="S105" i="132"/>
  <c r="O99" i="132"/>
  <c r="K95" i="132"/>
  <c r="G91" i="132"/>
  <c r="S104" i="132"/>
  <c r="O98" i="132"/>
  <c r="K94" i="132"/>
  <c r="G90" i="132"/>
  <c r="S103" i="132"/>
  <c r="G89" i="132"/>
  <c r="S102" i="132"/>
  <c r="O96" i="132"/>
  <c r="S101" i="132"/>
  <c r="O95" i="132"/>
  <c r="K91" i="132"/>
  <c r="G87" i="132"/>
  <c r="S100" i="132"/>
  <c r="O94" i="132"/>
  <c r="K90" i="132"/>
  <c r="G86" i="132"/>
  <c r="S99" i="132"/>
  <c r="K89" i="132"/>
  <c r="G85" i="132"/>
  <c r="S98" i="132"/>
  <c r="S97" i="132"/>
  <c r="O91" i="132"/>
  <c r="K87" i="132"/>
  <c r="G83" i="132"/>
  <c r="S96" i="132"/>
  <c r="O90" i="132"/>
  <c r="K86" i="132"/>
  <c r="G82" i="132"/>
  <c r="S95" i="132"/>
  <c r="O89" i="132"/>
  <c r="K85" i="132"/>
  <c r="G81" i="132"/>
  <c r="S94" i="132"/>
  <c r="S93" i="132"/>
  <c r="S69" i="132"/>
  <c r="O69" i="132"/>
  <c r="K69" i="132"/>
  <c r="G69" i="132"/>
  <c r="C69" i="132"/>
  <c r="S68" i="132"/>
  <c r="O68" i="132"/>
  <c r="K68" i="132"/>
  <c r="G68" i="132"/>
  <c r="C68" i="132"/>
  <c r="S67" i="132"/>
  <c r="O67" i="132"/>
  <c r="K67" i="132"/>
  <c r="G67" i="132"/>
  <c r="C67" i="132"/>
  <c r="S65" i="132"/>
  <c r="O65" i="132"/>
  <c r="K65" i="132"/>
  <c r="G65" i="132"/>
  <c r="S64" i="132"/>
  <c r="O64" i="132"/>
  <c r="K64" i="132"/>
  <c r="G64" i="132"/>
  <c r="C64" i="132"/>
  <c r="S63" i="132"/>
  <c r="O63" i="132"/>
  <c r="K63" i="132"/>
  <c r="G63" i="132"/>
  <c r="C63" i="132"/>
  <c r="C62" i="132"/>
  <c r="S61" i="132"/>
  <c r="O61" i="132"/>
  <c r="K61" i="132"/>
  <c r="S60" i="132"/>
  <c r="O60" i="132"/>
  <c r="K60" i="132"/>
  <c r="G60" i="132"/>
  <c r="C60" i="132"/>
  <c r="S59" i="132"/>
  <c r="O59" i="132"/>
  <c r="K59" i="132"/>
  <c r="G59" i="132"/>
  <c r="C59" i="132"/>
  <c r="G58" i="132"/>
  <c r="C58" i="132"/>
  <c r="S57" i="132"/>
  <c r="O57" i="132"/>
  <c r="S56" i="132"/>
  <c r="O56" i="132"/>
  <c r="K56" i="132"/>
  <c r="G56" i="132"/>
  <c r="C56" i="132"/>
  <c r="S55" i="132"/>
  <c r="O55" i="132"/>
  <c r="K55" i="132"/>
  <c r="G55" i="132"/>
  <c r="C55" i="132"/>
  <c r="K54" i="132"/>
  <c r="G54" i="132"/>
  <c r="C54" i="132"/>
  <c r="S53" i="132"/>
  <c r="S52" i="132"/>
  <c r="O52" i="132"/>
  <c r="K52" i="132"/>
  <c r="G52" i="132"/>
  <c r="C52" i="132"/>
  <c r="S51" i="132"/>
  <c r="O51" i="132"/>
  <c r="K51" i="132"/>
  <c r="G51" i="132"/>
  <c r="C51" i="132"/>
  <c r="O50" i="132"/>
  <c r="K50" i="132"/>
  <c r="G50" i="132"/>
  <c r="C50" i="132"/>
  <c r="S48" i="132"/>
  <c r="O48" i="132"/>
  <c r="K48" i="132"/>
  <c r="G48" i="132"/>
  <c r="C48" i="132"/>
  <c r="S47" i="132"/>
  <c r="O47" i="132"/>
  <c r="K47" i="132"/>
  <c r="G47" i="132"/>
  <c r="C47" i="132"/>
  <c r="S46" i="132"/>
  <c r="O46" i="132"/>
  <c r="K46" i="132"/>
  <c r="G46" i="132"/>
  <c r="C46" i="132"/>
  <c r="S44" i="132"/>
  <c r="O44" i="132"/>
  <c r="K44" i="132"/>
  <c r="G44" i="132"/>
  <c r="S43" i="132"/>
  <c r="O43" i="132"/>
  <c r="K43" i="132"/>
  <c r="G43" i="132"/>
  <c r="C43" i="132"/>
  <c r="S42" i="132"/>
  <c r="O42" i="132"/>
  <c r="K42" i="132"/>
  <c r="G42" i="132"/>
  <c r="C42" i="132"/>
  <c r="C41" i="132"/>
  <c r="S40" i="132"/>
  <c r="O40" i="132"/>
  <c r="K40" i="132"/>
  <c r="S39" i="132"/>
  <c r="O39" i="132"/>
  <c r="K39" i="132"/>
  <c r="G39" i="132"/>
  <c r="C39" i="132"/>
  <c r="S38" i="132"/>
  <c r="O38" i="132"/>
  <c r="K38" i="132"/>
  <c r="G38" i="132"/>
  <c r="C38" i="132"/>
  <c r="G37" i="132"/>
  <c r="C37" i="132"/>
  <c r="S36" i="132"/>
  <c r="O36" i="132"/>
  <c r="S35" i="132"/>
  <c r="O35" i="132"/>
  <c r="K35" i="132"/>
  <c r="G35" i="132"/>
  <c r="C35" i="132"/>
  <c r="S34" i="132"/>
  <c r="O34" i="132"/>
  <c r="K34" i="132"/>
  <c r="G34" i="132"/>
  <c r="C34" i="132"/>
  <c r="G33" i="132"/>
  <c r="C33" i="132"/>
  <c r="S32" i="132"/>
  <c r="S31" i="132"/>
  <c r="O31" i="132"/>
  <c r="K31" i="132"/>
  <c r="G31" i="132"/>
  <c r="C31" i="132"/>
  <c r="S30" i="132"/>
  <c r="O30" i="132"/>
  <c r="K30" i="132"/>
  <c r="G30" i="132"/>
  <c r="C30" i="132"/>
  <c r="O29" i="132"/>
  <c r="G29" i="132"/>
  <c r="C29" i="132"/>
  <c r="S27" i="132"/>
  <c r="O27" i="132"/>
  <c r="K27" i="132"/>
  <c r="G27" i="132"/>
  <c r="C27" i="132"/>
  <c r="S26" i="132"/>
  <c r="O26" i="132"/>
  <c r="K26" i="132"/>
  <c r="G26" i="132"/>
  <c r="C26" i="132"/>
  <c r="S25" i="132"/>
  <c r="O25" i="132"/>
  <c r="G25" i="132"/>
  <c r="C25" i="132"/>
  <c r="S23" i="132"/>
  <c r="O23" i="132"/>
  <c r="K23" i="132"/>
  <c r="G23" i="132"/>
  <c r="S22" i="132"/>
  <c r="O22" i="132"/>
  <c r="K22" i="132"/>
  <c r="G22" i="132"/>
  <c r="S21" i="132"/>
  <c r="O21" i="132"/>
  <c r="G21" i="132"/>
  <c r="S19" i="132"/>
  <c r="O19" i="132"/>
  <c r="K19" i="132"/>
  <c r="S18" i="132"/>
  <c r="O18" i="132"/>
  <c r="K18" i="132"/>
  <c r="G18" i="132"/>
  <c r="S17" i="132"/>
  <c r="O17" i="132"/>
  <c r="K17" i="132"/>
  <c r="G17" i="132"/>
  <c r="G16" i="132"/>
  <c r="S15" i="132"/>
  <c r="O15" i="132"/>
  <c r="S14" i="132"/>
  <c r="O14" i="132"/>
  <c r="K14" i="132"/>
  <c r="G14" i="132"/>
  <c r="S13" i="132"/>
  <c r="O13" i="132"/>
  <c r="K13" i="132"/>
  <c r="G13" i="132"/>
  <c r="K12" i="132"/>
  <c r="G12" i="132"/>
  <c r="S11" i="132"/>
  <c r="S10" i="132"/>
  <c r="O10" i="132"/>
  <c r="K10" i="132"/>
  <c r="G10" i="132"/>
  <c r="S9" i="132"/>
  <c r="O9" i="132"/>
  <c r="K9" i="132"/>
  <c r="G9" i="132"/>
  <c r="O8" i="132"/>
  <c r="K8" i="132"/>
  <c r="G8" i="132"/>
  <c r="S6" i="132"/>
  <c r="O6" i="132"/>
  <c r="K6" i="132"/>
  <c r="G6" i="132"/>
  <c r="S5" i="132"/>
  <c r="O5" i="132"/>
  <c r="K5" i="132"/>
  <c r="G5" i="132"/>
  <c r="S4" i="132"/>
  <c r="O4" i="132"/>
  <c r="K4" i="132"/>
  <c r="G4" i="132"/>
  <c r="C170" i="131"/>
  <c r="C169" i="131"/>
  <c r="C168" i="131"/>
  <c r="C166" i="131"/>
  <c r="C165" i="131"/>
  <c r="C164" i="131"/>
  <c r="C162" i="131"/>
  <c r="S161" i="131"/>
  <c r="O161" i="131"/>
  <c r="K161" i="131"/>
  <c r="G161" i="131"/>
  <c r="C161" i="131"/>
  <c r="S160" i="131"/>
  <c r="O160" i="131"/>
  <c r="K160" i="131"/>
  <c r="G160" i="131"/>
  <c r="C160" i="131"/>
  <c r="S159" i="131"/>
  <c r="O159" i="131"/>
  <c r="K159" i="131"/>
  <c r="G159" i="131"/>
  <c r="C158" i="131"/>
  <c r="S157" i="131"/>
  <c r="O157" i="131"/>
  <c r="K157" i="131"/>
  <c r="G157" i="131"/>
  <c r="C157" i="131"/>
  <c r="S156" i="131"/>
  <c r="O156" i="131"/>
  <c r="K156" i="131"/>
  <c r="G156" i="131"/>
  <c r="C156" i="131"/>
  <c r="S155" i="131"/>
  <c r="O155" i="131"/>
  <c r="K155" i="131"/>
  <c r="G155" i="131"/>
  <c r="C154" i="131"/>
  <c r="S153" i="131"/>
  <c r="O153" i="131"/>
  <c r="K153" i="131"/>
  <c r="G153" i="131"/>
  <c r="C153" i="131"/>
  <c r="S152" i="131"/>
  <c r="O152" i="131"/>
  <c r="K152" i="131"/>
  <c r="G152" i="131"/>
  <c r="C152" i="131"/>
  <c r="S151" i="131"/>
  <c r="O151" i="131"/>
  <c r="K151" i="131"/>
  <c r="G151" i="131"/>
  <c r="C151" i="131"/>
  <c r="S149" i="131"/>
  <c r="O149" i="131"/>
  <c r="K149" i="131"/>
  <c r="G149" i="131"/>
  <c r="S148" i="131"/>
  <c r="O148" i="131"/>
  <c r="K148" i="131"/>
  <c r="G148" i="131"/>
  <c r="S147" i="131"/>
  <c r="O147" i="131"/>
  <c r="K147" i="131"/>
  <c r="G147" i="131"/>
  <c r="S145" i="131"/>
  <c r="O145" i="131"/>
  <c r="K145" i="131"/>
  <c r="G145" i="131"/>
  <c r="S144" i="131"/>
  <c r="O144" i="131"/>
  <c r="K144" i="131"/>
  <c r="G144" i="131"/>
  <c r="S143" i="131"/>
  <c r="O143" i="131"/>
  <c r="K143" i="131"/>
  <c r="G143" i="131"/>
  <c r="S142" i="131"/>
  <c r="O142" i="131"/>
  <c r="K142" i="131"/>
  <c r="G142" i="131"/>
  <c r="H182" i="131"/>
  <c r="G79" i="131"/>
  <c r="P175" i="131"/>
  <c r="H181" i="131"/>
  <c r="O87" i="131"/>
  <c r="K83" i="131"/>
  <c r="G78" i="131"/>
  <c r="P174" i="131"/>
  <c r="H180" i="131"/>
  <c r="O86" i="131"/>
  <c r="K82" i="131"/>
  <c r="G77" i="131"/>
  <c r="P173" i="131"/>
  <c r="H179" i="131"/>
  <c r="O85" i="131"/>
  <c r="K81" i="131"/>
  <c r="P172" i="131"/>
  <c r="H178" i="131"/>
  <c r="G75" i="131"/>
  <c r="P171" i="131"/>
  <c r="H177" i="131"/>
  <c r="O83" i="131"/>
  <c r="K79" i="131"/>
  <c r="G74" i="131"/>
  <c r="P170" i="131"/>
  <c r="H176" i="131"/>
  <c r="O82" i="131"/>
  <c r="K78" i="131"/>
  <c r="G73" i="131"/>
  <c r="P169" i="131"/>
  <c r="H175" i="131"/>
  <c r="O81" i="131"/>
  <c r="K77" i="131"/>
  <c r="P168" i="131"/>
  <c r="H174" i="131"/>
  <c r="P167" i="131"/>
  <c r="H173" i="131"/>
  <c r="O79" i="131"/>
  <c r="K75" i="131"/>
  <c r="C132" i="131"/>
  <c r="P166" i="131"/>
  <c r="H172" i="131"/>
  <c r="O78" i="131"/>
  <c r="K74" i="131"/>
  <c r="C131" i="131"/>
  <c r="P165" i="131"/>
  <c r="H171" i="131"/>
  <c r="O77" i="131"/>
  <c r="K73" i="131"/>
  <c r="C130" i="131"/>
  <c r="P164" i="131"/>
  <c r="H170" i="131"/>
  <c r="L182" i="131"/>
  <c r="H169" i="131"/>
  <c r="O75" i="131"/>
  <c r="C128" i="131"/>
  <c r="L181" i="131"/>
  <c r="H168" i="131"/>
  <c r="O74" i="131"/>
  <c r="G133" i="131"/>
  <c r="C127" i="131"/>
  <c r="L180" i="131"/>
  <c r="H167" i="131"/>
  <c r="O73" i="131"/>
  <c r="G132" i="131"/>
  <c r="C126" i="131"/>
  <c r="L179" i="131"/>
  <c r="H166" i="131"/>
  <c r="G131" i="131"/>
  <c r="L178" i="131"/>
  <c r="H165" i="131"/>
  <c r="C124" i="131"/>
  <c r="L177" i="131"/>
  <c r="H164" i="131"/>
  <c r="G129" i="131"/>
  <c r="C123" i="131"/>
  <c r="L176" i="131"/>
  <c r="G128" i="131"/>
  <c r="C122" i="131"/>
  <c r="L175" i="131"/>
  <c r="G127" i="131"/>
  <c r="L174" i="131"/>
  <c r="O134" i="131"/>
  <c r="C120" i="131"/>
  <c r="L173" i="131"/>
  <c r="G125" i="131"/>
  <c r="C119" i="131"/>
  <c r="L172" i="131"/>
  <c r="O132" i="131"/>
  <c r="G124" i="131"/>
  <c r="C118" i="131"/>
  <c r="L171" i="131"/>
  <c r="G123" i="131"/>
  <c r="L170" i="131"/>
  <c r="O130" i="131"/>
  <c r="C116" i="131"/>
  <c r="L169" i="131"/>
  <c r="G121" i="131"/>
  <c r="C115" i="131"/>
  <c r="L168" i="131"/>
  <c r="O128" i="131"/>
  <c r="G120" i="131"/>
  <c r="C114" i="131"/>
  <c r="L167" i="131"/>
  <c r="G119" i="131"/>
  <c r="L166" i="131"/>
  <c r="O126" i="131"/>
  <c r="L165" i="131"/>
  <c r="G117" i="131"/>
  <c r="L164" i="131"/>
  <c r="G116" i="131"/>
  <c r="O123" i="131"/>
  <c r="G115" i="131"/>
  <c r="S127" i="131"/>
  <c r="O121" i="131"/>
  <c r="S126" i="131"/>
  <c r="G112" i="131"/>
  <c r="S125" i="131"/>
  <c r="O119" i="131"/>
  <c r="G111" i="131"/>
  <c r="S124" i="131"/>
  <c r="G110" i="131"/>
  <c r="S123" i="131"/>
  <c r="O117" i="131"/>
  <c r="S122" i="131"/>
  <c r="G108" i="131"/>
  <c r="O115" i="131"/>
  <c r="G107" i="131"/>
  <c r="G106" i="131"/>
  <c r="S119" i="131"/>
  <c r="S118" i="131"/>
  <c r="O112" i="131"/>
  <c r="G104" i="131"/>
  <c r="S117" i="131"/>
  <c r="O111" i="131"/>
  <c r="G103" i="131"/>
  <c r="S116" i="131"/>
  <c r="O110" i="131"/>
  <c r="G102" i="131"/>
  <c r="S115" i="131"/>
  <c r="S114" i="131"/>
  <c r="O108" i="131"/>
  <c r="G100" i="131"/>
  <c r="S113" i="131"/>
  <c r="O107" i="131"/>
  <c r="G99" i="131"/>
  <c r="S112" i="131"/>
  <c r="O106" i="131"/>
  <c r="G98" i="131"/>
  <c r="S111" i="131"/>
  <c r="S110" i="131"/>
  <c r="O104" i="131"/>
  <c r="G96" i="131"/>
  <c r="S109" i="131"/>
  <c r="O103" i="131"/>
  <c r="G95" i="131"/>
  <c r="S108" i="131"/>
  <c r="O102" i="131"/>
  <c r="G94" i="131"/>
  <c r="S106" i="131"/>
  <c r="O100" i="131"/>
  <c r="S105" i="131"/>
  <c r="O99" i="131"/>
  <c r="K95" i="131"/>
  <c r="G91" i="131"/>
  <c r="S104" i="131"/>
  <c r="O98" i="131"/>
  <c r="K94" i="131"/>
  <c r="G90" i="131"/>
  <c r="S103" i="131"/>
  <c r="G89" i="131"/>
  <c r="S102" i="131"/>
  <c r="O96" i="131"/>
  <c r="S101" i="131"/>
  <c r="O95" i="131"/>
  <c r="K91" i="131"/>
  <c r="G87" i="131"/>
  <c r="S100" i="131"/>
  <c r="O94" i="131"/>
  <c r="K90" i="131"/>
  <c r="G86" i="131"/>
  <c r="S99" i="131"/>
  <c r="K89" i="131"/>
  <c r="G85" i="131"/>
  <c r="S98" i="131"/>
  <c r="S97" i="131"/>
  <c r="O91" i="131"/>
  <c r="K87" i="131"/>
  <c r="G83" i="131"/>
  <c r="S96" i="131"/>
  <c r="O90" i="131"/>
  <c r="K86" i="131"/>
  <c r="G82" i="131"/>
  <c r="S95" i="131"/>
  <c r="O89" i="131"/>
  <c r="K85" i="131"/>
  <c r="G81" i="131"/>
  <c r="S94" i="131"/>
  <c r="S93" i="131"/>
  <c r="S69" i="131"/>
  <c r="O69" i="131"/>
  <c r="K69" i="131"/>
  <c r="G69" i="131"/>
  <c r="C69" i="131"/>
  <c r="S68" i="131"/>
  <c r="O68" i="131"/>
  <c r="K68" i="131"/>
  <c r="G68" i="131"/>
  <c r="C68" i="131"/>
  <c r="S67" i="131"/>
  <c r="O67" i="131"/>
  <c r="K67" i="131"/>
  <c r="G67" i="131"/>
  <c r="C67" i="131"/>
  <c r="S65" i="131"/>
  <c r="O65" i="131"/>
  <c r="K65" i="131"/>
  <c r="G65" i="131"/>
  <c r="S64" i="131"/>
  <c r="O64" i="131"/>
  <c r="K64" i="131"/>
  <c r="G64" i="131"/>
  <c r="C64" i="131"/>
  <c r="S63" i="131"/>
  <c r="O63" i="131"/>
  <c r="K63" i="131"/>
  <c r="G63" i="131"/>
  <c r="C63" i="131"/>
  <c r="C62" i="131"/>
  <c r="S61" i="131"/>
  <c r="O61" i="131"/>
  <c r="K61" i="131"/>
  <c r="S60" i="131"/>
  <c r="O60" i="131"/>
  <c r="K60" i="131"/>
  <c r="G60" i="131"/>
  <c r="C60" i="131"/>
  <c r="S59" i="131"/>
  <c r="O59" i="131"/>
  <c r="K59" i="131"/>
  <c r="G59" i="131"/>
  <c r="C59" i="131"/>
  <c r="G58" i="131"/>
  <c r="C58" i="131"/>
  <c r="S57" i="131"/>
  <c r="O57" i="131"/>
  <c r="S56" i="131"/>
  <c r="O56" i="131"/>
  <c r="K56" i="131"/>
  <c r="G56" i="131"/>
  <c r="C56" i="131"/>
  <c r="S55" i="131"/>
  <c r="O55" i="131"/>
  <c r="K55" i="131"/>
  <c r="G55" i="131"/>
  <c r="C55" i="131"/>
  <c r="K54" i="131"/>
  <c r="G54" i="131"/>
  <c r="C54" i="131"/>
  <c r="S53" i="131"/>
  <c r="S52" i="131"/>
  <c r="O52" i="131"/>
  <c r="K52" i="131"/>
  <c r="G52" i="131"/>
  <c r="C52" i="131"/>
  <c r="S51" i="131"/>
  <c r="O51" i="131"/>
  <c r="K51" i="131"/>
  <c r="G51" i="131"/>
  <c r="C51" i="131"/>
  <c r="O50" i="131"/>
  <c r="K50" i="131"/>
  <c r="G50" i="131"/>
  <c r="C50" i="131"/>
  <c r="S48" i="131"/>
  <c r="O48" i="131"/>
  <c r="K48" i="131"/>
  <c r="G48" i="131"/>
  <c r="C48" i="131"/>
  <c r="S47" i="131"/>
  <c r="O47" i="131"/>
  <c r="K47" i="131"/>
  <c r="G47" i="131"/>
  <c r="C47" i="131"/>
  <c r="S46" i="131"/>
  <c r="O46" i="131"/>
  <c r="K46" i="131"/>
  <c r="G46" i="131"/>
  <c r="C46" i="131"/>
  <c r="S44" i="131"/>
  <c r="O44" i="131"/>
  <c r="K44" i="131"/>
  <c r="G44" i="131"/>
  <c r="S43" i="131"/>
  <c r="O43" i="131"/>
  <c r="K43" i="131"/>
  <c r="G43" i="131"/>
  <c r="C43" i="131"/>
  <c r="S42" i="131"/>
  <c r="O42" i="131"/>
  <c r="K42" i="131"/>
  <c r="G42" i="131"/>
  <c r="C42" i="131"/>
  <c r="C41" i="131"/>
  <c r="S40" i="131"/>
  <c r="O40" i="131"/>
  <c r="K40" i="131"/>
  <c r="S39" i="131"/>
  <c r="O39" i="131"/>
  <c r="K39" i="131"/>
  <c r="G39" i="131"/>
  <c r="C39" i="131"/>
  <c r="S38" i="131"/>
  <c r="O38" i="131"/>
  <c r="K38" i="131"/>
  <c r="G38" i="131"/>
  <c r="C38" i="131"/>
  <c r="G37" i="131"/>
  <c r="C37" i="131"/>
  <c r="S36" i="131"/>
  <c r="O36" i="131"/>
  <c r="S35" i="131"/>
  <c r="O35" i="131"/>
  <c r="K35" i="131"/>
  <c r="G35" i="131"/>
  <c r="C35" i="131"/>
  <c r="S34" i="131"/>
  <c r="O34" i="131"/>
  <c r="K34" i="131"/>
  <c r="G34" i="131"/>
  <c r="C34" i="131"/>
  <c r="G33" i="131"/>
  <c r="C33" i="131"/>
  <c r="S32" i="131"/>
  <c r="S31" i="131"/>
  <c r="O31" i="131"/>
  <c r="K31" i="131"/>
  <c r="G31" i="131"/>
  <c r="C31" i="131"/>
  <c r="S30" i="131"/>
  <c r="O30" i="131"/>
  <c r="K30" i="131"/>
  <c r="G30" i="131"/>
  <c r="C30" i="131"/>
  <c r="O29" i="131"/>
  <c r="G29" i="131"/>
  <c r="C29" i="131"/>
  <c r="S27" i="131"/>
  <c r="O27" i="131"/>
  <c r="K27" i="131"/>
  <c r="G27" i="131"/>
  <c r="C27" i="131"/>
  <c r="S26" i="131"/>
  <c r="O26" i="131"/>
  <c r="K26" i="131"/>
  <c r="G26" i="131"/>
  <c r="C26" i="131"/>
  <c r="S25" i="131"/>
  <c r="O25" i="131"/>
  <c r="G25" i="131"/>
  <c r="C25" i="131"/>
  <c r="S23" i="131"/>
  <c r="O23" i="131"/>
  <c r="K23" i="131"/>
  <c r="G23" i="131"/>
  <c r="S22" i="131"/>
  <c r="O22" i="131"/>
  <c r="K22" i="131"/>
  <c r="G22" i="131"/>
  <c r="S21" i="131"/>
  <c r="O21" i="131"/>
  <c r="G21" i="131"/>
  <c r="S19" i="131"/>
  <c r="O19" i="131"/>
  <c r="K19" i="131"/>
  <c r="S18" i="131"/>
  <c r="O18" i="131"/>
  <c r="K18" i="131"/>
  <c r="G18" i="131"/>
  <c r="S17" i="131"/>
  <c r="O17" i="131"/>
  <c r="K17" i="131"/>
  <c r="G17" i="131"/>
  <c r="G16" i="131"/>
  <c r="S15" i="131"/>
  <c r="O15" i="131"/>
  <c r="S14" i="131"/>
  <c r="O14" i="131"/>
  <c r="K14" i="131"/>
  <c r="G14" i="131"/>
  <c r="S13" i="131"/>
  <c r="O13" i="131"/>
  <c r="K13" i="131"/>
  <c r="G13" i="131"/>
  <c r="K12" i="131"/>
  <c r="G12" i="131"/>
  <c r="S11" i="131"/>
  <c r="S10" i="131"/>
  <c r="O10" i="131"/>
  <c r="K10" i="131"/>
  <c r="G10" i="131"/>
  <c r="S9" i="131"/>
  <c r="O9" i="131"/>
  <c r="K9" i="131"/>
  <c r="G9" i="131"/>
  <c r="O8" i="131"/>
  <c r="K8" i="131"/>
  <c r="G8" i="131"/>
  <c r="S6" i="131"/>
  <c r="O6" i="131"/>
  <c r="K6" i="131"/>
  <c r="G6" i="131"/>
  <c r="S5" i="131"/>
  <c r="O5" i="131"/>
  <c r="K5" i="131"/>
  <c r="G5" i="131"/>
  <c r="S4" i="131"/>
  <c r="O4" i="131"/>
  <c r="K4" i="131"/>
  <c r="G4" i="131"/>
  <c r="C170" i="130"/>
  <c r="C169" i="130"/>
  <c r="C168" i="130"/>
  <c r="C166" i="130"/>
  <c r="C165" i="130"/>
  <c r="C164" i="130"/>
  <c r="C162" i="130"/>
  <c r="S161" i="130"/>
  <c r="O161" i="130"/>
  <c r="K161" i="130"/>
  <c r="G161" i="130"/>
  <c r="C161" i="130"/>
  <c r="S160" i="130"/>
  <c r="O160" i="130"/>
  <c r="K160" i="130"/>
  <c r="G160" i="130"/>
  <c r="C160" i="130"/>
  <c r="S159" i="130"/>
  <c r="O159" i="130"/>
  <c r="K159" i="130"/>
  <c r="G159" i="130"/>
  <c r="C158" i="130"/>
  <c r="S157" i="130"/>
  <c r="O157" i="130"/>
  <c r="K157" i="130"/>
  <c r="G157" i="130"/>
  <c r="C157" i="130"/>
  <c r="S156" i="130"/>
  <c r="O156" i="130"/>
  <c r="K156" i="130"/>
  <c r="G156" i="130"/>
  <c r="C156" i="130"/>
  <c r="S155" i="130"/>
  <c r="O155" i="130"/>
  <c r="K155" i="130"/>
  <c r="G155" i="130"/>
  <c r="C154" i="130"/>
  <c r="S153" i="130"/>
  <c r="O153" i="130"/>
  <c r="K153" i="130"/>
  <c r="G153" i="130"/>
  <c r="C153" i="130"/>
  <c r="S152" i="130"/>
  <c r="O152" i="130"/>
  <c r="K152" i="130"/>
  <c r="G152" i="130"/>
  <c r="C152" i="130"/>
  <c r="S151" i="130"/>
  <c r="O151" i="130"/>
  <c r="K151" i="130"/>
  <c r="G151" i="130"/>
  <c r="C151" i="130"/>
  <c r="S149" i="130"/>
  <c r="O149" i="130"/>
  <c r="K149" i="130"/>
  <c r="G149" i="130"/>
  <c r="S148" i="130"/>
  <c r="O148" i="130"/>
  <c r="K148" i="130"/>
  <c r="G148" i="130"/>
  <c r="S147" i="130"/>
  <c r="O147" i="130"/>
  <c r="K147" i="130"/>
  <c r="G147" i="130"/>
  <c r="S145" i="130"/>
  <c r="O145" i="130"/>
  <c r="K145" i="130"/>
  <c r="G145" i="130"/>
  <c r="S144" i="130"/>
  <c r="O144" i="130"/>
  <c r="K144" i="130"/>
  <c r="G144" i="130"/>
  <c r="S143" i="130"/>
  <c r="O143" i="130"/>
  <c r="K143" i="130"/>
  <c r="G143" i="130"/>
  <c r="S142" i="130"/>
  <c r="O142" i="130"/>
  <c r="K142" i="130"/>
  <c r="G142" i="130"/>
  <c r="H182" i="130"/>
  <c r="G79" i="130"/>
  <c r="P175" i="130"/>
  <c r="H181" i="130"/>
  <c r="O87" i="130"/>
  <c r="K83" i="130"/>
  <c r="G78" i="130"/>
  <c r="P174" i="130"/>
  <c r="H180" i="130"/>
  <c r="O86" i="130"/>
  <c r="K82" i="130"/>
  <c r="G77" i="130"/>
  <c r="P173" i="130"/>
  <c r="H179" i="130"/>
  <c r="O85" i="130"/>
  <c r="K81" i="130"/>
  <c r="P172" i="130"/>
  <c r="H178" i="130"/>
  <c r="G75" i="130"/>
  <c r="P171" i="130"/>
  <c r="H177" i="130"/>
  <c r="O83" i="130"/>
  <c r="K79" i="130"/>
  <c r="G74" i="130"/>
  <c r="P170" i="130"/>
  <c r="H176" i="130"/>
  <c r="O82" i="130"/>
  <c r="K78" i="130"/>
  <c r="G73" i="130"/>
  <c r="P169" i="130"/>
  <c r="H175" i="130"/>
  <c r="O81" i="130"/>
  <c r="K77" i="130"/>
  <c r="P168" i="130"/>
  <c r="H174" i="130"/>
  <c r="P167" i="130"/>
  <c r="H173" i="130"/>
  <c r="O79" i="130"/>
  <c r="K75" i="130"/>
  <c r="C132" i="130"/>
  <c r="P166" i="130"/>
  <c r="H172" i="130"/>
  <c r="O78" i="130"/>
  <c r="K74" i="130"/>
  <c r="C131" i="130"/>
  <c r="P165" i="130"/>
  <c r="H171" i="130"/>
  <c r="O77" i="130"/>
  <c r="K73" i="130"/>
  <c r="C130" i="130"/>
  <c r="P164" i="130"/>
  <c r="H170" i="130"/>
  <c r="L182" i="130"/>
  <c r="H169" i="130"/>
  <c r="O75" i="130"/>
  <c r="C128" i="130"/>
  <c r="L181" i="130"/>
  <c r="H168" i="130"/>
  <c r="O74" i="130"/>
  <c r="G133" i="130"/>
  <c r="C127" i="130"/>
  <c r="L180" i="130"/>
  <c r="H167" i="130"/>
  <c r="O73" i="130"/>
  <c r="G132" i="130"/>
  <c r="C126" i="130"/>
  <c r="L179" i="130"/>
  <c r="H166" i="130"/>
  <c r="G131" i="130"/>
  <c r="L178" i="130"/>
  <c r="H165" i="130"/>
  <c r="C124" i="130"/>
  <c r="L177" i="130"/>
  <c r="H164" i="130"/>
  <c r="K133" i="130"/>
  <c r="G129" i="130"/>
  <c r="C123" i="130"/>
  <c r="L176" i="130"/>
  <c r="K132" i="130"/>
  <c r="G128" i="130"/>
  <c r="C122" i="130"/>
  <c r="L175" i="130"/>
  <c r="K131" i="130"/>
  <c r="G127" i="130"/>
  <c r="L174" i="130"/>
  <c r="O134" i="130"/>
  <c r="C120" i="130"/>
  <c r="L173" i="130"/>
  <c r="K129" i="130"/>
  <c r="G125" i="130"/>
  <c r="C119" i="130"/>
  <c r="L172" i="130"/>
  <c r="O132" i="130"/>
  <c r="K128" i="130"/>
  <c r="G124" i="130"/>
  <c r="C118" i="130"/>
  <c r="L171" i="130"/>
  <c r="K127" i="130"/>
  <c r="G123" i="130"/>
  <c r="L170" i="130"/>
  <c r="O130" i="130"/>
  <c r="C116" i="130"/>
  <c r="L169" i="130"/>
  <c r="K125" i="130"/>
  <c r="G121" i="130"/>
  <c r="C115" i="130"/>
  <c r="L168" i="130"/>
  <c r="O128" i="130"/>
  <c r="K124" i="130"/>
  <c r="G120" i="130"/>
  <c r="C114" i="130"/>
  <c r="L167" i="130"/>
  <c r="K123" i="130"/>
  <c r="G119" i="130"/>
  <c r="L166" i="130"/>
  <c r="O126" i="130"/>
  <c r="L165" i="130"/>
  <c r="K121" i="130"/>
  <c r="G117" i="130"/>
  <c r="L164" i="130"/>
  <c r="K120" i="130"/>
  <c r="G116" i="130"/>
  <c r="O123" i="130"/>
  <c r="K119" i="130"/>
  <c r="G115" i="130"/>
  <c r="S127" i="130"/>
  <c r="O121" i="130"/>
  <c r="K117" i="130"/>
  <c r="S126" i="130"/>
  <c r="K116" i="130"/>
  <c r="G112" i="130"/>
  <c r="S125" i="130"/>
  <c r="O119" i="130"/>
  <c r="K115" i="130"/>
  <c r="G111" i="130"/>
  <c r="S124" i="130"/>
  <c r="G110" i="130"/>
  <c r="S123" i="130"/>
  <c r="O117" i="130"/>
  <c r="S122" i="130"/>
  <c r="K112" i="130"/>
  <c r="G108" i="130"/>
  <c r="O115" i="130"/>
  <c r="K111" i="130"/>
  <c r="G107" i="130"/>
  <c r="K110" i="130"/>
  <c r="G106" i="130"/>
  <c r="S119" i="130"/>
  <c r="S118" i="130"/>
  <c r="O112" i="130"/>
  <c r="K108" i="130"/>
  <c r="G104" i="130"/>
  <c r="S117" i="130"/>
  <c r="O111" i="130"/>
  <c r="K107" i="130"/>
  <c r="G103" i="130"/>
  <c r="S116" i="130"/>
  <c r="O110" i="130"/>
  <c r="K106" i="130"/>
  <c r="G102" i="130"/>
  <c r="S115" i="130"/>
  <c r="S114" i="130"/>
  <c r="O108" i="130"/>
  <c r="K104" i="130"/>
  <c r="G100" i="130"/>
  <c r="S113" i="130"/>
  <c r="O107" i="130"/>
  <c r="K103" i="130"/>
  <c r="G99" i="130"/>
  <c r="S112" i="130"/>
  <c r="O106" i="130"/>
  <c r="K102" i="130"/>
  <c r="G98" i="130"/>
  <c r="S111" i="130"/>
  <c r="S110" i="130"/>
  <c r="O104" i="130"/>
  <c r="K100" i="130"/>
  <c r="G96" i="130"/>
  <c r="S109" i="130"/>
  <c r="O103" i="130"/>
  <c r="K99" i="130"/>
  <c r="G95" i="130"/>
  <c r="S108" i="130"/>
  <c r="O102" i="130"/>
  <c r="K98" i="130"/>
  <c r="G94" i="130"/>
  <c r="S106" i="130"/>
  <c r="O100" i="130"/>
  <c r="K96" i="130"/>
  <c r="S105" i="130"/>
  <c r="O99" i="130"/>
  <c r="K95" i="130"/>
  <c r="G91" i="130"/>
  <c r="S104" i="130"/>
  <c r="O98" i="130"/>
  <c r="K94" i="130"/>
  <c r="G90" i="130"/>
  <c r="S103" i="130"/>
  <c r="G89" i="130"/>
  <c r="S102" i="130"/>
  <c r="O96" i="130"/>
  <c r="S101" i="130"/>
  <c r="O95" i="130"/>
  <c r="K91" i="130"/>
  <c r="G87" i="130"/>
  <c r="S100" i="130"/>
  <c r="O94" i="130"/>
  <c r="K90" i="130"/>
  <c r="G86" i="130"/>
  <c r="S99" i="130"/>
  <c r="K89" i="130"/>
  <c r="G85" i="130"/>
  <c r="S98" i="130"/>
  <c r="S97" i="130"/>
  <c r="O91" i="130"/>
  <c r="K87" i="130"/>
  <c r="G83" i="130"/>
  <c r="S96" i="130"/>
  <c r="O90" i="130"/>
  <c r="K86" i="130"/>
  <c r="G82" i="130"/>
  <c r="S95" i="130"/>
  <c r="O89" i="130"/>
  <c r="K85" i="130"/>
  <c r="G81" i="130"/>
  <c r="S94" i="130"/>
  <c r="S93" i="130"/>
  <c r="S69" i="130"/>
  <c r="O69" i="130"/>
  <c r="K69" i="130"/>
  <c r="G69" i="130"/>
  <c r="C69" i="130"/>
  <c r="S68" i="130"/>
  <c r="O68" i="130"/>
  <c r="K68" i="130"/>
  <c r="G68" i="130"/>
  <c r="C68" i="130"/>
  <c r="S67" i="130"/>
  <c r="O67" i="130"/>
  <c r="K67" i="130"/>
  <c r="G67" i="130"/>
  <c r="C67" i="130"/>
  <c r="S65" i="130"/>
  <c r="O65" i="130"/>
  <c r="K65" i="130"/>
  <c r="G65" i="130"/>
  <c r="S64" i="130"/>
  <c r="O64" i="130"/>
  <c r="K64" i="130"/>
  <c r="G64" i="130"/>
  <c r="C64" i="130"/>
  <c r="S63" i="130"/>
  <c r="O63" i="130"/>
  <c r="K63" i="130"/>
  <c r="G63" i="130"/>
  <c r="C63" i="130"/>
  <c r="C62" i="130"/>
  <c r="S61" i="130"/>
  <c r="O61" i="130"/>
  <c r="K61" i="130"/>
  <c r="S60" i="130"/>
  <c r="O60" i="130"/>
  <c r="K60" i="130"/>
  <c r="G60" i="130"/>
  <c r="C60" i="130"/>
  <c r="S59" i="130"/>
  <c r="O59" i="130"/>
  <c r="K59" i="130"/>
  <c r="G59" i="130"/>
  <c r="C59" i="130"/>
  <c r="G58" i="130"/>
  <c r="C58" i="130"/>
  <c r="S57" i="130"/>
  <c r="O57" i="130"/>
  <c r="S56" i="130"/>
  <c r="O56" i="130"/>
  <c r="K56" i="130"/>
  <c r="G56" i="130"/>
  <c r="C56" i="130"/>
  <c r="S55" i="130"/>
  <c r="O55" i="130"/>
  <c r="K55" i="130"/>
  <c r="G55" i="130"/>
  <c r="C55" i="130"/>
  <c r="K54" i="130"/>
  <c r="G54" i="130"/>
  <c r="C54" i="130"/>
  <c r="S53" i="130"/>
  <c r="S52" i="130"/>
  <c r="O52" i="130"/>
  <c r="K52" i="130"/>
  <c r="G52" i="130"/>
  <c r="C52" i="130"/>
  <c r="S51" i="130"/>
  <c r="O51" i="130"/>
  <c r="K51" i="130"/>
  <c r="G51" i="130"/>
  <c r="C51" i="130"/>
  <c r="O50" i="130"/>
  <c r="K50" i="130"/>
  <c r="G50" i="130"/>
  <c r="C50" i="130"/>
  <c r="S48" i="130"/>
  <c r="O48" i="130"/>
  <c r="K48" i="130"/>
  <c r="G48" i="130"/>
  <c r="C48" i="130"/>
  <c r="S47" i="130"/>
  <c r="O47" i="130"/>
  <c r="K47" i="130"/>
  <c r="G47" i="130"/>
  <c r="C47" i="130"/>
  <c r="S46" i="130"/>
  <c r="O46" i="130"/>
  <c r="K46" i="130"/>
  <c r="G46" i="130"/>
  <c r="C46" i="130"/>
  <c r="S44" i="130"/>
  <c r="O44" i="130"/>
  <c r="K44" i="130"/>
  <c r="G44" i="130"/>
  <c r="S43" i="130"/>
  <c r="O43" i="130"/>
  <c r="K43" i="130"/>
  <c r="G43" i="130"/>
  <c r="C43" i="130"/>
  <c r="S42" i="130"/>
  <c r="O42" i="130"/>
  <c r="K42" i="130"/>
  <c r="G42" i="130"/>
  <c r="C42" i="130"/>
  <c r="C41" i="130"/>
  <c r="S40" i="130"/>
  <c r="O40" i="130"/>
  <c r="K40" i="130"/>
  <c r="S39" i="130"/>
  <c r="O39" i="130"/>
  <c r="K39" i="130"/>
  <c r="G39" i="130"/>
  <c r="C39" i="130"/>
  <c r="S38" i="130"/>
  <c r="O38" i="130"/>
  <c r="K38" i="130"/>
  <c r="G38" i="130"/>
  <c r="C38" i="130"/>
  <c r="G37" i="130"/>
  <c r="C37" i="130"/>
  <c r="S36" i="130"/>
  <c r="O36" i="130"/>
  <c r="S35" i="130"/>
  <c r="O35" i="130"/>
  <c r="K35" i="130"/>
  <c r="G35" i="130"/>
  <c r="C35" i="130"/>
  <c r="S34" i="130"/>
  <c r="O34" i="130"/>
  <c r="K34" i="130"/>
  <c r="G34" i="130"/>
  <c r="C34" i="130"/>
  <c r="G33" i="130"/>
  <c r="C33" i="130"/>
  <c r="S32" i="130"/>
  <c r="S31" i="130"/>
  <c r="O31" i="130"/>
  <c r="K31" i="130"/>
  <c r="G31" i="130"/>
  <c r="C31" i="130"/>
  <c r="S30" i="130"/>
  <c r="O30" i="130"/>
  <c r="K30" i="130"/>
  <c r="G30" i="130"/>
  <c r="C30" i="130"/>
  <c r="O29" i="130"/>
  <c r="G29" i="130"/>
  <c r="C29" i="130"/>
  <c r="S27" i="130"/>
  <c r="O27" i="130"/>
  <c r="K27" i="130"/>
  <c r="G27" i="130"/>
  <c r="C27" i="130"/>
  <c r="S26" i="130"/>
  <c r="O26" i="130"/>
  <c r="K26" i="130"/>
  <c r="G26" i="130"/>
  <c r="C26" i="130"/>
  <c r="S25" i="130"/>
  <c r="O25" i="130"/>
  <c r="G25" i="130"/>
  <c r="C25" i="130"/>
  <c r="S23" i="130"/>
  <c r="O23" i="130"/>
  <c r="K23" i="130"/>
  <c r="G23" i="130"/>
  <c r="S22" i="130"/>
  <c r="O22" i="130"/>
  <c r="K22" i="130"/>
  <c r="G22" i="130"/>
  <c r="S21" i="130"/>
  <c r="O21" i="130"/>
  <c r="G21" i="130"/>
  <c r="S19" i="130"/>
  <c r="O19" i="130"/>
  <c r="K19" i="130"/>
  <c r="S18" i="130"/>
  <c r="O18" i="130"/>
  <c r="K18" i="130"/>
  <c r="G18" i="130"/>
  <c r="S17" i="130"/>
  <c r="O17" i="130"/>
  <c r="K17" i="130"/>
  <c r="G17" i="130"/>
  <c r="G16" i="130"/>
  <c r="S15" i="130"/>
  <c r="O15" i="130"/>
  <c r="S14" i="130"/>
  <c r="O14" i="130"/>
  <c r="K14" i="130"/>
  <c r="G14" i="130"/>
  <c r="S13" i="130"/>
  <c r="O13" i="130"/>
  <c r="K13" i="130"/>
  <c r="G13" i="130"/>
  <c r="K12" i="130"/>
  <c r="G12" i="130"/>
  <c r="S11" i="130"/>
  <c r="S10" i="130"/>
  <c r="O10" i="130"/>
  <c r="K10" i="130"/>
  <c r="G10" i="130"/>
  <c r="S9" i="130"/>
  <c r="O9" i="130"/>
  <c r="K9" i="130"/>
  <c r="G9" i="130"/>
  <c r="O8" i="130"/>
  <c r="K8" i="130"/>
  <c r="G8" i="130"/>
  <c r="S6" i="130"/>
  <c r="O6" i="130"/>
  <c r="K6" i="130"/>
  <c r="G6" i="130"/>
  <c r="S5" i="130"/>
  <c r="O5" i="130"/>
  <c r="K5" i="130"/>
  <c r="G5" i="130"/>
  <c r="S4" i="130"/>
  <c r="O4" i="130"/>
  <c r="K4" i="130"/>
  <c r="G4" i="130"/>
  <c r="C170" i="129"/>
  <c r="C169" i="129"/>
  <c r="C168" i="129"/>
  <c r="C166" i="129"/>
  <c r="C165" i="129"/>
  <c r="C164" i="129"/>
  <c r="C162" i="129"/>
  <c r="S161" i="129"/>
  <c r="O161" i="129"/>
  <c r="K161" i="129"/>
  <c r="G161" i="129"/>
  <c r="C161" i="129"/>
  <c r="S160" i="129"/>
  <c r="O160" i="129"/>
  <c r="K160" i="129"/>
  <c r="G160" i="129"/>
  <c r="C160" i="129"/>
  <c r="S159" i="129"/>
  <c r="O159" i="129"/>
  <c r="K159" i="129"/>
  <c r="G159" i="129"/>
  <c r="C158" i="129"/>
  <c r="S157" i="129"/>
  <c r="O157" i="129"/>
  <c r="K157" i="129"/>
  <c r="G157" i="129"/>
  <c r="C157" i="129"/>
  <c r="S156" i="129"/>
  <c r="O156" i="129"/>
  <c r="K156" i="129"/>
  <c r="G156" i="129"/>
  <c r="C156" i="129"/>
  <c r="S155" i="129"/>
  <c r="O155" i="129"/>
  <c r="K155" i="129"/>
  <c r="G155" i="129"/>
  <c r="C154" i="129"/>
  <c r="S153" i="129"/>
  <c r="O153" i="129"/>
  <c r="K153" i="129"/>
  <c r="G153" i="129"/>
  <c r="C153" i="129"/>
  <c r="S152" i="129"/>
  <c r="O152" i="129"/>
  <c r="K152" i="129"/>
  <c r="G152" i="129"/>
  <c r="C152" i="129"/>
  <c r="S151" i="129"/>
  <c r="O151" i="129"/>
  <c r="K151" i="129"/>
  <c r="G151" i="129"/>
  <c r="C151" i="129"/>
  <c r="S149" i="129"/>
  <c r="O149" i="129"/>
  <c r="K149" i="129"/>
  <c r="G149" i="129"/>
  <c r="S148" i="129"/>
  <c r="O148" i="129"/>
  <c r="K148" i="129"/>
  <c r="G148" i="129"/>
  <c r="S147" i="129"/>
  <c r="O147" i="129"/>
  <c r="K147" i="129"/>
  <c r="G147" i="129"/>
  <c r="S145" i="129"/>
  <c r="O145" i="129"/>
  <c r="K145" i="129"/>
  <c r="G145" i="129"/>
  <c r="S144" i="129"/>
  <c r="O144" i="129"/>
  <c r="K144" i="129"/>
  <c r="G144" i="129"/>
  <c r="S143" i="129"/>
  <c r="O143" i="129"/>
  <c r="K143" i="129"/>
  <c r="G143" i="129"/>
  <c r="S142" i="129"/>
  <c r="O142" i="129"/>
  <c r="K142" i="129"/>
  <c r="G142" i="129"/>
  <c r="H182" i="129"/>
  <c r="G79" i="129"/>
  <c r="P175" i="129"/>
  <c r="H181" i="129"/>
  <c r="O87" i="129"/>
  <c r="K83" i="129"/>
  <c r="G78" i="129"/>
  <c r="P174" i="129"/>
  <c r="H180" i="129"/>
  <c r="O86" i="129"/>
  <c r="K82" i="129"/>
  <c r="G77" i="129"/>
  <c r="P173" i="129"/>
  <c r="H179" i="129"/>
  <c r="O85" i="129"/>
  <c r="K81" i="129"/>
  <c r="P172" i="129"/>
  <c r="H178" i="129"/>
  <c r="G75" i="129"/>
  <c r="P171" i="129"/>
  <c r="H177" i="129"/>
  <c r="O83" i="129"/>
  <c r="K79" i="129"/>
  <c r="G74" i="129"/>
  <c r="P170" i="129"/>
  <c r="H176" i="129"/>
  <c r="O82" i="129"/>
  <c r="K78" i="129"/>
  <c r="G73" i="129"/>
  <c r="P169" i="129"/>
  <c r="H175" i="129"/>
  <c r="O81" i="129"/>
  <c r="K77" i="129"/>
  <c r="P168" i="129"/>
  <c r="H174" i="129"/>
  <c r="P167" i="129"/>
  <c r="H173" i="129"/>
  <c r="O79" i="129"/>
  <c r="K75" i="129"/>
  <c r="C132" i="129"/>
  <c r="P166" i="129"/>
  <c r="H172" i="129"/>
  <c r="O78" i="129"/>
  <c r="K74" i="129"/>
  <c r="C131" i="129"/>
  <c r="P165" i="129"/>
  <c r="H171" i="129"/>
  <c r="O77" i="129"/>
  <c r="K73" i="129"/>
  <c r="C130" i="129"/>
  <c r="P164" i="129"/>
  <c r="H170" i="129"/>
  <c r="L182" i="129"/>
  <c r="H169" i="129"/>
  <c r="O75" i="129"/>
  <c r="C128" i="129"/>
  <c r="L181" i="129"/>
  <c r="H168" i="129"/>
  <c r="O74" i="129"/>
  <c r="G133" i="129"/>
  <c r="C127" i="129"/>
  <c r="L180" i="129"/>
  <c r="H167" i="129"/>
  <c r="O73" i="129"/>
  <c r="G132" i="129"/>
  <c r="C126" i="129"/>
  <c r="L179" i="129"/>
  <c r="H166" i="129"/>
  <c r="G131" i="129"/>
  <c r="L178" i="129"/>
  <c r="H165" i="129"/>
  <c r="C124" i="129"/>
  <c r="L177" i="129"/>
  <c r="H164" i="129"/>
  <c r="K133" i="129"/>
  <c r="G129" i="129"/>
  <c r="C123" i="129"/>
  <c r="L176" i="129"/>
  <c r="K132" i="129"/>
  <c r="G128" i="129"/>
  <c r="C122" i="129"/>
  <c r="L175" i="129"/>
  <c r="K131" i="129"/>
  <c r="G127" i="129"/>
  <c r="L174" i="129"/>
  <c r="O134" i="129"/>
  <c r="C120" i="129"/>
  <c r="L173" i="129"/>
  <c r="K129" i="129"/>
  <c r="G125" i="129"/>
  <c r="C119" i="129"/>
  <c r="L172" i="129"/>
  <c r="O132" i="129"/>
  <c r="K128" i="129"/>
  <c r="G124" i="129"/>
  <c r="C118" i="129"/>
  <c r="L171" i="129"/>
  <c r="K127" i="129"/>
  <c r="G123" i="129"/>
  <c r="L170" i="129"/>
  <c r="O130" i="129"/>
  <c r="C116" i="129"/>
  <c r="L169" i="129"/>
  <c r="K125" i="129"/>
  <c r="G121" i="129"/>
  <c r="C115" i="129"/>
  <c r="L168" i="129"/>
  <c r="O128" i="129"/>
  <c r="K124" i="129"/>
  <c r="G120" i="129"/>
  <c r="C114" i="129"/>
  <c r="L167" i="129"/>
  <c r="K123" i="129"/>
  <c r="G119" i="129"/>
  <c r="L166" i="129"/>
  <c r="O126" i="129"/>
  <c r="L165" i="129"/>
  <c r="K121" i="129"/>
  <c r="G117" i="129"/>
  <c r="L164" i="129"/>
  <c r="K120" i="129"/>
  <c r="G116" i="129"/>
  <c r="O123" i="129"/>
  <c r="K119" i="129"/>
  <c r="G115" i="129"/>
  <c r="S127" i="129"/>
  <c r="O121" i="129"/>
  <c r="K117" i="129"/>
  <c r="S126" i="129"/>
  <c r="K116" i="129"/>
  <c r="G112" i="129"/>
  <c r="S125" i="129"/>
  <c r="O119" i="129"/>
  <c r="K115" i="129"/>
  <c r="G111" i="129"/>
  <c r="S124" i="129"/>
  <c r="G110" i="129"/>
  <c r="S123" i="129"/>
  <c r="O117" i="129"/>
  <c r="S122" i="129"/>
  <c r="K112" i="129"/>
  <c r="G108" i="129"/>
  <c r="O115" i="129"/>
  <c r="K111" i="129"/>
  <c r="G107" i="129"/>
  <c r="K110" i="129"/>
  <c r="G106" i="129"/>
  <c r="S119" i="129"/>
  <c r="S118" i="129"/>
  <c r="O112" i="129"/>
  <c r="K108" i="129"/>
  <c r="G104" i="129"/>
  <c r="S117" i="129"/>
  <c r="O111" i="129"/>
  <c r="K107" i="129"/>
  <c r="G103" i="129"/>
  <c r="S116" i="129"/>
  <c r="O110" i="129"/>
  <c r="K106" i="129"/>
  <c r="G102" i="129"/>
  <c r="S115" i="129"/>
  <c r="S114" i="129"/>
  <c r="O108" i="129"/>
  <c r="K104" i="129"/>
  <c r="G100" i="129"/>
  <c r="S113" i="129"/>
  <c r="O107" i="129"/>
  <c r="K103" i="129"/>
  <c r="G99" i="129"/>
  <c r="S112" i="129"/>
  <c r="O106" i="129"/>
  <c r="K102" i="129"/>
  <c r="G98" i="129"/>
  <c r="S111" i="129"/>
  <c r="S110" i="129"/>
  <c r="O104" i="129"/>
  <c r="K100" i="129"/>
  <c r="G96" i="129"/>
  <c r="S109" i="129"/>
  <c r="O103" i="129"/>
  <c r="K99" i="129"/>
  <c r="G95" i="129"/>
  <c r="S108" i="129"/>
  <c r="O102" i="129"/>
  <c r="K98" i="129"/>
  <c r="G94" i="129"/>
  <c r="S106" i="129"/>
  <c r="O100" i="129"/>
  <c r="K96" i="129"/>
  <c r="S105" i="129"/>
  <c r="O99" i="129"/>
  <c r="K95" i="129"/>
  <c r="G91" i="129"/>
  <c r="S104" i="129"/>
  <c r="O98" i="129"/>
  <c r="K94" i="129"/>
  <c r="G90" i="129"/>
  <c r="S103" i="129"/>
  <c r="G89" i="129"/>
  <c r="S102" i="129"/>
  <c r="O96" i="129"/>
  <c r="S101" i="129"/>
  <c r="O95" i="129"/>
  <c r="K91" i="129"/>
  <c r="G87" i="129"/>
  <c r="S100" i="129"/>
  <c r="O94" i="129"/>
  <c r="K90" i="129"/>
  <c r="G86" i="129"/>
  <c r="S99" i="129"/>
  <c r="K89" i="129"/>
  <c r="G85" i="129"/>
  <c r="S98" i="129"/>
  <c r="S97" i="129"/>
  <c r="O91" i="129"/>
  <c r="K87" i="129"/>
  <c r="G83" i="129"/>
  <c r="S96" i="129"/>
  <c r="O90" i="129"/>
  <c r="K86" i="129"/>
  <c r="G82" i="129"/>
  <c r="S95" i="129"/>
  <c r="O89" i="129"/>
  <c r="K85" i="129"/>
  <c r="G81" i="129"/>
  <c r="S94" i="129"/>
  <c r="S93" i="129"/>
  <c r="S69" i="129"/>
  <c r="O69" i="129"/>
  <c r="K69" i="129"/>
  <c r="G69" i="129"/>
  <c r="C69" i="129"/>
  <c r="S68" i="129"/>
  <c r="O68" i="129"/>
  <c r="K68" i="129"/>
  <c r="G68" i="129"/>
  <c r="C68" i="129"/>
  <c r="S67" i="129"/>
  <c r="O67" i="129"/>
  <c r="K67" i="129"/>
  <c r="G67" i="129"/>
  <c r="C67" i="129"/>
  <c r="S65" i="129"/>
  <c r="O65" i="129"/>
  <c r="K65" i="129"/>
  <c r="G65" i="129"/>
  <c r="S64" i="129"/>
  <c r="O64" i="129"/>
  <c r="K64" i="129"/>
  <c r="G64" i="129"/>
  <c r="C64" i="129"/>
  <c r="S63" i="129"/>
  <c r="O63" i="129"/>
  <c r="K63" i="129"/>
  <c r="G63" i="129"/>
  <c r="C63" i="129"/>
  <c r="C62" i="129"/>
  <c r="S61" i="129"/>
  <c r="O61" i="129"/>
  <c r="K61" i="129"/>
  <c r="S60" i="129"/>
  <c r="O60" i="129"/>
  <c r="K60" i="129"/>
  <c r="G60" i="129"/>
  <c r="C60" i="129"/>
  <c r="S59" i="129"/>
  <c r="O59" i="129"/>
  <c r="K59" i="129"/>
  <c r="G59" i="129"/>
  <c r="C59" i="129"/>
  <c r="G58" i="129"/>
  <c r="C58" i="129"/>
  <c r="S57" i="129"/>
  <c r="O57" i="129"/>
  <c r="S56" i="129"/>
  <c r="O56" i="129"/>
  <c r="K56" i="129"/>
  <c r="G56" i="129"/>
  <c r="C56" i="129"/>
  <c r="S55" i="129"/>
  <c r="O55" i="129"/>
  <c r="K55" i="129"/>
  <c r="G55" i="129"/>
  <c r="C55" i="129"/>
  <c r="K54" i="129"/>
  <c r="G54" i="129"/>
  <c r="C54" i="129"/>
  <c r="S53" i="129"/>
  <c r="S52" i="129"/>
  <c r="O52" i="129"/>
  <c r="K52" i="129"/>
  <c r="G52" i="129"/>
  <c r="C52" i="129"/>
  <c r="S51" i="129"/>
  <c r="O51" i="129"/>
  <c r="K51" i="129"/>
  <c r="G51" i="129"/>
  <c r="C51" i="129"/>
  <c r="O50" i="129"/>
  <c r="K50" i="129"/>
  <c r="G50" i="129"/>
  <c r="C50" i="129"/>
  <c r="S48" i="129"/>
  <c r="O48" i="129"/>
  <c r="K48" i="129"/>
  <c r="G48" i="129"/>
  <c r="C48" i="129"/>
  <c r="S47" i="129"/>
  <c r="O47" i="129"/>
  <c r="K47" i="129"/>
  <c r="G47" i="129"/>
  <c r="C47" i="129"/>
  <c r="S46" i="129"/>
  <c r="O46" i="129"/>
  <c r="K46" i="129"/>
  <c r="G46" i="129"/>
  <c r="C46" i="129"/>
  <c r="S44" i="129"/>
  <c r="O44" i="129"/>
  <c r="K44" i="129"/>
  <c r="G44" i="129"/>
  <c r="S43" i="129"/>
  <c r="O43" i="129"/>
  <c r="K43" i="129"/>
  <c r="G43" i="129"/>
  <c r="C43" i="129"/>
  <c r="S42" i="129"/>
  <c r="O42" i="129"/>
  <c r="K42" i="129"/>
  <c r="G42" i="129"/>
  <c r="C42" i="129"/>
  <c r="C41" i="129"/>
  <c r="S40" i="129"/>
  <c r="O40" i="129"/>
  <c r="K40" i="129"/>
  <c r="S39" i="129"/>
  <c r="O39" i="129"/>
  <c r="K39" i="129"/>
  <c r="G39" i="129"/>
  <c r="C39" i="129"/>
  <c r="S38" i="129"/>
  <c r="O38" i="129"/>
  <c r="K38" i="129"/>
  <c r="G38" i="129"/>
  <c r="C38" i="129"/>
  <c r="G37" i="129"/>
  <c r="C37" i="129"/>
  <c r="S36" i="129"/>
  <c r="O36" i="129"/>
  <c r="S35" i="129"/>
  <c r="O35" i="129"/>
  <c r="K35" i="129"/>
  <c r="G35" i="129"/>
  <c r="C35" i="129"/>
  <c r="S34" i="129"/>
  <c r="O34" i="129"/>
  <c r="K34" i="129"/>
  <c r="G34" i="129"/>
  <c r="C34" i="129"/>
  <c r="G33" i="129"/>
  <c r="C33" i="129"/>
  <c r="S32" i="129"/>
  <c r="S31" i="129"/>
  <c r="O31" i="129"/>
  <c r="K31" i="129"/>
  <c r="G31" i="129"/>
  <c r="C31" i="129"/>
  <c r="S30" i="129"/>
  <c r="O30" i="129"/>
  <c r="K30" i="129"/>
  <c r="G30" i="129"/>
  <c r="C30" i="129"/>
  <c r="O29" i="129"/>
  <c r="G29" i="129"/>
  <c r="C29" i="129"/>
  <c r="S27" i="129"/>
  <c r="O27" i="129"/>
  <c r="K27" i="129"/>
  <c r="G27" i="129"/>
  <c r="C27" i="129"/>
  <c r="S26" i="129"/>
  <c r="O26" i="129"/>
  <c r="K26" i="129"/>
  <c r="G26" i="129"/>
  <c r="C26" i="129"/>
  <c r="S25" i="129"/>
  <c r="O25" i="129"/>
  <c r="G25" i="129"/>
  <c r="C25" i="129"/>
  <c r="S23" i="129"/>
  <c r="O23" i="129"/>
  <c r="K23" i="129"/>
  <c r="G23" i="129"/>
  <c r="S22" i="129"/>
  <c r="O22" i="129"/>
  <c r="K22" i="129"/>
  <c r="G22" i="129"/>
  <c r="S21" i="129"/>
  <c r="O21" i="129"/>
  <c r="G21" i="129"/>
  <c r="S19" i="129"/>
  <c r="O19" i="129"/>
  <c r="K19" i="129"/>
  <c r="S18" i="129"/>
  <c r="O18" i="129"/>
  <c r="K18" i="129"/>
  <c r="G18" i="129"/>
  <c r="S17" i="129"/>
  <c r="O17" i="129"/>
  <c r="K17" i="129"/>
  <c r="G17" i="129"/>
  <c r="G16" i="129"/>
  <c r="S15" i="129"/>
  <c r="O15" i="129"/>
  <c r="S14" i="129"/>
  <c r="O14" i="129"/>
  <c r="K14" i="129"/>
  <c r="G14" i="129"/>
  <c r="S13" i="129"/>
  <c r="O13" i="129"/>
  <c r="K13" i="129"/>
  <c r="G13" i="129"/>
  <c r="K12" i="129"/>
  <c r="G12" i="129"/>
  <c r="S11" i="129"/>
  <c r="S10" i="129"/>
  <c r="O10" i="129"/>
  <c r="K10" i="129"/>
  <c r="G10" i="129"/>
  <c r="S9" i="129"/>
  <c r="O9" i="129"/>
  <c r="K9" i="129"/>
  <c r="G9" i="129"/>
  <c r="O8" i="129"/>
  <c r="K8" i="129"/>
  <c r="G8" i="129"/>
  <c r="S6" i="129"/>
  <c r="O6" i="129"/>
  <c r="K6" i="129"/>
  <c r="G6" i="129"/>
  <c r="S5" i="129"/>
  <c r="O5" i="129"/>
  <c r="K5" i="129"/>
  <c r="G5" i="129"/>
  <c r="S4" i="129"/>
  <c r="O4" i="129"/>
  <c r="K4" i="129"/>
  <c r="G4" i="129"/>
  <c r="C170" i="128"/>
  <c r="C169" i="128"/>
  <c r="C168" i="128"/>
  <c r="C166" i="128"/>
  <c r="C165" i="128"/>
  <c r="C164" i="128"/>
  <c r="C162" i="128"/>
  <c r="S161" i="128"/>
  <c r="O161" i="128"/>
  <c r="K161" i="128"/>
  <c r="G161" i="128"/>
  <c r="C161" i="128"/>
  <c r="S160" i="128"/>
  <c r="O160" i="128"/>
  <c r="K160" i="128"/>
  <c r="G160" i="128"/>
  <c r="C160" i="128"/>
  <c r="S159" i="128"/>
  <c r="O159" i="128"/>
  <c r="K159" i="128"/>
  <c r="G159" i="128"/>
  <c r="C158" i="128"/>
  <c r="S157" i="128"/>
  <c r="O157" i="128"/>
  <c r="K157" i="128"/>
  <c r="G157" i="128"/>
  <c r="C157" i="128"/>
  <c r="S156" i="128"/>
  <c r="O156" i="128"/>
  <c r="K156" i="128"/>
  <c r="G156" i="128"/>
  <c r="C156" i="128"/>
  <c r="S155" i="128"/>
  <c r="O155" i="128"/>
  <c r="K155" i="128"/>
  <c r="G155" i="128"/>
  <c r="C154" i="128"/>
  <c r="S153" i="128"/>
  <c r="O153" i="128"/>
  <c r="K153" i="128"/>
  <c r="G153" i="128"/>
  <c r="C153" i="128"/>
  <c r="S152" i="128"/>
  <c r="O152" i="128"/>
  <c r="K152" i="128"/>
  <c r="G152" i="128"/>
  <c r="C152" i="128"/>
  <c r="S151" i="128"/>
  <c r="O151" i="128"/>
  <c r="K151" i="128"/>
  <c r="G151" i="128"/>
  <c r="C151" i="128"/>
  <c r="S149" i="128"/>
  <c r="O149" i="128"/>
  <c r="K149" i="128"/>
  <c r="G149" i="128"/>
  <c r="S148" i="128"/>
  <c r="O148" i="128"/>
  <c r="K148" i="128"/>
  <c r="G148" i="128"/>
  <c r="S147" i="128"/>
  <c r="O147" i="128"/>
  <c r="K147" i="128"/>
  <c r="G147" i="128"/>
  <c r="S145" i="128"/>
  <c r="O145" i="128"/>
  <c r="K145" i="128"/>
  <c r="G145" i="128"/>
  <c r="S144" i="128"/>
  <c r="O144" i="128"/>
  <c r="K144" i="128"/>
  <c r="G144" i="128"/>
  <c r="S143" i="128"/>
  <c r="O143" i="128"/>
  <c r="K143" i="128"/>
  <c r="G143" i="128"/>
  <c r="S142" i="128"/>
  <c r="O142" i="128"/>
  <c r="K142" i="128"/>
  <c r="G142" i="128"/>
  <c r="H182" i="128"/>
  <c r="G79" i="128"/>
  <c r="P175" i="128"/>
  <c r="H181" i="128"/>
  <c r="O87" i="128"/>
  <c r="K83" i="128"/>
  <c r="G78" i="128"/>
  <c r="P174" i="128"/>
  <c r="H180" i="128"/>
  <c r="O86" i="128"/>
  <c r="K82" i="128"/>
  <c r="G77" i="128"/>
  <c r="P173" i="128"/>
  <c r="H179" i="128"/>
  <c r="O85" i="128"/>
  <c r="K81" i="128"/>
  <c r="P172" i="128"/>
  <c r="H178" i="128"/>
  <c r="G75" i="128"/>
  <c r="P171" i="128"/>
  <c r="H177" i="128"/>
  <c r="O83" i="128"/>
  <c r="K79" i="128"/>
  <c r="G74" i="128"/>
  <c r="P170" i="128"/>
  <c r="H176" i="128"/>
  <c r="O82" i="128"/>
  <c r="K78" i="128"/>
  <c r="G73" i="128"/>
  <c r="P169" i="128"/>
  <c r="H175" i="128"/>
  <c r="O81" i="128"/>
  <c r="K77" i="128"/>
  <c r="P168" i="128"/>
  <c r="H174" i="128"/>
  <c r="P167" i="128"/>
  <c r="H173" i="128"/>
  <c r="O79" i="128"/>
  <c r="K75" i="128"/>
  <c r="C132" i="128"/>
  <c r="P166" i="128"/>
  <c r="H172" i="128"/>
  <c r="O78" i="128"/>
  <c r="K74" i="128"/>
  <c r="C131" i="128"/>
  <c r="P165" i="128"/>
  <c r="H171" i="128"/>
  <c r="O77" i="128"/>
  <c r="K73" i="128"/>
  <c r="C130" i="128"/>
  <c r="P164" i="128"/>
  <c r="H170" i="128"/>
  <c r="L182" i="128"/>
  <c r="H169" i="128"/>
  <c r="O75" i="128"/>
  <c r="C128" i="128"/>
  <c r="L181" i="128"/>
  <c r="H168" i="128"/>
  <c r="O74" i="128"/>
  <c r="G133" i="128"/>
  <c r="C127" i="128"/>
  <c r="L180" i="128"/>
  <c r="H167" i="128"/>
  <c r="O73" i="128"/>
  <c r="G132" i="128"/>
  <c r="C126" i="128"/>
  <c r="L179" i="128"/>
  <c r="H166" i="128"/>
  <c r="G131" i="128"/>
  <c r="L178" i="128"/>
  <c r="H165" i="128"/>
  <c r="C124" i="128"/>
  <c r="L177" i="128"/>
  <c r="H164" i="128"/>
  <c r="K133" i="128"/>
  <c r="G129" i="128"/>
  <c r="C123" i="128"/>
  <c r="L176" i="128"/>
  <c r="K132" i="128"/>
  <c r="G128" i="128"/>
  <c r="C122" i="128"/>
  <c r="L175" i="128"/>
  <c r="K131" i="128"/>
  <c r="G127" i="128"/>
  <c r="L174" i="128"/>
  <c r="O134" i="128"/>
  <c r="C120" i="128"/>
  <c r="L173" i="128"/>
  <c r="K129" i="128"/>
  <c r="G125" i="128"/>
  <c r="C119" i="128"/>
  <c r="L172" i="128"/>
  <c r="O132" i="128"/>
  <c r="K128" i="128"/>
  <c r="G124" i="128"/>
  <c r="C118" i="128"/>
  <c r="L171" i="128"/>
  <c r="K127" i="128"/>
  <c r="G123" i="128"/>
  <c r="L170" i="128"/>
  <c r="O130" i="128"/>
  <c r="C116" i="128"/>
  <c r="L169" i="128"/>
  <c r="K125" i="128"/>
  <c r="G121" i="128"/>
  <c r="C115" i="128"/>
  <c r="L168" i="128"/>
  <c r="O128" i="128"/>
  <c r="K124" i="128"/>
  <c r="G120" i="128"/>
  <c r="C114" i="128"/>
  <c r="L167" i="128"/>
  <c r="K123" i="128"/>
  <c r="G119" i="128"/>
  <c r="L166" i="128"/>
  <c r="O126" i="128"/>
  <c r="L165" i="128"/>
  <c r="K121" i="128"/>
  <c r="G117" i="128"/>
  <c r="L164" i="128"/>
  <c r="K120" i="128"/>
  <c r="G116" i="128"/>
  <c r="O123" i="128"/>
  <c r="K119" i="128"/>
  <c r="G115" i="128"/>
  <c r="S127" i="128"/>
  <c r="O121" i="128"/>
  <c r="K117" i="128"/>
  <c r="S126" i="128"/>
  <c r="K116" i="128"/>
  <c r="G112" i="128"/>
  <c r="S125" i="128"/>
  <c r="O119" i="128"/>
  <c r="K115" i="128"/>
  <c r="G111" i="128"/>
  <c r="S124" i="128"/>
  <c r="G110" i="128"/>
  <c r="S123" i="128"/>
  <c r="O117" i="128"/>
  <c r="S122" i="128"/>
  <c r="K112" i="128"/>
  <c r="G108" i="128"/>
  <c r="O115" i="128"/>
  <c r="K111" i="128"/>
  <c r="G107" i="128"/>
  <c r="K110" i="128"/>
  <c r="G106" i="128"/>
  <c r="S119" i="128"/>
  <c r="S118" i="128"/>
  <c r="O112" i="128"/>
  <c r="K108" i="128"/>
  <c r="G104" i="128"/>
  <c r="S117" i="128"/>
  <c r="O111" i="128"/>
  <c r="K107" i="128"/>
  <c r="G103" i="128"/>
  <c r="S116" i="128"/>
  <c r="O110" i="128"/>
  <c r="K106" i="128"/>
  <c r="G102" i="128"/>
  <c r="S115" i="128"/>
  <c r="S114" i="128"/>
  <c r="O108" i="128"/>
  <c r="K104" i="128"/>
  <c r="G100" i="128"/>
  <c r="S113" i="128"/>
  <c r="O107" i="128"/>
  <c r="K103" i="128"/>
  <c r="G99" i="128"/>
  <c r="S112" i="128"/>
  <c r="O106" i="128"/>
  <c r="K102" i="128"/>
  <c r="G98" i="128"/>
  <c r="S111" i="128"/>
  <c r="S110" i="128"/>
  <c r="O104" i="128"/>
  <c r="K100" i="128"/>
  <c r="G96" i="128"/>
  <c r="S109" i="128"/>
  <c r="O103" i="128"/>
  <c r="K99" i="128"/>
  <c r="G95" i="128"/>
  <c r="S108" i="128"/>
  <c r="O102" i="128"/>
  <c r="K98" i="128"/>
  <c r="G94" i="128"/>
  <c r="S106" i="128"/>
  <c r="O100" i="128"/>
  <c r="K96" i="128"/>
  <c r="S105" i="128"/>
  <c r="O99" i="128"/>
  <c r="K95" i="128"/>
  <c r="G91" i="128"/>
  <c r="S104" i="128"/>
  <c r="O98" i="128"/>
  <c r="K94" i="128"/>
  <c r="G90" i="128"/>
  <c r="S103" i="128"/>
  <c r="G89" i="128"/>
  <c r="S102" i="128"/>
  <c r="O96" i="128"/>
  <c r="S101" i="128"/>
  <c r="O95" i="128"/>
  <c r="K91" i="128"/>
  <c r="G87" i="128"/>
  <c r="S100" i="128"/>
  <c r="O94" i="128"/>
  <c r="K90" i="128"/>
  <c r="G86" i="128"/>
  <c r="S99" i="128"/>
  <c r="K89" i="128"/>
  <c r="G85" i="128"/>
  <c r="S98" i="128"/>
  <c r="S97" i="128"/>
  <c r="O91" i="128"/>
  <c r="K87" i="128"/>
  <c r="G83" i="128"/>
  <c r="S96" i="128"/>
  <c r="O90" i="128"/>
  <c r="K86" i="128"/>
  <c r="G82" i="128"/>
  <c r="S95" i="128"/>
  <c r="O89" i="128"/>
  <c r="K85" i="128"/>
  <c r="G81" i="128"/>
  <c r="S94" i="128"/>
  <c r="S93" i="128"/>
  <c r="S69" i="128"/>
  <c r="O69" i="128"/>
  <c r="K69" i="128"/>
  <c r="G69" i="128"/>
  <c r="C69" i="128"/>
  <c r="S68" i="128"/>
  <c r="O68" i="128"/>
  <c r="K68" i="128"/>
  <c r="G68" i="128"/>
  <c r="C68" i="128"/>
  <c r="S67" i="128"/>
  <c r="O67" i="128"/>
  <c r="K67" i="128"/>
  <c r="G67" i="128"/>
  <c r="C67" i="128"/>
  <c r="S65" i="128"/>
  <c r="O65" i="128"/>
  <c r="K65" i="128"/>
  <c r="G65" i="128"/>
  <c r="S64" i="128"/>
  <c r="O64" i="128"/>
  <c r="K64" i="128"/>
  <c r="G64" i="128"/>
  <c r="C64" i="128"/>
  <c r="S63" i="128"/>
  <c r="O63" i="128"/>
  <c r="K63" i="128"/>
  <c r="G63" i="128"/>
  <c r="C63" i="128"/>
  <c r="C62" i="128"/>
  <c r="S61" i="128"/>
  <c r="O61" i="128"/>
  <c r="K61" i="128"/>
  <c r="S60" i="128"/>
  <c r="O60" i="128"/>
  <c r="K60" i="128"/>
  <c r="G60" i="128"/>
  <c r="C60" i="128"/>
  <c r="S59" i="128"/>
  <c r="O59" i="128"/>
  <c r="K59" i="128"/>
  <c r="G59" i="128"/>
  <c r="C59" i="128"/>
  <c r="G58" i="128"/>
  <c r="C58" i="128"/>
  <c r="S57" i="128"/>
  <c r="O57" i="128"/>
  <c r="S56" i="128"/>
  <c r="O56" i="128"/>
  <c r="K56" i="128"/>
  <c r="G56" i="128"/>
  <c r="C56" i="128"/>
  <c r="S55" i="128"/>
  <c r="O55" i="128"/>
  <c r="K55" i="128"/>
  <c r="G55" i="128"/>
  <c r="C55" i="128"/>
  <c r="K54" i="128"/>
  <c r="G54" i="128"/>
  <c r="C54" i="128"/>
  <c r="S53" i="128"/>
  <c r="S52" i="128"/>
  <c r="O52" i="128"/>
  <c r="K52" i="128"/>
  <c r="G52" i="128"/>
  <c r="C52" i="128"/>
  <c r="S51" i="128"/>
  <c r="O51" i="128"/>
  <c r="K51" i="128"/>
  <c r="G51" i="128"/>
  <c r="C51" i="128"/>
  <c r="O50" i="128"/>
  <c r="K50" i="128"/>
  <c r="G50" i="128"/>
  <c r="C50" i="128"/>
  <c r="S48" i="128"/>
  <c r="O48" i="128"/>
  <c r="K48" i="128"/>
  <c r="G48" i="128"/>
  <c r="C48" i="128"/>
  <c r="S47" i="128"/>
  <c r="O47" i="128"/>
  <c r="K47" i="128"/>
  <c r="G47" i="128"/>
  <c r="C47" i="128"/>
  <c r="S46" i="128"/>
  <c r="O46" i="128"/>
  <c r="K46" i="128"/>
  <c r="G46" i="128"/>
  <c r="C46" i="128"/>
  <c r="S44" i="128"/>
  <c r="O44" i="128"/>
  <c r="K44" i="128"/>
  <c r="G44" i="128"/>
  <c r="S43" i="128"/>
  <c r="O43" i="128"/>
  <c r="K43" i="128"/>
  <c r="G43" i="128"/>
  <c r="C43" i="128"/>
  <c r="S42" i="128"/>
  <c r="O42" i="128"/>
  <c r="K42" i="128"/>
  <c r="G42" i="128"/>
  <c r="C42" i="128"/>
  <c r="C41" i="128"/>
  <c r="S40" i="128"/>
  <c r="O40" i="128"/>
  <c r="K40" i="128"/>
  <c r="S39" i="128"/>
  <c r="O39" i="128"/>
  <c r="K39" i="128"/>
  <c r="G39" i="128"/>
  <c r="C39" i="128"/>
  <c r="S38" i="128"/>
  <c r="O38" i="128"/>
  <c r="K38" i="128"/>
  <c r="G38" i="128"/>
  <c r="C38" i="128"/>
  <c r="G37" i="128"/>
  <c r="C37" i="128"/>
  <c r="S36" i="128"/>
  <c r="O36" i="128"/>
  <c r="S35" i="128"/>
  <c r="O35" i="128"/>
  <c r="K35" i="128"/>
  <c r="G35" i="128"/>
  <c r="C35" i="128"/>
  <c r="S34" i="128"/>
  <c r="O34" i="128"/>
  <c r="K34" i="128"/>
  <c r="G34" i="128"/>
  <c r="C34" i="128"/>
  <c r="G33" i="128"/>
  <c r="C33" i="128"/>
  <c r="S32" i="128"/>
  <c r="S31" i="128"/>
  <c r="O31" i="128"/>
  <c r="K31" i="128"/>
  <c r="G31" i="128"/>
  <c r="C31" i="128"/>
  <c r="S30" i="128"/>
  <c r="O30" i="128"/>
  <c r="K30" i="128"/>
  <c r="G30" i="128"/>
  <c r="C30" i="128"/>
  <c r="O29" i="128"/>
  <c r="G29" i="128"/>
  <c r="C29" i="128"/>
  <c r="S27" i="128"/>
  <c r="O27" i="128"/>
  <c r="K27" i="128"/>
  <c r="G27" i="128"/>
  <c r="C27" i="128"/>
  <c r="S26" i="128"/>
  <c r="O26" i="128"/>
  <c r="K26" i="128"/>
  <c r="G26" i="128"/>
  <c r="C26" i="128"/>
  <c r="S25" i="128"/>
  <c r="O25" i="128"/>
  <c r="G25" i="128"/>
  <c r="C25" i="128"/>
  <c r="S23" i="128"/>
  <c r="O23" i="128"/>
  <c r="K23" i="128"/>
  <c r="G23" i="128"/>
  <c r="S22" i="128"/>
  <c r="O22" i="128"/>
  <c r="K22" i="128"/>
  <c r="G22" i="128"/>
  <c r="S21" i="128"/>
  <c r="O21" i="128"/>
  <c r="G21" i="128"/>
  <c r="S19" i="128"/>
  <c r="O19" i="128"/>
  <c r="K19" i="128"/>
  <c r="S18" i="128"/>
  <c r="O18" i="128"/>
  <c r="K18" i="128"/>
  <c r="G18" i="128"/>
  <c r="S17" i="128"/>
  <c r="O17" i="128"/>
  <c r="K17" i="128"/>
  <c r="G17" i="128"/>
  <c r="G16" i="128"/>
  <c r="S15" i="128"/>
  <c r="O15" i="128"/>
  <c r="S14" i="128"/>
  <c r="O14" i="128"/>
  <c r="K14" i="128"/>
  <c r="G14" i="128"/>
  <c r="S13" i="128"/>
  <c r="O13" i="128"/>
  <c r="K13" i="128"/>
  <c r="G13" i="128"/>
  <c r="K12" i="128"/>
  <c r="G12" i="128"/>
  <c r="S11" i="128"/>
  <c r="S10" i="128"/>
  <c r="O10" i="128"/>
  <c r="K10" i="128"/>
  <c r="G10" i="128"/>
  <c r="S9" i="128"/>
  <c r="O9" i="128"/>
  <c r="K9" i="128"/>
  <c r="G9" i="128"/>
  <c r="O8" i="128"/>
  <c r="K8" i="128"/>
  <c r="G8" i="128"/>
  <c r="S6" i="128"/>
  <c r="O6" i="128"/>
  <c r="K6" i="128"/>
  <c r="G6" i="128"/>
  <c r="S5" i="128"/>
  <c r="O5" i="128"/>
  <c r="K5" i="128"/>
  <c r="G5" i="128"/>
  <c r="S4" i="128"/>
  <c r="O4" i="128"/>
  <c r="K4" i="128"/>
  <c r="G4" i="128"/>
  <c r="C170" i="127"/>
  <c r="C169" i="127"/>
  <c r="C168" i="127"/>
  <c r="C166" i="127"/>
  <c r="C165" i="127"/>
  <c r="C164" i="127"/>
  <c r="C162" i="127"/>
  <c r="S161" i="127"/>
  <c r="O161" i="127"/>
  <c r="K161" i="127"/>
  <c r="G161" i="127"/>
  <c r="C161" i="127"/>
  <c r="S160" i="127"/>
  <c r="O160" i="127"/>
  <c r="K160" i="127"/>
  <c r="G160" i="127"/>
  <c r="C160" i="127"/>
  <c r="S159" i="127"/>
  <c r="O159" i="127"/>
  <c r="K159" i="127"/>
  <c r="G159" i="127"/>
  <c r="C158" i="127"/>
  <c r="S157" i="127"/>
  <c r="O157" i="127"/>
  <c r="K157" i="127"/>
  <c r="G157" i="127"/>
  <c r="C157" i="127"/>
  <c r="S156" i="127"/>
  <c r="O156" i="127"/>
  <c r="K156" i="127"/>
  <c r="G156" i="127"/>
  <c r="C156" i="127"/>
  <c r="S155" i="127"/>
  <c r="O155" i="127"/>
  <c r="K155" i="127"/>
  <c r="G155" i="127"/>
  <c r="C154" i="127"/>
  <c r="S153" i="127"/>
  <c r="O153" i="127"/>
  <c r="K153" i="127"/>
  <c r="G153" i="127"/>
  <c r="C153" i="127"/>
  <c r="S152" i="127"/>
  <c r="O152" i="127"/>
  <c r="K152" i="127"/>
  <c r="G152" i="127"/>
  <c r="C152" i="127"/>
  <c r="S151" i="127"/>
  <c r="O151" i="127"/>
  <c r="K151" i="127"/>
  <c r="G151" i="127"/>
  <c r="C151" i="127"/>
  <c r="S149" i="127"/>
  <c r="O149" i="127"/>
  <c r="K149" i="127"/>
  <c r="G149" i="127"/>
  <c r="S148" i="127"/>
  <c r="O148" i="127"/>
  <c r="K148" i="127"/>
  <c r="G148" i="127"/>
  <c r="S147" i="127"/>
  <c r="O147" i="127"/>
  <c r="K147" i="127"/>
  <c r="G147" i="127"/>
  <c r="S145" i="127"/>
  <c r="O145" i="127"/>
  <c r="K145" i="127"/>
  <c r="G145" i="127"/>
  <c r="S144" i="127"/>
  <c r="O144" i="127"/>
  <c r="K144" i="127"/>
  <c r="G144" i="127"/>
  <c r="S143" i="127"/>
  <c r="O143" i="127"/>
  <c r="K143" i="127"/>
  <c r="G143" i="127"/>
  <c r="S142" i="127"/>
  <c r="O142" i="127"/>
  <c r="K142" i="127"/>
  <c r="G142" i="127"/>
  <c r="H182" i="127"/>
  <c r="G79" i="127"/>
  <c r="P175" i="127"/>
  <c r="H181" i="127"/>
  <c r="O87" i="127"/>
  <c r="K83" i="127"/>
  <c r="G78" i="127"/>
  <c r="P174" i="127"/>
  <c r="H180" i="127"/>
  <c r="O86" i="127"/>
  <c r="K82" i="127"/>
  <c r="G77" i="127"/>
  <c r="P173" i="127"/>
  <c r="H179" i="127"/>
  <c r="O85" i="127"/>
  <c r="K81" i="127"/>
  <c r="P172" i="127"/>
  <c r="H178" i="127"/>
  <c r="G75" i="127"/>
  <c r="P171" i="127"/>
  <c r="H177" i="127"/>
  <c r="O83" i="127"/>
  <c r="K79" i="127"/>
  <c r="G74" i="127"/>
  <c r="P170" i="127"/>
  <c r="H176" i="127"/>
  <c r="O82" i="127"/>
  <c r="K78" i="127"/>
  <c r="G73" i="127"/>
  <c r="P169" i="127"/>
  <c r="H175" i="127"/>
  <c r="O81" i="127"/>
  <c r="K77" i="127"/>
  <c r="P168" i="127"/>
  <c r="H174" i="127"/>
  <c r="P167" i="127"/>
  <c r="H173" i="127"/>
  <c r="O79" i="127"/>
  <c r="K75" i="127"/>
  <c r="C132" i="127"/>
  <c r="P166" i="127"/>
  <c r="H172" i="127"/>
  <c r="O78" i="127"/>
  <c r="K74" i="127"/>
  <c r="C131" i="127"/>
  <c r="P165" i="127"/>
  <c r="H171" i="127"/>
  <c r="O77" i="127"/>
  <c r="K73" i="127"/>
  <c r="C130" i="127"/>
  <c r="P164" i="127"/>
  <c r="H170" i="127"/>
  <c r="L182" i="127"/>
  <c r="H169" i="127"/>
  <c r="O75" i="127"/>
  <c r="C128" i="127"/>
  <c r="L181" i="127"/>
  <c r="H168" i="127"/>
  <c r="O74" i="127"/>
  <c r="G133" i="127"/>
  <c r="C127" i="127"/>
  <c r="L180" i="127"/>
  <c r="H167" i="127"/>
  <c r="O73" i="127"/>
  <c r="G132" i="127"/>
  <c r="C126" i="127"/>
  <c r="L179" i="127"/>
  <c r="H166" i="127"/>
  <c r="G131" i="127"/>
  <c r="L178" i="127"/>
  <c r="H165" i="127"/>
  <c r="C124" i="127"/>
  <c r="L177" i="127"/>
  <c r="H164" i="127"/>
  <c r="K133" i="127"/>
  <c r="G129" i="127"/>
  <c r="C123" i="127"/>
  <c r="L176" i="127"/>
  <c r="K132" i="127"/>
  <c r="G128" i="127"/>
  <c r="C122" i="127"/>
  <c r="L175" i="127"/>
  <c r="K131" i="127"/>
  <c r="G127" i="127"/>
  <c r="L174" i="127"/>
  <c r="O134" i="127"/>
  <c r="C120" i="127"/>
  <c r="L173" i="127"/>
  <c r="K129" i="127"/>
  <c r="G125" i="127"/>
  <c r="C119" i="127"/>
  <c r="L172" i="127"/>
  <c r="O132" i="127"/>
  <c r="K128" i="127"/>
  <c r="G124" i="127"/>
  <c r="C118" i="127"/>
  <c r="L171" i="127"/>
  <c r="K127" i="127"/>
  <c r="G123" i="127"/>
  <c r="L170" i="127"/>
  <c r="O130" i="127"/>
  <c r="C116" i="127"/>
  <c r="L169" i="127"/>
  <c r="K125" i="127"/>
  <c r="G121" i="127"/>
  <c r="C115" i="127"/>
  <c r="L168" i="127"/>
  <c r="O128" i="127"/>
  <c r="K124" i="127"/>
  <c r="G120" i="127"/>
  <c r="C114" i="127"/>
  <c r="L167" i="127"/>
  <c r="K123" i="127"/>
  <c r="G119" i="127"/>
  <c r="L166" i="127"/>
  <c r="O126" i="127"/>
  <c r="L165" i="127"/>
  <c r="K121" i="127"/>
  <c r="G117" i="127"/>
  <c r="L164" i="127"/>
  <c r="K120" i="127"/>
  <c r="G116" i="127"/>
  <c r="O123" i="127"/>
  <c r="K119" i="127"/>
  <c r="G115" i="127"/>
  <c r="S127" i="127"/>
  <c r="O121" i="127"/>
  <c r="K117" i="127"/>
  <c r="S126" i="127"/>
  <c r="K116" i="127"/>
  <c r="G112" i="127"/>
  <c r="S125" i="127"/>
  <c r="O119" i="127"/>
  <c r="K115" i="127"/>
  <c r="G111" i="127"/>
  <c r="S124" i="127"/>
  <c r="G110" i="127"/>
  <c r="S123" i="127"/>
  <c r="O117" i="127"/>
  <c r="S122" i="127"/>
  <c r="K112" i="127"/>
  <c r="G108" i="127"/>
  <c r="O115" i="127"/>
  <c r="K111" i="127"/>
  <c r="G107" i="127"/>
  <c r="K110" i="127"/>
  <c r="G106" i="127"/>
  <c r="S119" i="127"/>
  <c r="S118" i="127"/>
  <c r="O112" i="127"/>
  <c r="K108" i="127"/>
  <c r="G104" i="127"/>
  <c r="S117" i="127"/>
  <c r="O111" i="127"/>
  <c r="K107" i="127"/>
  <c r="G103" i="127"/>
  <c r="S116" i="127"/>
  <c r="O110" i="127"/>
  <c r="K106" i="127"/>
  <c r="G102" i="127"/>
  <c r="S115" i="127"/>
  <c r="S114" i="127"/>
  <c r="O108" i="127"/>
  <c r="K104" i="127"/>
  <c r="G100" i="127"/>
  <c r="S113" i="127"/>
  <c r="O107" i="127"/>
  <c r="K103" i="127"/>
  <c r="G99" i="127"/>
  <c r="S112" i="127"/>
  <c r="O106" i="127"/>
  <c r="K102" i="127"/>
  <c r="G98" i="127"/>
  <c r="S111" i="127"/>
  <c r="S110" i="127"/>
  <c r="O104" i="127"/>
  <c r="K100" i="127"/>
  <c r="G96" i="127"/>
  <c r="S109" i="127"/>
  <c r="O103" i="127"/>
  <c r="K99" i="127"/>
  <c r="G95" i="127"/>
  <c r="S108" i="127"/>
  <c r="O102" i="127"/>
  <c r="K98" i="127"/>
  <c r="G94" i="127"/>
  <c r="S106" i="127"/>
  <c r="O100" i="127"/>
  <c r="K96" i="127"/>
  <c r="S105" i="127"/>
  <c r="O99" i="127"/>
  <c r="K95" i="127"/>
  <c r="G91" i="127"/>
  <c r="S104" i="127"/>
  <c r="O98" i="127"/>
  <c r="K94" i="127"/>
  <c r="G90" i="127"/>
  <c r="S103" i="127"/>
  <c r="G89" i="127"/>
  <c r="S102" i="127"/>
  <c r="O96" i="127"/>
  <c r="S101" i="127"/>
  <c r="O95" i="127"/>
  <c r="K91" i="127"/>
  <c r="G87" i="127"/>
  <c r="S100" i="127"/>
  <c r="O94" i="127"/>
  <c r="K90" i="127"/>
  <c r="G86" i="127"/>
  <c r="S99" i="127"/>
  <c r="K89" i="127"/>
  <c r="G85" i="127"/>
  <c r="S98" i="127"/>
  <c r="S97" i="127"/>
  <c r="O91" i="127"/>
  <c r="K87" i="127"/>
  <c r="G83" i="127"/>
  <c r="S96" i="127"/>
  <c r="O90" i="127"/>
  <c r="K86" i="127"/>
  <c r="G82" i="127"/>
  <c r="S95" i="127"/>
  <c r="O89" i="127"/>
  <c r="K85" i="127"/>
  <c r="G81" i="127"/>
  <c r="S94" i="127"/>
  <c r="S93" i="127"/>
  <c r="S69" i="127"/>
  <c r="O69" i="127"/>
  <c r="K69" i="127"/>
  <c r="G69" i="127"/>
  <c r="C69" i="127"/>
  <c r="S68" i="127"/>
  <c r="O68" i="127"/>
  <c r="K68" i="127"/>
  <c r="G68" i="127"/>
  <c r="C68" i="127"/>
  <c r="S67" i="127"/>
  <c r="O67" i="127"/>
  <c r="K67" i="127"/>
  <c r="G67" i="127"/>
  <c r="C67" i="127"/>
  <c r="S65" i="127"/>
  <c r="O65" i="127"/>
  <c r="K65" i="127"/>
  <c r="G65" i="127"/>
  <c r="S64" i="127"/>
  <c r="O64" i="127"/>
  <c r="K64" i="127"/>
  <c r="G64" i="127"/>
  <c r="C64" i="127"/>
  <c r="S63" i="127"/>
  <c r="O63" i="127"/>
  <c r="K63" i="127"/>
  <c r="G63" i="127"/>
  <c r="C63" i="127"/>
  <c r="C62" i="127"/>
  <c r="S61" i="127"/>
  <c r="O61" i="127"/>
  <c r="K61" i="127"/>
  <c r="S60" i="127"/>
  <c r="O60" i="127"/>
  <c r="K60" i="127"/>
  <c r="G60" i="127"/>
  <c r="C60" i="127"/>
  <c r="S59" i="127"/>
  <c r="O59" i="127"/>
  <c r="K59" i="127"/>
  <c r="G59" i="127"/>
  <c r="C59" i="127"/>
  <c r="G58" i="127"/>
  <c r="C58" i="127"/>
  <c r="S57" i="127"/>
  <c r="O57" i="127"/>
  <c r="S56" i="127"/>
  <c r="O56" i="127"/>
  <c r="K56" i="127"/>
  <c r="G56" i="127"/>
  <c r="C56" i="127"/>
  <c r="S55" i="127"/>
  <c r="O55" i="127"/>
  <c r="K55" i="127"/>
  <c r="G55" i="127"/>
  <c r="C55" i="127"/>
  <c r="K54" i="127"/>
  <c r="G54" i="127"/>
  <c r="C54" i="127"/>
  <c r="S53" i="127"/>
  <c r="S52" i="127"/>
  <c r="O52" i="127"/>
  <c r="K52" i="127"/>
  <c r="G52" i="127"/>
  <c r="C52" i="127"/>
  <c r="S51" i="127"/>
  <c r="O51" i="127"/>
  <c r="K51" i="127"/>
  <c r="G51" i="127"/>
  <c r="C51" i="127"/>
  <c r="O50" i="127"/>
  <c r="K50" i="127"/>
  <c r="G50" i="127"/>
  <c r="C50" i="127"/>
  <c r="S48" i="127"/>
  <c r="O48" i="127"/>
  <c r="K48" i="127"/>
  <c r="G48" i="127"/>
  <c r="C48" i="127"/>
  <c r="S47" i="127"/>
  <c r="O47" i="127"/>
  <c r="K47" i="127"/>
  <c r="G47" i="127"/>
  <c r="C47" i="127"/>
  <c r="S46" i="127"/>
  <c r="O46" i="127"/>
  <c r="K46" i="127"/>
  <c r="G46" i="127"/>
  <c r="C46" i="127"/>
  <c r="S44" i="127"/>
  <c r="O44" i="127"/>
  <c r="K44" i="127"/>
  <c r="G44" i="127"/>
  <c r="S43" i="127"/>
  <c r="O43" i="127"/>
  <c r="K43" i="127"/>
  <c r="G43" i="127"/>
  <c r="C43" i="127"/>
  <c r="S42" i="127"/>
  <c r="O42" i="127"/>
  <c r="K42" i="127"/>
  <c r="G42" i="127"/>
  <c r="C42" i="127"/>
  <c r="C41" i="127"/>
  <c r="S40" i="127"/>
  <c r="O40" i="127"/>
  <c r="K40" i="127"/>
  <c r="S39" i="127"/>
  <c r="O39" i="127"/>
  <c r="K39" i="127"/>
  <c r="G39" i="127"/>
  <c r="C39" i="127"/>
  <c r="S38" i="127"/>
  <c r="O38" i="127"/>
  <c r="K38" i="127"/>
  <c r="G38" i="127"/>
  <c r="C38" i="127"/>
  <c r="G37" i="127"/>
  <c r="C37" i="127"/>
  <c r="S36" i="127"/>
  <c r="O36" i="127"/>
  <c r="S35" i="127"/>
  <c r="O35" i="127"/>
  <c r="K35" i="127"/>
  <c r="G35" i="127"/>
  <c r="C35" i="127"/>
  <c r="S34" i="127"/>
  <c r="O34" i="127"/>
  <c r="K34" i="127"/>
  <c r="G34" i="127"/>
  <c r="C34" i="127"/>
  <c r="G33" i="127"/>
  <c r="C33" i="127"/>
  <c r="S32" i="127"/>
  <c r="S31" i="127"/>
  <c r="O31" i="127"/>
  <c r="K31" i="127"/>
  <c r="G31" i="127"/>
  <c r="C31" i="127"/>
  <c r="S30" i="127"/>
  <c r="O30" i="127"/>
  <c r="K30" i="127"/>
  <c r="G30" i="127"/>
  <c r="C30" i="127"/>
  <c r="O29" i="127"/>
  <c r="G29" i="127"/>
  <c r="C29" i="127"/>
  <c r="S27" i="127"/>
  <c r="O27" i="127"/>
  <c r="K27" i="127"/>
  <c r="G27" i="127"/>
  <c r="C27" i="127"/>
  <c r="S26" i="127"/>
  <c r="O26" i="127"/>
  <c r="K26" i="127"/>
  <c r="G26" i="127"/>
  <c r="C26" i="127"/>
  <c r="S25" i="127"/>
  <c r="O25" i="127"/>
  <c r="G25" i="127"/>
  <c r="C25" i="127"/>
  <c r="S23" i="127"/>
  <c r="O23" i="127"/>
  <c r="K23" i="127"/>
  <c r="G23" i="127"/>
  <c r="S22" i="127"/>
  <c r="O22" i="127"/>
  <c r="K22" i="127"/>
  <c r="G22" i="127"/>
  <c r="S21" i="127"/>
  <c r="O21" i="127"/>
  <c r="G21" i="127"/>
  <c r="S19" i="127"/>
  <c r="O19" i="127"/>
  <c r="K19" i="127"/>
  <c r="S18" i="127"/>
  <c r="O18" i="127"/>
  <c r="K18" i="127"/>
  <c r="G18" i="127"/>
  <c r="S17" i="127"/>
  <c r="O17" i="127"/>
  <c r="K17" i="127"/>
  <c r="G17" i="127"/>
  <c r="G16" i="127"/>
  <c r="S15" i="127"/>
  <c r="O15" i="127"/>
  <c r="S14" i="127"/>
  <c r="O14" i="127"/>
  <c r="K14" i="127"/>
  <c r="G14" i="127"/>
  <c r="S13" i="127"/>
  <c r="O13" i="127"/>
  <c r="K13" i="127"/>
  <c r="G13" i="127"/>
  <c r="K12" i="127"/>
  <c r="G12" i="127"/>
  <c r="S11" i="127"/>
  <c r="S10" i="127"/>
  <c r="O10" i="127"/>
  <c r="K10" i="127"/>
  <c r="G10" i="127"/>
  <c r="S9" i="127"/>
  <c r="O9" i="127"/>
  <c r="K9" i="127"/>
  <c r="G9" i="127"/>
  <c r="O8" i="127"/>
  <c r="K8" i="127"/>
  <c r="G8" i="127"/>
  <c r="S6" i="127"/>
  <c r="O6" i="127"/>
  <c r="K6" i="127"/>
  <c r="G6" i="127"/>
  <c r="S5" i="127"/>
  <c r="O5" i="127"/>
  <c r="K5" i="127"/>
  <c r="G5" i="127"/>
  <c r="S4" i="127"/>
  <c r="O4" i="127"/>
  <c r="K4" i="127"/>
  <c r="G4" i="127"/>
  <c r="C170" i="126"/>
  <c r="C169" i="126"/>
  <c r="C168" i="126"/>
  <c r="C166" i="126"/>
  <c r="C165" i="126"/>
  <c r="C164" i="126"/>
  <c r="C162" i="126"/>
  <c r="S161" i="126"/>
  <c r="O161" i="126"/>
  <c r="K161" i="126"/>
  <c r="G161" i="126"/>
  <c r="C161" i="126"/>
  <c r="S160" i="126"/>
  <c r="O160" i="126"/>
  <c r="K160" i="126"/>
  <c r="G160" i="126"/>
  <c r="C160" i="126"/>
  <c r="S159" i="126"/>
  <c r="O159" i="126"/>
  <c r="K159" i="126"/>
  <c r="G159" i="126"/>
  <c r="C158" i="126"/>
  <c r="S157" i="126"/>
  <c r="O157" i="126"/>
  <c r="K157" i="126"/>
  <c r="G157" i="126"/>
  <c r="C157" i="126"/>
  <c r="S156" i="126"/>
  <c r="O156" i="126"/>
  <c r="K156" i="126"/>
  <c r="G156" i="126"/>
  <c r="C156" i="126"/>
  <c r="S155" i="126"/>
  <c r="O155" i="126"/>
  <c r="K155" i="126"/>
  <c r="G155" i="126"/>
  <c r="C154" i="126"/>
  <c r="S153" i="126"/>
  <c r="O153" i="126"/>
  <c r="K153" i="126"/>
  <c r="G153" i="126"/>
  <c r="C153" i="126"/>
  <c r="S152" i="126"/>
  <c r="O152" i="126"/>
  <c r="K152" i="126"/>
  <c r="G152" i="126"/>
  <c r="C152" i="126"/>
  <c r="S151" i="126"/>
  <c r="O151" i="126"/>
  <c r="K151" i="126"/>
  <c r="G151" i="126"/>
  <c r="C151" i="126"/>
  <c r="S149" i="126"/>
  <c r="O149" i="126"/>
  <c r="K149" i="126"/>
  <c r="G149" i="126"/>
  <c r="S148" i="126"/>
  <c r="O148" i="126"/>
  <c r="K148" i="126"/>
  <c r="G148" i="126"/>
  <c r="S147" i="126"/>
  <c r="O147" i="126"/>
  <c r="K147" i="126"/>
  <c r="G147" i="126"/>
  <c r="S145" i="126"/>
  <c r="O145" i="126"/>
  <c r="K145" i="126"/>
  <c r="G145" i="126"/>
  <c r="S144" i="126"/>
  <c r="O144" i="126"/>
  <c r="K144" i="126"/>
  <c r="G144" i="126"/>
  <c r="S143" i="126"/>
  <c r="O143" i="126"/>
  <c r="K143" i="126"/>
  <c r="G143" i="126"/>
  <c r="S142" i="126"/>
  <c r="O142" i="126"/>
  <c r="K142" i="126"/>
  <c r="G142" i="126"/>
  <c r="H182" i="126"/>
  <c r="G79" i="126"/>
  <c r="P175" i="126"/>
  <c r="H181" i="126"/>
  <c r="O87" i="126"/>
  <c r="K83" i="126"/>
  <c r="G78" i="126"/>
  <c r="P174" i="126"/>
  <c r="H180" i="126"/>
  <c r="O86" i="126"/>
  <c r="K82" i="126"/>
  <c r="G77" i="126"/>
  <c r="P173" i="126"/>
  <c r="H179" i="126"/>
  <c r="O85" i="126"/>
  <c r="K81" i="126"/>
  <c r="P172" i="126"/>
  <c r="H178" i="126"/>
  <c r="G75" i="126"/>
  <c r="P171" i="126"/>
  <c r="H177" i="126"/>
  <c r="O83" i="126"/>
  <c r="K79" i="126"/>
  <c r="G74" i="126"/>
  <c r="P170" i="126"/>
  <c r="H176" i="126"/>
  <c r="O82" i="126"/>
  <c r="K78" i="126"/>
  <c r="G73" i="126"/>
  <c r="P169" i="126"/>
  <c r="H175" i="126"/>
  <c r="O81" i="126"/>
  <c r="K77" i="126"/>
  <c r="P168" i="126"/>
  <c r="H174" i="126"/>
  <c r="P167" i="126"/>
  <c r="H173" i="126"/>
  <c r="O79" i="126"/>
  <c r="K75" i="126"/>
  <c r="C132" i="126"/>
  <c r="P166" i="126"/>
  <c r="H172" i="126"/>
  <c r="O78" i="126"/>
  <c r="K74" i="126"/>
  <c r="C131" i="126"/>
  <c r="P165" i="126"/>
  <c r="H171" i="126"/>
  <c r="O77" i="126"/>
  <c r="K73" i="126"/>
  <c r="C130" i="126"/>
  <c r="P164" i="126"/>
  <c r="H170" i="126"/>
  <c r="L182" i="126"/>
  <c r="H169" i="126"/>
  <c r="O75" i="126"/>
  <c r="C128" i="126"/>
  <c r="L181" i="126"/>
  <c r="H168" i="126"/>
  <c r="O74" i="126"/>
  <c r="G133" i="126"/>
  <c r="C127" i="126"/>
  <c r="L180" i="126"/>
  <c r="H167" i="126"/>
  <c r="O73" i="126"/>
  <c r="G132" i="126"/>
  <c r="C126" i="126"/>
  <c r="L179" i="126"/>
  <c r="H166" i="126"/>
  <c r="G131" i="126"/>
  <c r="L178" i="126"/>
  <c r="H165" i="126"/>
  <c r="C124" i="126"/>
  <c r="L177" i="126"/>
  <c r="H164" i="126"/>
  <c r="K133" i="126"/>
  <c r="G129" i="126"/>
  <c r="C123" i="126"/>
  <c r="L176" i="126"/>
  <c r="K132" i="126"/>
  <c r="G128" i="126"/>
  <c r="C122" i="126"/>
  <c r="L175" i="126"/>
  <c r="K131" i="126"/>
  <c r="G127" i="126"/>
  <c r="L174" i="126"/>
  <c r="O134" i="126"/>
  <c r="C120" i="126"/>
  <c r="L173" i="126"/>
  <c r="K129" i="126"/>
  <c r="G125" i="126"/>
  <c r="C119" i="126"/>
  <c r="L172" i="126"/>
  <c r="O132" i="126"/>
  <c r="K128" i="126"/>
  <c r="G124" i="126"/>
  <c r="C118" i="126"/>
  <c r="L171" i="126"/>
  <c r="K127" i="126"/>
  <c r="G123" i="126"/>
  <c r="L170" i="126"/>
  <c r="O130" i="126"/>
  <c r="C116" i="126"/>
  <c r="L169" i="126"/>
  <c r="K125" i="126"/>
  <c r="G121" i="126"/>
  <c r="C115" i="126"/>
  <c r="L168" i="126"/>
  <c r="O128" i="126"/>
  <c r="K124" i="126"/>
  <c r="G120" i="126"/>
  <c r="C114" i="126"/>
  <c r="L167" i="126"/>
  <c r="K123" i="126"/>
  <c r="G119" i="126"/>
  <c r="L166" i="126"/>
  <c r="O126" i="126"/>
  <c r="L165" i="126"/>
  <c r="K121" i="126"/>
  <c r="G117" i="126"/>
  <c r="L164" i="126"/>
  <c r="K120" i="126"/>
  <c r="G116" i="126"/>
  <c r="O123" i="126"/>
  <c r="K119" i="126"/>
  <c r="G115" i="126"/>
  <c r="S127" i="126"/>
  <c r="O121" i="126"/>
  <c r="K117" i="126"/>
  <c r="S126" i="126"/>
  <c r="K116" i="126"/>
  <c r="G112" i="126"/>
  <c r="S125" i="126"/>
  <c r="O119" i="126"/>
  <c r="K115" i="126"/>
  <c r="G111" i="126"/>
  <c r="S124" i="126"/>
  <c r="G110" i="126"/>
  <c r="S123" i="126"/>
  <c r="O117" i="126"/>
  <c r="S122" i="126"/>
  <c r="K112" i="126"/>
  <c r="G108" i="126"/>
  <c r="O115" i="126"/>
  <c r="K111" i="126"/>
  <c r="G107" i="126"/>
  <c r="K110" i="126"/>
  <c r="G106" i="126"/>
  <c r="S119" i="126"/>
  <c r="S118" i="126"/>
  <c r="O112" i="126"/>
  <c r="K108" i="126"/>
  <c r="G104" i="126"/>
  <c r="S117" i="126"/>
  <c r="O111" i="126"/>
  <c r="K107" i="126"/>
  <c r="G103" i="126"/>
  <c r="S116" i="126"/>
  <c r="O110" i="126"/>
  <c r="K106" i="126"/>
  <c r="G102" i="126"/>
  <c r="S115" i="126"/>
  <c r="S114" i="126"/>
  <c r="O108" i="126"/>
  <c r="K104" i="126"/>
  <c r="G100" i="126"/>
  <c r="S113" i="126"/>
  <c r="O107" i="126"/>
  <c r="K103" i="126"/>
  <c r="G99" i="126"/>
  <c r="S112" i="126"/>
  <c r="O106" i="126"/>
  <c r="K102" i="126"/>
  <c r="G98" i="126"/>
  <c r="S111" i="126"/>
  <c r="S110" i="126"/>
  <c r="O104" i="126"/>
  <c r="K100" i="126"/>
  <c r="G96" i="126"/>
  <c r="S109" i="126"/>
  <c r="O103" i="126"/>
  <c r="K99" i="126"/>
  <c r="G95" i="126"/>
  <c r="S108" i="126"/>
  <c r="O102" i="126"/>
  <c r="K98" i="126"/>
  <c r="G94" i="126"/>
  <c r="S106" i="126"/>
  <c r="O100" i="126"/>
  <c r="K96" i="126"/>
  <c r="S105" i="126"/>
  <c r="O99" i="126"/>
  <c r="K95" i="126"/>
  <c r="G91" i="126"/>
  <c r="S104" i="126"/>
  <c r="O98" i="126"/>
  <c r="K94" i="126"/>
  <c r="G90" i="126"/>
  <c r="S103" i="126"/>
  <c r="G89" i="126"/>
  <c r="S102" i="126"/>
  <c r="O96" i="126"/>
  <c r="S101" i="126"/>
  <c r="O95" i="126"/>
  <c r="K91" i="126"/>
  <c r="G87" i="126"/>
  <c r="S100" i="126"/>
  <c r="O94" i="126"/>
  <c r="K90" i="126"/>
  <c r="G86" i="126"/>
  <c r="S99" i="126"/>
  <c r="K89" i="126"/>
  <c r="G85" i="126"/>
  <c r="S98" i="126"/>
  <c r="S97" i="126"/>
  <c r="O91" i="126"/>
  <c r="K87" i="126"/>
  <c r="G83" i="126"/>
  <c r="S96" i="126"/>
  <c r="O90" i="126"/>
  <c r="K86" i="126"/>
  <c r="G82" i="126"/>
  <c r="S95" i="126"/>
  <c r="O89" i="126"/>
  <c r="K85" i="126"/>
  <c r="G81" i="126"/>
  <c r="S94" i="126"/>
  <c r="S93" i="126"/>
  <c r="S69" i="126"/>
  <c r="O69" i="126"/>
  <c r="K69" i="126"/>
  <c r="G69" i="126"/>
  <c r="C69" i="126"/>
  <c r="S68" i="126"/>
  <c r="O68" i="126"/>
  <c r="K68" i="126"/>
  <c r="G68" i="126"/>
  <c r="C68" i="126"/>
  <c r="S67" i="126"/>
  <c r="O67" i="126"/>
  <c r="K67" i="126"/>
  <c r="G67" i="126"/>
  <c r="C67" i="126"/>
  <c r="S65" i="126"/>
  <c r="O65" i="126"/>
  <c r="K65" i="126"/>
  <c r="G65" i="126"/>
  <c r="S64" i="126"/>
  <c r="O64" i="126"/>
  <c r="K64" i="126"/>
  <c r="G64" i="126"/>
  <c r="C64" i="126"/>
  <c r="S63" i="126"/>
  <c r="O63" i="126"/>
  <c r="K63" i="126"/>
  <c r="G63" i="126"/>
  <c r="C63" i="126"/>
  <c r="C62" i="126"/>
  <c r="S61" i="126"/>
  <c r="O61" i="126"/>
  <c r="K61" i="126"/>
  <c r="S60" i="126"/>
  <c r="O60" i="126"/>
  <c r="K60" i="126"/>
  <c r="G60" i="126"/>
  <c r="C60" i="126"/>
  <c r="S59" i="126"/>
  <c r="O59" i="126"/>
  <c r="K59" i="126"/>
  <c r="G59" i="126"/>
  <c r="C59" i="126"/>
  <c r="G58" i="126"/>
  <c r="C58" i="126"/>
  <c r="S57" i="126"/>
  <c r="O57" i="126"/>
  <c r="S56" i="126"/>
  <c r="O56" i="126"/>
  <c r="K56" i="126"/>
  <c r="G56" i="126"/>
  <c r="C56" i="126"/>
  <c r="S55" i="126"/>
  <c r="O55" i="126"/>
  <c r="K55" i="126"/>
  <c r="G55" i="126"/>
  <c r="C55" i="126"/>
  <c r="K54" i="126"/>
  <c r="G54" i="126"/>
  <c r="C54" i="126"/>
  <c r="S53" i="126"/>
  <c r="S52" i="126"/>
  <c r="O52" i="126"/>
  <c r="K52" i="126"/>
  <c r="G52" i="126"/>
  <c r="C52" i="126"/>
  <c r="S51" i="126"/>
  <c r="O51" i="126"/>
  <c r="K51" i="126"/>
  <c r="G51" i="126"/>
  <c r="C51" i="126"/>
  <c r="O50" i="126"/>
  <c r="K50" i="126"/>
  <c r="G50" i="126"/>
  <c r="C50" i="126"/>
  <c r="S48" i="126"/>
  <c r="O48" i="126"/>
  <c r="K48" i="126"/>
  <c r="G48" i="126"/>
  <c r="C48" i="126"/>
  <c r="S47" i="126"/>
  <c r="O47" i="126"/>
  <c r="K47" i="126"/>
  <c r="G47" i="126"/>
  <c r="C47" i="126"/>
  <c r="S46" i="126"/>
  <c r="O46" i="126"/>
  <c r="K46" i="126"/>
  <c r="G46" i="126"/>
  <c r="C46" i="126"/>
  <c r="S44" i="126"/>
  <c r="O44" i="126"/>
  <c r="K44" i="126"/>
  <c r="G44" i="126"/>
  <c r="S43" i="126"/>
  <c r="O43" i="126"/>
  <c r="K43" i="126"/>
  <c r="G43" i="126"/>
  <c r="C43" i="126"/>
  <c r="S42" i="126"/>
  <c r="O42" i="126"/>
  <c r="K42" i="126"/>
  <c r="G42" i="126"/>
  <c r="C42" i="126"/>
  <c r="C41" i="126"/>
  <c r="S40" i="126"/>
  <c r="O40" i="126"/>
  <c r="K40" i="126"/>
  <c r="S39" i="126"/>
  <c r="O39" i="126"/>
  <c r="K39" i="126"/>
  <c r="G39" i="126"/>
  <c r="C39" i="126"/>
  <c r="S38" i="126"/>
  <c r="O38" i="126"/>
  <c r="K38" i="126"/>
  <c r="G38" i="126"/>
  <c r="C38" i="126"/>
  <c r="G37" i="126"/>
  <c r="C37" i="126"/>
  <c r="S36" i="126"/>
  <c r="O36" i="126"/>
  <c r="S35" i="126"/>
  <c r="O35" i="126"/>
  <c r="K35" i="126"/>
  <c r="G35" i="126"/>
  <c r="C35" i="126"/>
  <c r="S34" i="126"/>
  <c r="O34" i="126"/>
  <c r="K34" i="126"/>
  <c r="G34" i="126"/>
  <c r="C34" i="126"/>
  <c r="G33" i="126"/>
  <c r="C33" i="126"/>
  <c r="S32" i="126"/>
  <c r="S31" i="126"/>
  <c r="O31" i="126"/>
  <c r="K31" i="126"/>
  <c r="G31" i="126"/>
  <c r="C31" i="126"/>
  <c r="S30" i="126"/>
  <c r="O30" i="126"/>
  <c r="K30" i="126"/>
  <c r="G30" i="126"/>
  <c r="C30" i="126"/>
  <c r="O29" i="126"/>
  <c r="G29" i="126"/>
  <c r="C29" i="126"/>
  <c r="S27" i="126"/>
  <c r="O27" i="126"/>
  <c r="K27" i="126"/>
  <c r="G27" i="126"/>
  <c r="C27" i="126"/>
  <c r="S26" i="126"/>
  <c r="O26" i="126"/>
  <c r="K26" i="126"/>
  <c r="G26" i="126"/>
  <c r="C26" i="126"/>
  <c r="S25" i="126"/>
  <c r="O25" i="126"/>
  <c r="G25" i="126"/>
  <c r="C25" i="126"/>
  <c r="S23" i="126"/>
  <c r="O23" i="126"/>
  <c r="K23" i="126"/>
  <c r="G23" i="126"/>
  <c r="S22" i="126"/>
  <c r="O22" i="126"/>
  <c r="K22" i="126"/>
  <c r="G22" i="126"/>
  <c r="S21" i="126"/>
  <c r="O21" i="126"/>
  <c r="G21" i="126"/>
  <c r="S19" i="126"/>
  <c r="O19" i="126"/>
  <c r="K19" i="126"/>
  <c r="S18" i="126"/>
  <c r="O18" i="126"/>
  <c r="K18" i="126"/>
  <c r="G18" i="126"/>
  <c r="S17" i="126"/>
  <c r="O17" i="126"/>
  <c r="K17" i="126"/>
  <c r="G17" i="126"/>
  <c r="G16" i="126"/>
  <c r="S15" i="126"/>
  <c r="O15" i="126"/>
  <c r="S14" i="126"/>
  <c r="O14" i="126"/>
  <c r="K14" i="126"/>
  <c r="G14" i="126"/>
  <c r="S13" i="126"/>
  <c r="O13" i="126"/>
  <c r="K13" i="126"/>
  <c r="G13" i="126"/>
  <c r="K12" i="126"/>
  <c r="G12" i="126"/>
  <c r="S11" i="126"/>
  <c r="S10" i="126"/>
  <c r="O10" i="126"/>
  <c r="K10" i="126"/>
  <c r="G10" i="126"/>
  <c r="S9" i="126"/>
  <c r="O9" i="126"/>
  <c r="K9" i="126"/>
  <c r="G9" i="126"/>
  <c r="O8" i="126"/>
  <c r="K8" i="126"/>
  <c r="G8" i="126"/>
  <c r="S6" i="126"/>
  <c r="O6" i="126"/>
  <c r="K6" i="126"/>
  <c r="G6" i="126"/>
  <c r="S5" i="126"/>
  <c r="O5" i="126"/>
  <c r="K5" i="126"/>
  <c r="G5" i="126"/>
  <c r="S4" i="126"/>
  <c r="O4" i="126"/>
  <c r="K4" i="126"/>
  <c r="G4" i="126"/>
  <c r="C170" i="125"/>
  <c r="C169" i="125"/>
  <c r="C168" i="125"/>
  <c r="C166" i="125"/>
  <c r="C165" i="125"/>
  <c r="C164" i="125"/>
  <c r="C162" i="125"/>
  <c r="S161" i="125"/>
  <c r="O161" i="125"/>
  <c r="K161" i="125"/>
  <c r="G161" i="125"/>
  <c r="C161" i="125"/>
  <c r="S160" i="125"/>
  <c r="O160" i="125"/>
  <c r="K160" i="125"/>
  <c r="G160" i="125"/>
  <c r="C160" i="125"/>
  <c r="S159" i="125"/>
  <c r="O159" i="125"/>
  <c r="K159" i="125"/>
  <c r="G159" i="125"/>
  <c r="C158" i="125"/>
  <c r="S157" i="125"/>
  <c r="O157" i="125"/>
  <c r="K157" i="125"/>
  <c r="G157" i="125"/>
  <c r="C157" i="125"/>
  <c r="S156" i="125"/>
  <c r="O156" i="125"/>
  <c r="K156" i="125"/>
  <c r="G156" i="125"/>
  <c r="C156" i="125"/>
  <c r="S155" i="125"/>
  <c r="O155" i="125"/>
  <c r="K155" i="125"/>
  <c r="G155" i="125"/>
  <c r="C154" i="125"/>
  <c r="S153" i="125"/>
  <c r="O153" i="125"/>
  <c r="K153" i="125"/>
  <c r="G153" i="125"/>
  <c r="C153" i="125"/>
  <c r="S152" i="125"/>
  <c r="O152" i="125"/>
  <c r="K152" i="125"/>
  <c r="G152" i="125"/>
  <c r="C152" i="125"/>
  <c r="S151" i="125"/>
  <c r="O151" i="125"/>
  <c r="K151" i="125"/>
  <c r="G151" i="125"/>
  <c r="C151" i="125"/>
  <c r="S149" i="125"/>
  <c r="O149" i="125"/>
  <c r="K149" i="125"/>
  <c r="G149" i="125"/>
  <c r="S148" i="125"/>
  <c r="O148" i="125"/>
  <c r="K148" i="125"/>
  <c r="G148" i="125"/>
  <c r="S147" i="125"/>
  <c r="O147" i="125"/>
  <c r="K147" i="125"/>
  <c r="G147" i="125"/>
  <c r="S145" i="125"/>
  <c r="O145" i="125"/>
  <c r="K145" i="125"/>
  <c r="G145" i="125"/>
  <c r="S144" i="125"/>
  <c r="O144" i="125"/>
  <c r="K144" i="125"/>
  <c r="G144" i="125"/>
  <c r="S143" i="125"/>
  <c r="O143" i="125"/>
  <c r="K143" i="125"/>
  <c r="G143" i="125"/>
  <c r="S142" i="125"/>
  <c r="O142" i="125"/>
  <c r="K142" i="125"/>
  <c r="G142" i="125"/>
  <c r="H182" i="125"/>
  <c r="G79" i="125"/>
  <c r="P175" i="125"/>
  <c r="H181" i="125"/>
  <c r="O87" i="125"/>
  <c r="K83" i="125"/>
  <c r="G78" i="125"/>
  <c r="P174" i="125"/>
  <c r="H180" i="125"/>
  <c r="O86" i="125"/>
  <c r="K82" i="125"/>
  <c r="G77" i="125"/>
  <c r="P173" i="125"/>
  <c r="H179" i="125"/>
  <c r="O85" i="125"/>
  <c r="K81" i="125"/>
  <c r="P172" i="125"/>
  <c r="H178" i="125"/>
  <c r="G75" i="125"/>
  <c r="P171" i="125"/>
  <c r="H177" i="125"/>
  <c r="O83" i="125"/>
  <c r="K79" i="125"/>
  <c r="G74" i="125"/>
  <c r="P170" i="125"/>
  <c r="H176" i="125"/>
  <c r="O82" i="125"/>
  <c r="K78" i="125"/>
  <c r="G73" i="125"/>
  <c r="P169" i="125"/>
  <c r="H175" i="125"/>
  <c r="O81" i="125"/>
  <c r="K77" i="125"/>
  <c r="P168" i="125"/>
  <c r="H174" i="125"/>
  <c r="P167" i="125"/>
  <c r="H173" i="125"/>
  <c r="O79" i="125"/>
  <c r="K75" i="125"/>
  <c r="C132" i="125"/>
  <c r="P166" i="125"/>
  <c r="H172" i="125"/>
  <c r="O78" i="125"/>
  <c r="K74" i="125"/>
  <c r="C131" i="125"/>
  <c r="P165" i="125"/>
  <c r="H171" i="125"/>
  <c r="O77" i="125"/>
  <c r="K73" i="125"/>
  <c r="C130" i="125"/>
  <c r="P164" i="125"/>
  <c r="H170" i="125"/>
  <c r="L182" i="125"/>
  <c r="H169" i="125"/>
  <c r="O75" i="125"/>
  <c r="C128" i="125"/>
  <c r="L181" i="125"/>
  <c r="H168" i="125"/>
  <c r="O74" i="125"/>
  <c r="G133" i="125"/>
  <c r="C127" i="125"/>
  <c r="L180" i="125"/>
  <c r="H167" i="125"/>
  <c r="O73" i="125"/>
  <c r="G132" i="125"/>
  <c r="C126" i="125"/>
  <c r="L179" i="125"/>
  <c r="H166" i="125"/>
  <c r="G131" i="125"/>
  <c r="L178" i="125"/>
  <c r="H165" i="125"/>
  <c r="C124" i="125"/>
  <c r="L177" i="125"/>
  <c r="H164" i="125"/>
  <c r="K133" i="125"/>
  <c r="G129" i="125"/>
  <c r="C123" i="125"/>
  <c r="L176" i="125"/>
  <c r="K132" i="125"/>
  <c r="G128" i="125"/>
  <c r="C122" i="125"/>
  <c r="L175" i="125"/>
  <c r="K131" i="125"/>
  <c r="G127" i="125"/>
  <c r="L174" i="125"/>
  <c r="O134" i="125"/>
  <c r="C120" i="125"/>
  <c r="L173" i="125"/>
  <c r="K129" i="125"/>
  <c r="G125" i="125"/>
  <c r="C119" i="125"/>
  <c r="L172" i="125"/>
  <c r="O132" i="125"/>
  <c r="K128" i="125"/>
  <c r="G124" i="125"/>
  <c r="C118" i="125"/>
  <c r="L171" i="125"/>
  <c r="K127" i="125"/>
  <c r="G123" i="125"/>
  <c r="L170" i="125"/>
  <c r="O130" i="125"/>
  <c r="C116" i="125"/>
  <c r="L169" i="125"/>
  <c r="K125" i="125"/>
  <c r="G121" i="125"/>
  <c r="C115" i="125"/>
  <c r="L168" i="125"/>
  <c r="O128" i="125"/>
  <c r="K124" i="125"/>
  <c r="G120" i="125"/>
  <c r="C114" i="125"/>
  <c r="L167" i="125"/>
  <c r="K123" i="125"/>
  <c r="G119" i="125"/>
  <c r="L166" i="125"/>
  <c r="O126" i="125"/>
  <c r="L165" i="125"/>
  <c r="K121" i="125"/>
  <c r="G117" i="125"/>
  <c r="L164" i="125"/>
  <c r="K120" i="125"/>
  <c r="G116" i="125"/>
  <c r="O123" i="125"/>
  <c r="K119" i="125"/>
  <c r="G115" i="125"/>
  <c r="S127" i="125"/>
  <c r="O121" i="125"/>
  <c r="K117" i="125"/>
  <c r="S126" i="125"/>
  <c r="K116" i="125"/>
  <c r="G112" i="125"/>
  <c r="S125" i="125"/>
  <c r="O119" i="125"/>
  <c r="K115" i="125"/>
  <c r="G111" i="125"/>
  <c r="S124" i="125"/>
  <c r="G110" i="125"/>
  <c r="S123" i="125"/>
  <c r="O117" i="125"/>
  <c r="S122" i="125"/>
  <c r="K112" i="125"/>
  <c r="G108" i="125"/>
  <c r="O115" i="125"/>
  <c r="K111" i="125"/>
  <c r="G107" i="125"/>
  <c r="K110" i="125"/>
  <c r="G106" i="125"/>
  <c r="S119" i="125"/>
  <c r="S118" i="125"/>
  <c r="O112" i="125"/>
  <c r="K108" i="125"/>
  <c r="G104" i="125"/>
  <c r="S117" i="125"/>
  <c r="O111" i="125"/>
  <c r="K107" i="125"/>
  <c r="G103" i="125"/>
  <c r="S116" i="125"/>
  <c r="O110" i="125"/>
  <c r="K106" i="125"/>
  <c r="G102" i="125"/>
  <c r="S115" i="125"/>
  <c r="S114" i="125"/>
  <c r="O108" i="125"/>
  <c r="K104" i="125"/>
  <c r="G100" i="125"/>
  <c r="S113" i="125"/>
  <c r="O107" i="125"/>
  <c r="K103" i="125"/>
  <c r="G99" i="125"/>
  <c r="S112" i="125"/>
  <c r="O106" i="125"/>
  <c r="K102" i="125"/>
  <c r="G98" i="125"/>
  <c r="S111" i="125"/>
  <c r="S110" i="125"/>
  <c r="O104" i="125"/>
  <c r="K100" i="125"/>
  <c r="G96" i="125"/>
  <c r="S109" i="125"/>
  <c r="O103" i="125"/>
  <c r="K99" i="125"/>
  <c r="G95" i="125"/>
  <c r="S108" i="125"/>
  <c r="O102" i="125"/>
  <c r="K98" i="125"/>
  <c r="G94" i="125"/>
  <c r="S106" i="125"/>
  <c r="O100" i="125"/>
  <c r="K96" i="125"/>
  <c r="S105" i="125"/>
  <c r="O99" i="125"/>
  <c r="K95" i="125"/>
  <c r="G91" i="125"/>
  <c r="S104" i="125"/>
  <c r="O98" i="125"/>
  <c r="K94" i="125"/>
  <c r="G90" i="125"/>
  <c r="S103" i="125"/>
  <c r="G89" i="125"/>
  <c r="S102" i="125"/>
  <c r="O96" i="125"/>
  <c r="S101" i="125"/>
  <c r="O95" i="125"/>
  <c r="K91" i="125"/>
  <c r="G87" i="125"/>
  <c r="S100" i="125"/>
  <c r="O94" i="125"/>
  <c r="K90" i="125"/>
  <c r="G86" i="125"/>
  <c r="S99" i="125"/>
  <c r="K89" i="125"/>
  <c r="G85" i="125"/>
  <c r="S98" i="125"/>
  <c r="S97" i="125"/>
  <c r="O91" i="125"/>
  <c r="K87" i="125"/>
  <c r="G83" i="125"/>
  <c r="S96" i="125"/>
  <c r="O90" i="125"/>
  <c r="K86" i="125"/>
  <c r="G82" i="125"/>
  <c r="S95" i="125"/>
  <c r="O89" i="125"/>
  <c r="K85" i="125"/>
  <c r="G81" i="125"/>
  <c r="S94" i="125"/>
  <c r="S93" i="125"/>
  <c r="S69" i="125"/>
  <c r="O69" i="125"/>
  <c r="K69" i="125"/>
  <c r="G69" i="125"/>
  <c r="C69" i="125"/>
  <c r="S68" i="125"/>
  <c r="O68" i="125"/>
  <c r="K68" i="125"/>
  <c r="G68" i="125"/>
  <c r="C68" i="125"/>
  <c r="S67" i="125"/>
  <c r="O67" i="125"/>
  <c r="K67" i="125"/>
  <c r="G67" i="125"/>
  <c r="C67" i="125"/>
  <c r="S65" i="125"/>
  <c r="O65" i="125"/>
  <c r="K65" i="125"/>
  <c r="G65" i="125"/>
  <c r="S64" i="125"/>
  <c r="O64" i="125"/>
  <c r="K64" i="125"/>
  <c r="G64" i="125"/>
  <c r="C64" i="125"/>
  <c r="S63" i="125"/>
  <c r="O63" i="125"/>
  <c r="K63" i="125"/>
  <c r="G63" i="125"/>
  <c r="C63" i="125"/>
  <c r="C62" i="125"/>
  <c r="S61" i="125"/>
  <c r="O61" i="125"/>
  <c r="K61" i="125"/>
  <c r="S60" i="125"/>
  <c r="O60" i="125"/>
  <c r="K60" i="125"/>
  <c r="G60" i="125"/>
  <c r="C60" i="125"/>
  <c r="S59" i="125"/>
  <c r="O59" i="125"/>
  <c r="K59" i="125"/>
  <c r="G59" i="125"/>
  <c r="C59" i="125"/>
  <c r="G58" i="125"/>
  <c r="C58" i="125"/>
  <c r="S57" i="125"/>
  <c r="O57" i="125"/>
  <c r="S56" i="125"/>
  <c r="O56" i="125"/>
  <c r="K56" i="125"/>
  <c r="G56" i="125"/>
  <c r="C56" i="125"/>
  <c r="S55" i="125"/>
  <c r="O55" i="125"/>
  <c r="K55" i="125"/>
  <c r="G55" i="125"/>
  <c r="C55" i="125"/>
  <c r="K54" i="125"/>
  <c r="G54" i="125"/>
  <c r="C54" i="125"/>
  <c r="S53" i="125"/>
  <c r="S52" i="125"/>
  <c r="O52" i="125"/>
  <c r="K52" i="125"/>
  <c r="G52" i="125"/>
  <c r="C52" i="125"/>
  <c r="S51" i="125"/>
  <c r="O51" i="125"/>
  <c r="K51" i="125"/>
  <c r="G51" i="125"/>
  <c r="C51" i="125"/>
  <c r="O50" i="125"/>
  <c r="K50" i="125"/>
  <c r="G50" i="125"/>
  <c r="C50" i="125"/>
  <c r="S48" i="125"/>
  <c r="O48" i="125"/>
  <c r="K48" i="125"/>
  <c r="G48" i="125"/>
  <c r="C48" i="125"/>
  <c r="S47" i="125"/>
  <c r="O47" i="125"/>
  <c r="K47" i="125"/>
  <c r="G47" i="125"/>
  <c r="C47" i="125"/>
  <c r="S46" i="125"/>
  <c r="O46" i="125"/>
  <c r="K46" i="125"/>
  <c r="G46" i="125"/>
  <c r="C46" i="125"/>
  <c r="S44" i="125"/>
  <c r="O44" i="125"/>
  <c r="K44" i="125"/>
  <c r="G44" i="125"/>
  <c r="S43" i="125"/>
  <c r="O43" i="125"/>
  <c r="K43" i="125"/>
  <c r="G43" i="125"/>
  <c r="C43" i="125"/>
  <c r="S42" i="125"/>
  <c r="O42" i="125"/>
  <c r="K42" i="125"/>
  <c r="G42" i="125"/>
  <c r="C42" i="125"/>
  <c r="C41" i="125"/>
  <c r="S40" i="125"/>
  <c r="O40" i="125"/>
  <c r="K40" i="125"/>
  <c r="S39" i="125"/>
  <c r="O39" i="125"/>
  <c r="K39" i="125"/>
  <c r="G39" i="125"/>
  <c r="C39" i="125"/>
  <c r="S38" i="125"/>
  <c r="O38" i="125"/>
  <c r="K38" i="125"/>
  <c r="G38" i="125"/>
  <c r="C38" i="125"/>
  <c r="G37" i="125"/>
  <c r="C37" i="125"/>
  <c r="S36" i="125"/>
  <c r="O36" i="125"/>
  <c r="S35" i="125"/>
  <c r="O35" i="125"/>
  <c r="K35" i="125"/>
  <c r="G35" i="125"/>
  <c r="C35" i="125"/>
  <c r="S34" i="125"/>
  <c r="O34" i="125"/>
  <c r="K34" i="125"/>
  <c r="G34" i="125"/>
  <c r="C34" i="125"/>
  <c r="G33" i="125"/>
  <c r="C33" i="125"/>
  <c r="S32" i="125"/>
  <c r="S31" i="125"/>
  <c r="O31" i="125"/>
  <c r="K31" i="125"/>
  <c r="G31" i="125"/>
  <c r="C31" i="125"/>
  <c r="S30" i="125"/>
  <c r="O30" i="125"/>
  <c r="K30" i="125"/>
  <c r="G30" i="125"/>
  <c r="C30" i="125"/>
  <c r="O29" i="125"/>
  <c r="G29" i="125"/>
  <c r="C29" i="125"/>
  <c r="S27" i="125"/>
  <c r="O27" i="125"/>
  <c r="K27" i="125"/>
  <c r="G27" i="125"/>
  <c r="C27" i="125"/>
  <c r="S26" i="125"/>
  <c r="O26" i="125"/>
  <c r="K26" i="125"/>
  <c r="G26" i="125"/>
  <c r="C26" i="125"/>
  <c r="S25" i="125"/>
  <c r="O25" i="125"/>
  <c r="G25" i="125"/>
  <c r="C25" i="125"/>
  <c r="S23" i="125"/>
  <c r="O23" i="125"/>
  <c r="K23" i="125"/>
  <c r="G23" i="125"/>
  <c r="S22" i="125"/>
  <c r="O22" i="125"/>
  <c r="K22" i="125"/>
  <c r="G22" i="125"/>
  <c r="S21" i="125"/>
  <c r="O21" i="125"/>
  <c r="G21" i="125"/>
  <c r="S19" i="125"/>
  <c r="O19" i="125"/>
  <c r="K19" i="125"/>
  <c r="S18" i="125"/>
  <c r="O18" i="125"/>
  <c r="K18" i="125"/>
  <c r="G18" i="125"/>
  <c r="S17" i="125"/>
  <c r="O17" i="125"/>
  <c r="K17" i="125"/>
  <c r="G17" i="125"/>
  <c r="G16" i="125"/>
  <c r="S15" i="125"/>
  <c r="O15" i="125"/>
  <c r="S14" i="125"/>
  <c r="O14" i="125"/>
  <c r="K14" i="125"/>
  <c r="G14" i="125"/>
  <c r="S13" i="125"/>
  <c r="O13" i="125"/>
  <c r="K13" i="125"/>
  <c r="G13" i="125"/>
  <c r="K12" i="125"/>
  <c r="G12" i="125"/>
  <c r="S11" i="125"/>
  <c r="S10" i="125"/>
  <c r="O10" i="125"/>
  <c r="K10" i="125"/>
  <c r="G10" i="125"/>
  <c r="S9" i="125"/>
  <c r="O9" i="125"/>
  <c r="K9" i="125"/>
  <c r="G9" i="125"/>
  <c r="O8" i="125"/>
  <c r="K8" i="125"/>
  <c r="G8" i="125"/>
  <c r="S6" i="125"/>
  <c r="O6" i="125"/>
  <c r="K6" i="125"/>
  <c r="G6" i="125"/>
  <c r="S5" i="125"/>
  <c r="O5" i="125"/>
  <c r="K5" i="125"/>
  <c r="G5" i="125"/>
  <c r="S4" i="125"/>
  <c r="O4" i="125"/>
  <c r="K4" i="125"/>
  <c r="G4" i="125"/>
  <c r="C170" i="124"/>
  <c r="C169" i="124"/>
  <c r="C168" i="124"/>
  <c r="C166" i="124"/>
  <c r="C165" i="124"/>
  <c r="C164" i="124"/>
  <c r="C162" i="124"/>
  <c r="S161" i="124"/>
  <c r="O161" i="124"/>
  <c r="K161" i="124"/>
  <c r="G161" i="124"/>
  <c r="C161" i="124"/>
  <c r="S160" i="124"/>
  <c r="O160" i="124"/>
  <c r="K160" i="124"/>
  <c r="G160" i="124"/>
  <c r="C160" i="124"/>
  <c r="S159" i="124"/>
  <c r="O159" i="124"/>
  <c r="K159" i="124"/>
  <c r="G159" i="124"/>
  <c r="C158" i="124"/>
  <c r="S157" i="124"/>
  <c r="O157" i="124"/>
  <c r="K157" i="124"/>
  <c r="G157" i="124"/>
  <c r="C157" i="124"/>
  <c r="S156" i="124"/>
  <c r="O156" i="124"/>
  <c r="K156" i="124"/>
  <c r="G156" i="124"/>
  <c r="C156" i="124"/>
  <c r="S155" i="124"/>
  <c r="O155" i="124"/>
  <c r="K155" i="124"/>
  <c r="G155" i="124"/>
  <c r="C154" i="124"/>
  <c r="S153" i="124"/>
  <c r="O153" i="124"/>
  <c r="K153" i="124"/>
  <c r="G153" i="124"/>
  <c r="C153" i="124"/>
  <c r="S152" i="124"/>
  <c r="O152" i="124"/>
  <c r="K152" i="124"/>
  <c r="G152" i="124"/>
  <c r="C152" i="124"/>
  <c r="S151" i="124"/>
  <c r="O151" i="124"/>
  <c r="K151" i="124"/>
  <c r="G151" i="124"/>
  <c r="C151" i="124"/>
  <c r="S149" i="124"/>
  <c r="O149" i="124"/>
  <c r="K149" i="124"/>
  <c r="G149" i="124"/>
  <c r="S148" i="124"/>
  <c r="O148" i="124"/>
  <c r="K148" i="124"/>
  <c r="G148" i="124"/>
  <c r="S147" i="124"/>
  <c r="O147" i="124"/>
  <c r="K147" i="124"/>
  <c r="G147" i="124"/>
  <c r="S145" i="124"/>
  <c r="O145" i="124"/>
  <c r="K145" i="124"/>
  <c r="G145" i="124"/>
  <c r="S144" i="124"/>
  <c r="O144" i="124"/>
  <c r="K144" i="124"/>
  <c r="G144" i="124"/>
  <c r="S143" i="124"/>
  <c r="O143" i="124"/>
  <c r="K143" i="124"/>
  <c r="G143" i="124"/>
  <c r="S142" i="124"/>
  <c r="O142" i="124"/>
  <c r="K142" i="124"/>
  <c r="G142" i="124"/>
  <c r="H182" i="124"/>
  <c r="G79" i="124"/>
  <c r="P175" i="124"/>
  <c r="H181" i="124"/>
  <c r="O87" i="124"/>
  <c r="K83" i="124"/>
  <c r="G78" i="124"/>
  <c r="P174" i="124"/>
  <c r="H180" i="124"/>
  <c r="O86" i="124"/>
  <c r="K82" i="124"/>
  <c r="G77" i="124"/>
  <c r="P173" i="124"/>
  <c r="H179" i="124"/>
  <c r="O85" i="124"/>
  <c r="K81" i="124"/>
  <c r="P172" i="124"/>
  <c r="H178" i="124"/>
  <c r="G75" i="124"/>
  <c r="P171" i="124"/>
  <c r="H177" i="124"/>
  <c r="O83" i="124"/>
  <c r="K79" i="124"/>
  <c r="G74" i="124"/>
  <c r="P170" i="124"/>
  <c r="H176" i="124"/>
  <c r="O82" i="124"/>
  <c r="K78" i="124"/>
  <c r="G73" i="124"/>
  <c r="P169" i="124"/>
  <c r="H175" i="124"/>
  <c r="O81" i="124"/>
  <c r="K77" i="124"/>
  <c r="P168" i="124"/>
  <c r="H174" i="124"/>
  <c r="P167" i="124"/>
  <c r="H173" i="124"/>
  <c r="O79" i="124"/>
  <c r="K75" i="124"/>
  <c r="C132" i="124"/>
  <c r="P166" i="124"/>
  <c r="H172" i="124"/>
  <c r="O78" i="124"/>
  <c r="K74" i="124"/>
  <c r="C131" i="124"/>
  <c r="P165" i="124"/>
  <c r="H171" i="124"/>
  <c r="O77" i="124"/>
  <c r="K73" i="124"/>
  <c r="C130" i="124"/>
  <c r="P164" i="124"/>
  <c r="H170" i="124"/>
  <c r="L182" i="124"/>
  <c r="H169" i="124"/>
  <c r="O75" i="124"/>
  <c r="C128" i="124"/>
  <c r="L181" i="124"/>
  <c r="H168" i="124"/>
  <c r="O74" i="124"/>
  <c r="G133" i="124"/>
  <c r="C127" i="124"/>
  <c r="L180" i="124"/>
  <c r="H167" i="124"/>
  <c r="O73" i="124"/>
  <c r="G132" i="124"/>
  <c r="C126" i="124"/>
  <c r="L179" i="124"/>
  <c r="H166" i="124"/>
  <c r="G131" i="124"/>
  <c r="L178" i="124"/>
  <c r="H165" i="124"/>
  <c r="C124" i="124"/>
  <c r="L177" i="124"/>
  <c r="H164" i="124"/>
  <c r="K133" i="124"/>
  <c r="G129" i="124"/>
  <c r="C123" i="124"/>
  <c r="L176" i="124"/>
  <c r="K132" i="124"/>
  <c r="G128" i="124"/>
  <c r="C122" i="124"/>
  <c r="L175" i="124"/>
  <c r="K131" i="124"/>
  <c r="G127" i="124"/>
  <c r="L174" i="124"/>
  <c r="O134" i="124"/>
  <c r="C120" i="124"/>
  <c r="L173" i="124"/>
  <c r="K129" i="124"/>
  <c r="G125" i="124"/>
  <c r="C119" i="124"/>
  <c r="L172" i="124"/>
  <c r="O132" i="124"/>
  <c r="K128" i="124"/>
  <c r="G124" i="124"/>
  <c r="C118" i="124"/>
  <c r="L171" i="124"/>
  <c r="K127" i="124"/>
  <c r="G123" i="124"/>
  <c r="L170" i="124"/>
  <c r="O130" i="124"/>
  <c r="C116" i="124"/>
  <c r="L169" i="124"/>
  <c r="K125" i="124"/>
  <c r="G121" i="124"/>
  <c r="C115" i="124"/>
  <c r="L168" i="124"/>
  <c r="O128" i="124"/>
  <c r="K124" i="124"/>
  <c r="G120" i="124"/>
  <c r="C114" i="124"/>
  <c r="L167" i="124"/>
  <c r="K123" i="124"/>
  <c r="G119" i="124"/>
  <c r="L166" i="124"/>
  <c r="O126" i="124"/>
  <c r="L165" i="124"/>
  <c r="K121" i="124"/>
  <c r="G117" i="124"/>
  <c r="L164" i="124"/>
  <c r="K120" i="124"/>
  <c r="G116" i="124"/>
  <c r="O123" i="124"/>
  <c r="K119" i="124"/>
  <c r="G115" i="124"/>
  <c r="S127" i="124"/>
  <c r="O121" i="124"/>
  <c r="K117" i="124"/>
  <c r="S126" i="124"/>
  <c r="K116" i="124"/>
  <c r="G112" i="124"/>
  <c r="S125" i="124"/>
  <c r="O119" i="124"/>
  <c r="K115" i="124"/>
  <c r="G111" i="124"/>
  <c r="S124" i="124"/>
  <c r="G110" i="124"/>
  <c r="S123" i="124"/>
  <c r="O117" i="124"/>
  <c r="S122" i="124"/>
  <c r="K112" i="124"/>
  <c r="G108" i="124"/>
  <c r="S121" i="124"/>
  <c r="O115" i="124"/>
  <c r="K111" i="124"/>
  <c r="G107" i="124"/>
  <c r="K110" i="124"/>
  <c r="G106" i="124"/>
  <c r="S119" i="124"/>
  <c r="S118" i="124"/>
  <c r="O112" i="124"/>
  <c r="K108" i="124"/>
  <c r="G104" i="124"/>
  <c r="S117" i="124"/>
  <c r="O111" i="124"/>
  <c r="K107" i="124"/>
  <c r="G103" i="124"/>
  <c r="S116" i="124"/>
  <c r="O110" i="124"/>
  <c r="K106" i="124"/>
  <c r="G102" i="124"/>
  <c r="S115" i="124"/>
  <c r="S114" i="124"/>
  <c r="O108" i="124"/>
  <c r="K104" i="124"/>
  <c r="G100" i="124"/>
  <c r="S113" i="124"/>
  <c r="O107" i="124"/>
  <c r="K103" i="124"/>
  <c r="G99" i="124"/>
  <c r="S112" i="124"/>
  <c r="O106" i="124"/>
  <c r="K102" i="124"/>
  <c r="G98" i="124"/>
  <c r="S111" i="124"/>
  <c r="S110" i="124"/>
  <c r="O104" i="124"/>
  <c r="K100" i="124"/>
  <c r="G96" i="124"/>
  <c r="S109" i="124"/>
  <c r="O103" i="124"/>
  <c r="K99" i="124"/>
  <c r="G95" i="124"/>
  <c r="S108" i="124"/>
  <c r="O102" i="124"/>
  <c r="K98" i="124"/>
  <c r="G94" i="124"/>
  <c r="S106" i="124"/>
  <c r="O100" i="124"/>
  <c r="K96" i="124"/>
  <c r="S105" i="124"/>
  <c r="O99" i="124"/>
  <c r="K95" i="124"/>
  <c r="G91" i="124"/>
  <c r="S104" i="124"/>
  <c r="O98" i="124"/>
  <c r="K94" i="124"/>
  <c r="G90" i="124"/>
  <c r="S103" i="124"/>
  <c r="G89" i="124"/>
  <c r="S102" i="124"/>
  <c r="O96" i="124"/>
  <c r="S101" i="124"/>
  <c r="O95" i="124"/>
  <c r="K91" i="124"/>
  <c r="G87" i="124"/>
  <c r="S100" i="124"/>
  <c r="O94" i="124"/>
  <c r="K90" i="124"/>
  <c r="G86" i="124"/>
  <c r="S99" i="124"/>
  <c r="K89" i="124"/>
  <c r="G85" i="124"/>
  <c r="S98" i="124"/>
  <c r="S97" i="124"/>
  <c r="O91" i="124"/>
  <c r="K87" i="124"/>
  <c r="G83" i="124"/>
  <c r="S96" i="124"/>
  <c r="O90" i="124"/>
  <c r="K86" i="124"/>
  <c r="G82" i="124"/>
  <c r="S95" i="124"/>
  <c r="O89" i="124"/>
  <c r="K85" i="124"/>
  <c r="G81" i="124"/>
  <c r="S94" i="124"/>
  <c r="S93" i="124"/>
  <c r="S69" i="124"/>
  <c r="O69" i="124"/>
  <c r="K69" i="124"/>
  <c r="G69" i="124"/>
  <c r="C69" i="124"/>
  <c r="S68" i="124"/>
  <c r="O68" i="124"/>
  <c r="K68" i="124"/>
  <c r="G68" i="124"/>
  <c r="C68" i="124"/>
  <c r="S67" i="124"/>
  <c r="O67" i="124"/>
  <c r="K67" i="124"/>
  <c r="G67" i="124"/>
  <c r="C67" i="124"/>
  <c r="S65" i="124"/>
  <c r="O65" i="124"/>
  <c r="K65" i="124"/>
  <c r="G65" i="124"/>
  <c r="S64" i="124"/>
  <c r="O64" i="124"/>
  <c r="K64" i="124"/>
  <c r="G64" i="124"/>
  <c r="C64" i="124"/>
  <c r="S63" i="124"/>
  <c r="O63" i="124"/>
  <c r="K63" i="124"/>
  <c r="G63" i="124"/>
  <c r="C63" i="124"/>
  <c r="C62" i="124"/>
  <c r="S61" i="124"/>
  <c r="O61" i="124"/>
  <c r="K61" i="124"/>
  <c r="S60" i="124"/>
  <c r="O60" i="124"/>
  <c r="K60" i="124"/>
  <c r="G60" i="124"/>
  <c r="C60" i="124"/>
  <c r="S59" i="124"/>
  <c r="O59" i="124"/>
  <c r="K59" i="124"/>
  <c r="G59" i="124"/>
  <c r="C59" i="124"/>
  <c r="G58" i="124"/>
  <c r="C58" i="124"/>
  <c r="S57" i="124"/>
  <c r="O57" i="124"/>
  <c r="S56" i="124"/>
  <c r="O56" i="124"/>
  <c r="K56" i="124"/>
  <c r="G56" i="124"/>
  <c r="C56" i="124"/>
  <c r="S55" i="124"/>
  <c r="O55" i="124"/>
  <c r="K55" i="124"/>
  <c r="G55" i="124"/>
  <c r="C55" i="124"/>
  <c r="K54" i="124"/>
  <c r="G54" i="124"/>
  <c r="C54" i="124"/>
  <c r="S53" i="124"/>
  <c r="S52" i="124"/>
  <c r="O52" i="124"/>
  <c r="K52" i="124"/>
  <c r="G52" i="124"/>
  <c r="C52" i="124"/>
  <c r="S51" i="124"/>
  <c r="O51" i="124"/>
  <c r="K51" i="124"/>
  <c r="G51" i="124"/>
  <c r="C51" i="124"/>
  <c r="O50" i="124"/>
  <c r="K50" i="124"/>
  <c r="G50" i="124"/>
  <c r="C50" i="124"/>
  <c r="S48" i="124"/>
  <c r="O48" i="124"/>
  <c r="K48" i="124"/>
  <c r="G48" i="124"/>
  <c r="C48" i="124"/>
  <c r="S47" i="124"/>
  <c r="O47" i="124"/>
  <c r="K47" i="124"/>
  <c r="G47" i="124"/>
  <c r="C47" i="124"/>
  <c r="S46" i="124"/>
  <c r="O46" i="124"/>
  <c r="K46" i="124"/>
  <c r="G46" i="124"/>
  <c r="C46" i="124"/>
  <c r="S44" i="124"/>
  <c r="O44" i="124"/>
  <c r="K44" i="124"/>
  <c r="G44" i="124"/>
  <c r="S43" i="124"/>
  <c r="O43" i="124"/>
  <c r="K43" i="124"/>
  <c r="G43" i="124"/>
  <c r="C43" i="124"/>
  <c r="S42" i="124"/>
  <c r="O42" i="124"/>
  <c r="K42" i="124"/>
  <c r="G42" i="124"/>
  <c r="C42" i="124"/>
  <c r="C41" i="124"/>
  <c r="S40" i="124"/>
  <c r="O40" i="124"/>
  <c r="K40" i="124"/>
  <c r="S39" i="124"/>
  <c r="O39" i="124"/>
  <c r="K39" i="124"/>
  <c r="G39" i="124"/>
  <c r="C39" i="124"/>
  <c r="S38" i="124"/>
  <c r="O38" i="124"/>
  <c r="K38" i="124"/>
  <c r="G38" i="124"/>
  <c r="C38" i="124"/>
  <c r="G37" i="124"/>
  <c r="C37" i="124"/>
  <c r="S36" i="124"/>
  <c r="O36" i="124"/>
  <c r="S35" i="124"/>
  <c r="O35" i="124"/>
  <c r="K35" i="124"/>
  <c r="G35" i="124"/>
  <c r="C35" i="124"/>
  <c r="S34" i="124"/>
  <c r="O34" i="124"/>
  <c r="K34" i="124"/>
  <c r="G34" i="124"/>
  <c r="C34" i="124"/>
  <c r="G33" i="124"/>
  <c r="C33" i="124"/>
  <c r="S32" i="124"/>
  <c r="S31" i="124"/>
  <c r="O31" i="124"/>
  <c r="K31" i="124"/>
  <c r="G31" i="124"/>
  <c r="C31" i="124"/>
  <c r="S30" i="124"/>
  <c r="O30" i="124"/>
  <c r="K30" i="124"/>
  <c r="G30" i="124"/>
  <c r="C30" i="124"/>
  <c r="O29" i="124"/>
  <c r="G29" i="124"/>
  <c r="C29" i="124"/>
  <c r="S27" i="124"/>
  <c r="O27" i="124"/>
  <c r="K27" i="124"/>
  <c r="G27" i="124"/>
  <c r="C27" i="124"/>
  <c r="S26" i="124"/>
  <c r="O26" i="124"/>
  <c r="K26" i="124"/>
  <c r="G26" i="124"/>
  <c r="C26" i="124"/>
  <c r="S25" i="124"/>
  <c r="O25" i="124"/>
  <c r="G25" i="124"/>
  <c r="C25" i="124"/>
  <c r="S23" i="124"/>
  <c r="O23" i="124"/>
  <c r="K23" i="124"/>
  <c r="G23" i="124"/>
  <c r="S22" i="124"/>
  <c r="O22" i="124"/>
  <c r="K22" i="124"/>
  <c r="G22" i="124"/>
  <c r="S21" i="124"/>
  <c r="O21" i="124"/>
  <c r="G21" i="124"/>
  <c r="S19" i="124"/>
  <c r="O19" i="124"/>
  <c r="K19" i="124"/>
  <c r="S18" i="124"/>
  <c r="O18" i="124"/>
  <c r="K18" i="124"/>
  <c r="G18" i="124"/>
  <c r="S17" i="124"/>
  <c r="O17" i="124"/>
  <c r="K17" i="124"/>
  <c r="G17" i="124"/>
  <c r="G16" i="124"/>
  <c r="S15" i="124"/>
  <c r="O15" i="124"/>
  <c r="S14" i="124"/>
  <c r="O14" i="124"/>
  <c r="K14" i="124"/>
  <c r="G14" i="124"/>
  <c r="S13" i="124"/>
  <c r="O13" i="124"/>
  <c r="K13" i="124"/>
  <c r="G13" i="124"/>
  <c r="K12" i="124"/>
  <c r="G12" i="124"/>
  <c r="S11" i="124"/>
  <c r="S10" i="124"/>
  <c r="O10" i="124"/>
  <c r="K10" i="124"/>
  <c r="G10" i="124"/>
  <c r="S9" i="124"/>
  <c r="O9" i="124"/>
  <c r="K9" i="124"/>
  <c r="G9" i="124"/>
  <c r="O8" i="124"/>
  <c r="K8" i="124"/>
  <c r="G8" i="124"/>
  <c r="S6" i="124"/>
  <c r="O6" i="124"/>
  <c r="K6" i="124"/>
  <c r="G6" i="124"/>
  <c r="S5" i="124"/>
  <c r="O5" i="124"/>
  <c r="K5" i="124"/>
  <c r="G5" i="124"/>
  <c r="S4" i="124"/>
  <c r="O4" i="124"/>
  <c r="K4" i="124"/>
  <c r="G4" i="124"/>
  <c r="C170" i="123"/>
  <c r="C169" i="123"/>
  <c r="C168" i="123"/>
  <c r="C166" i="123"/>
  <c r="C165" i="123"/>
  <c r="C164" i="123"/>
  <c r="C162" i="123"/>
  <c r="S161" i="123"/>
  <c r="O161" i="123"/>
  <c r="K161" i="123"/>
  <c r="G161" i="123"/>
  <c r="C161" i="123"/>
  <c r="S160" i="123"/>
  <c r="O160" i="123"/>
  <c r="K160" i="123"/>
  <c r="G160" i="123"/>
  <c r="C160" i="123"/>
  <c r="S159" i="123"/>
  <c r="O159" i="123"/>
  <c r="K159" i="123"/>
  <c r="G159" i="123"/>
  <c r="C158" i="123"/>
  <c r="S157" i="123"/>
  <c r="O157" i="123"/>
  <c r="K157" i="123"/>
  <c r="G157" i="123"/>
  <c r="C157" i="123"/>
  <c r="S156" i="123"/>
  <c r="O156" i="123"/>
  <c r="K156" i="123"/>
  <c r="G156" i="123"/>
  <c r="C156" i="123"/>
  <c r="S155" i="123"/>
  <c r="O155" i="123"/>
  <c r="K155" i="123"/>
  <c r="G155" i="123"/>
  <c r="C154" i="123"/>
  <c r="S153" i="123"/>
  <c r="O153" i="123"/>
  <c r="K153" i="123"/>
  <c r="G153" i="123"/>
  <c r="C153" i="123"/>
  <c r="S152" i="123"/>
  <c r="O152" i="123"/>
  <c r="K152" i="123"/>
  <c r="G152" i="123"/>
  <c r="C152" i="123"/>
  <c r="S151" i="123"/>
  <c r="O151" i="123"/>
  <c r="K151" i="123"/>
  <c r="G151" i="123"/>
  <c r="C151" i="123"/>
  <c r="S149" i="123"/>
  <c r="O149" i="123"/>
  <c r="K149" i="123"/>
  <c r="G149" i="123"/>
  <c r="S148" i="123"/>
  <c r="O148" i="123"/>
  <c r="K148" i="123"/>
  <c r="G148" i="123"/>
  <c r="S147" i="123"/>
  <c r="O147" i="123"/>
  <c r="K147" i="123"/>
  <c r="G147" i="123"/>
  <c r="S145" i="123"/>
  <c r="O145" i="123"/>
  <c r="K145" i="123"/>
  <c r="G145" i="123"/>
  <c r="S144" i="123"/>
  <c r="O144" i="123"/>
  <c r="K144" i="123"/>
  <c r="G144" i="123"/>
  <c r="S143" i="123"/>
  <c r="O143" i="123"/>
  <c r="K143" i="123"/>
  <c r="G143" i="123"/>
  <c r="S142" i="123"/>
  <c r="O142" i="123"/>
  <c r="K142" i="123"/>
  <c r="G142" i="123"/>
  <c r="H182" i="123"/>
  <c r="G79" i="123"/>
  <c r="P175" i="123"/>
  <c r="H181" i="123"/>
  <c r="O87" i="123"/>
  <c r="K83" i="123"/>
  <c r="G78" i="123"/>
  <c r="P174" i="123"/>
  <c r="H180" i="123"/>
  <c r="O86" i="123"/>
  <c r="K82" i="123"/>
  <c r="G77" i="123"/>
  <c r="P173" i="123"/>
  <c r="H179" i="123"/>
  <c r="O85" i="123"/>
  <c r="K81" i="123"/>
  <c r="P172" i="123"/>
  <c r="H178" i="123"/>
  <c r="G75" i="123"/>
  <c r="P171" i="123"/>
  <c r="H177" i="123"/>
  <c r="O83" i="123"/>
  <c r="K79" i="123"/>
  <c r="G74" i="123"/>
  <c r="P170" i="123"/>
  <c r="H176" i="123"/>
  <c r="O82" i="123"/>
  <c r="K78" i="123"/>
  <c r="G73" i="123"/>
  <c r="P169" i="123"/>
  <c r="H175" i="123"/>
  <c r="O81" i="123"/>
  <c r="K77" i="123"/>
  <c r="P168" i="123"/>
  <c r="H174" i="123"/>
  <c r="P167" i="123"/>
  <c r="H173" i="123"/>
  <c r="O79" i="123"/>
  <c r="K75" i="123"/>
  <c r="C132" i="123"/>
  <c r="P166" i="123"/>
  <c r="H172" i="123"/>
  <c r="O78" i="123"/>
  <c r="K74" i="123"/>
  <c r="C131" i="123"/>
  <c r="P165" i="123"/>
  <c r="H171" i="123"/>
  <c r="O77" i="123"/>
  <c r="K73" i="123"/>
  <c r="C130" i="123"/>
  <c r="P164" i="123"/>
  <c r="H170" i="123"/>
  <c r="L182" i="123"/>
  <c r="H169" i="123"/>
  <c r="O75" i="123"/>
  <c r="C128" i="123"/>
  <c r="L181" i="123"/>
  <c r="H168" i="123"/>
  <c r="O74" i="123"/>
  <c r="G133" i="123"/>
  <c r="C127" i="123"/>
  <c r="L180" i="123"/>
  <c r="H167" i="123"/>
  <c r="O73" i="123"/>
  <c r="G132" i="123"/>
  <c r="C126" i="123"/>
  <c r="L179" i="123"/>
  <c r="H166" i="123"/>
  <c r="G131" i="123"/>
  <c r="L178" i="123"/>
  <c r="H165" i="123"/>
  <c r="C124" i="123"/>
  <c r="L177" i="123"/>
  <c r="H164" i="123"/>
  <c r="K133" i="123"/>
  <c r="G129" i="123"/>
  <c r="C123" i="123"/>
  <c r="L176" i="123"/>
  <c r="K132" i="123"/>
  <c r="G128" i="123"/>
  <c r="C122" i="123"/>
  <c r="L175" i="123"/>
  <c r="K131" i="123"/>
  <c r="G127" i="123"/>
  <c r="L174" i="123"/>
  <c r="O134" i="123"/>
  <c r="C120" i="123"/>
  <c r="L173" i="123"/>
  <c r="K129" i="123"/>
  <c r="G125" i="123"/>
  <c r="C119" i="123"/>
  <c r="L172" i="123"/>
  <c r="O132" i="123"/>
  <c r="K128" i="123"/>
  <c r="G124" i="123"/>
  <c r="C118" i="123"/>
  <c r="L171" i="123"/>
  <c r="K127" i="123"/>
  <c r="G123" i="123"/>
  <c r="L170" i="123"/>
  <c r="O130" i="123"/>
  <c r="C116" i="123"/>
  <c r="L169" i="123"/>
  <c r="K125" i="123"/>
  <c r="G121" i="123"/>
  <c r="C115" i="123"/>
  <c r="L168" i="123"/>
  <c r="O128" i="123"/>
  <c r="K124" i="123"/>
  <c r="G120" i="123"/>
  <c r="C114" i="123"/>
  <c r="L167" i="123"/>
  <c r="K123" i="123"/>
  <c r="G119" i="123"/>
  <c r="L166" i="123"/>
  <c r="O126" i="123"/>
  <c r="L165" i="123"/>
  <c r="K121" i="123"/>
  <c r="G117" i="123"/>
  <c r="L164" i="123"/>
  <c r="K120" i="123"/>
  <c r="G116" i="123"/>
  <c r="O123" i="123"/>
  <c r="K119" i="123"/>
  <c r="G115" i="123"/>
  <c r="S127" i="123"/>
  <c r="O121" i="123"/>
  <c r="K117" i="123"/>
  <c r="S126" i="123"/>
  <c r="K116" i="123"/>
  <c r="G112" i="123"/>
  <c r="S125" i="123"/>
  <c r="O119" i="123"/>
  <c r="K115" i="123"/>
  <c r="G111" i="123"/>
  <c r="S124" i="123"/>
  <c r="G110" i="123"/>
  <c r="S123" i="123"/>
  <c r="O117" i="123"/>
  <c r="S122" i="123"/>
  <c r="K112" i="123"/>
  <c r="G108" i="123"/>
  <c r="O115" i="123"/>
  <c r="K111" i="123"/>
  <c r="G107" i="123"/>
  <c r="K110" i="123"/>
  <c r="G106" i="123"/>
  <c r="S119" i="123"/>
  <c r="S118" i="123"/>
  <c r="O112" i="123"/>
  <c r="K108" i="123"/>
  <c r="G104" i="123"/>
  <c r="S117" i="123"/>
  <c r="O111" i="123"/>
  <c r="K107" i="123"/>
  <c r="G103" i="123"/>
  <c r="S116" i="123"/>
  <c r="O110" i="123"/>
  <c r="K106" i="123"/>
  <c r="G102" i="123"/>
  <c r="S115" i="123"/>
  <c r="S114" i="123"/>
  <c r="O108" i="123"/>
  <c r="K104" i="123"/>
  <c r="G100" i="123"/>
  <c r="S113" i="123"/>
  <c r="O107" i="123"/>
  <c r="K103" i="123"/>
  <c r="G99" i="123"/>
  <c r="S112" i="123"/>
  <c r="O106" i="123"/>
  <c r="K102" i="123"/>
  <c r="G98" i="123"/>
  <c r="S111" i="123"/>
  <c r="S110" i="123"/>
  <c r="O104" i="123"/>
  <c r="K100" i="123"/>
  <c r="G96" i="123"/>
  <c r="S109" i="123"/>
  <c r="O103" i="123"/>
  <c r="K99" i="123"/>
  <c r="G95" i="123"/>
  <c r="S108" i="123"/>
  <c r="O102" i="123"/>
  <c r="K98" i="123"/>
  <c r="G94" i="123"/>
  <c r="S106" i="123"/>
  <c r="O100" i="123"/>
  <c r="K96" i="123"/>
  <c r="S105" i="123"/>
  <c r="O99" i="123"/>
  <c r="K95" i="123"/>
  <c r="G91" i="123"/>
  <c r="S104" i="123"/>
  <c r="O98" i="123"/>
  <c r="K94" i="123"/>
  <c r="G90" i="123"/>
  <c r="S103" i="123"/>
  <c r="G89" i="123"/>
  <c r="S102" i="123"/>
  <c r="O96" i="123"/>
  <c r="S101" i="123"/>
  <c r="O95" i="123"/>
  <c r="K91" i="123"/>
  <c r="G87" i="123"/>
  <c r="S100" i="123"/>
  <c r="O94" i="123"/>
  <c r="K90" i="123"/>
  <c r="G86" i="123"/>
  <c r="S99" i="123"/>
  <c r="K89" i="123"/>
  <c r="G85" i="123"/>
  <c r="S98" i="123"/>
  <c r="S97" i="123"/>
  <c r="O91" i="123"/>
  <c r="K87" i="123"/>
  <c r="G83" i="123"/>
  <c r="S96" i="123"/>
  <c r="O90" i="123"/>
  <c r="K86" i="123"/>
  <c r="G82" i="123"/>
  <c r="S95" i="123"/>
  <c r="O89" i="123"/>
  <c r="K85" i="123"/>
  <c r="G81" i="123"/>
  <c r="S94" i="123"/>
  <c r="S93" i="123"/>
  <c r="S69" i="123"/>
  <c r="O69" i="123"/>
  <c r="K69" i="123"/>
  <c r="G69" i="123"/>
  <c r="C69" i="123"/>
  <c r="S68" i="123"/>
  <c r="O68" i="123"/>
  <c r="K68" i="123"/>
  <c r="G68" i="123"/>
  <c r="C68" i="123"/>
  <c r="S67" i="123"/>
  <c r="O67" i="123"/>
  <c r="K67" i="123"/>
  <c r="G67" i="123"/>
  <c r="C67" i="123"/>
  <c r="S65" i="123"/>
  <c r="O65" i="123"/>
  <c r="K65" i="123"/>
  <c r="G65" i="123"/>
  <c r="S64" i="123"/>
  <c r="O64" i="123"/>
  <c r="K64" i="123"/>
  <c r="G64" i="123"/>
  <c r="C64" i="123"/>
  <c r="S63" i="123"/>
  <c r="O63" i="123"/>
  <c r="K63" i="123"/>
  <c r="G63" i="123"/>
  <c r="C63" i="123"/>
  <c r="C62" i="123"/>
  <c r="S61" i="123"/>
  <c r="O61" i="123"/>
  <c r="K61" i="123"/>
  <c r="S60" i="123"/>
  <c r="O60" i="123"/>
  <c r="K60" i="123"/>
  <c r="G60" i="123"/>
  <c r="C60" i="123"/>
  <c r="S59" i="123"/>
  <c r="O59" i="123"/>
  <c r="K59" i="123"/>
  <c r="G59" i="123"/>
  <c r="C59" i="123"/>
  <c r="G58" i="123"/>
  <c r="C58" i="123"/>
  <c r="S57" i="123"/>
  <c r="O57" i="123"/>
  <c r="S56" i="123"/>
  <c r="O56" i="123"/>
  <c r="K56" i="123"/>
  <c r="G56" i="123"/>
  <c r="C56" i="123"/>
  <c r="S55" i="123"/>
  <c r="O55" i="123"/>
  <c r="K55" i="123"/>
  <c r="G55" i="123"/>
  <c r="C55" i="123"/>
  <c r="K54" i="123"/>
  <c r="G54" i="123"/>
  <c r="C54" i="123"/>
  <c r="S53" i="123"/>
  <c r="S52" i="123"/>
  <c r="O52" i="123"/>
  <c r="K52" i="123"/>
  <c r="G52" i="123"/>
  <c r="C52" i="123"/>
  <c r="S51" i="123"/>
  <c r="O51" i="123"/>
  <c r="K51" i="123"/>
  <c r="G51" i="123"/>
  <c r="C51" i="123"/>
  <c r="O50" i="123"/>
  <c r="K50" i="123"/>
  <c r="G50" i="123"/>
  <c r="C50" i="123"/>
  <c r="S48" i="123"/>
  <c r="O48" i="123"/>
  <c r="K48" i="123"/>
  <c r="G48" i="123"/>
  <c r="C48" i="123"/>
  <c r="S47" i="123"/>
  <c r="O47" i="123"/>
  <c r="K47" i="123"/>
  <c r="G47" i="123"/>
  <c r="C47" i="123"/>
  <c r="S46" i="123"/>
  <c r="O46" i="123"/>
  <c r="K46" i="123"/>
  <c r="G46" i="123"/>
  <c r="C46" i="123"/>
  <c r="S44" i="123"/>
  <c r="O44" i="123"/>
  <c r="K44" i="123"/>
  <c r="G44" i="123"/>
  <c r="S43" i="123"/>
  <c r="O43" i="123"/>
  <c r="K43" i="123"/>
  <c r="G43" i="123"/>
  <c r="C43" i="123"/>
  <c r="S42" i="123"/>
  <c r="O42" i="123"/>
  <c r="K42" i="123"/>
  <c r="G42" i="123"/>
  <c r="C42" i="123"/>
  <c r="C41" i="123"/>
  <c r="S40" i="123"/>
  <c r="O40" i="123"/>
  <c r="K40" i="123"/>
  <c r="S39" i="123"/>
  <c r="O39" i="123"/>
  <c r="K39" i="123"/>
  <c r="G39" i="123"/>
  <c r="C39" i="123"/>
  <c r="S38" i="123"/>
  <c r="O38" i="123"/>
  <c r="K38" i="123"/>
  <c r="G38" i="123"/>
  <c r="C38" i="123"/>
  <c r="G37" i="123"/>
  <c r="C37" i="123"/>
  <c r="S36" i="123"/>
  <c r="O36" i="123"/>
  <c r="S35" i="123"/>
  <c r="O35" i="123"/>
  <c r="K35" i="123"/>
  <c r="G35" i="123"/>
  <c r="C35" i="123"/>
  <c r="S34" i="123"/>
  <c r="O34" i="123"/>
  <c r="K34" i="123"/>
  <c r="G34" i="123"/>
  <c r="C34" i="123"/>
  <c r="G33" i="123"/>
  <c r="C33" i="123"/>
  <c r="S32" i="123"/>
  <c r="S31" i="123"/>
  <c r="O31" i="123"/>
  <c r="K31" i="123"/>
  <c r="G31" i="123"/>
  <c r="C31" i="123"/>
  <c r="S30" i="123"/>
  <c r="O30" i="123"/>
  <c r="K30" i="123"/>
  <c r="G30" i="123"/>
  <c r="C30" i="123"/>
  <c r="O29" i="123"/>
  <c r="G29" i="123"/>
  <c r="C29" i="123"/>
  <c r="S27" i="123"/>
  <c r="O27" i="123"/>
  <c r="K27" i="123"/>
  <c r="G27" i="123"/>
  <c r="C27" i="123"/>
  <c r="S26" i="123"/>
  <c r="O26" i="123"/>
  <c r="K26" i="123"/>
  <c r="G26" i="123"/>
  <c r="C26" i="123"/>
  <c r="S25" i="123"/>
  <c r="O25" i="123"/>
  <c r="G25" i="123"/>
  <c r="C25" i="123"/>
  <c r="S23" i="123"/>
  <c r="O23" i="123"/>
  <c r="K23" i="123"/>
  <c r="G23" i="123"/>
  <c r="S22" i="123"/>
  <c r="O22" i="123"/>
  <c r="K22" i="123"/>
  <c r="G22" i="123"/>
  <c r="S21" i="123"/>
  <c r="O21" i="123"/>
  <c r="G21" i="123"/>
  <c r="S19" i="123"/>
  <c r="O19" i="123"/>
  <c r="K19" i="123"/>
  <c r="S18" i="123"/>
  <c r="O18" i="123"/>
  <c r="K18" i="123"/>
  <c r="G18" i="123"/>
  <c r="S17" i="123"/>
  <c r="O17" i="123"/>
  <c r="K17" i="123"/>
  <c r="G17" i="123"/>
  <c r="G16" i="123"/>
  <c r="S15" i="123"/>
  <c r="O15" i="123"/>
  <c r="S14" i="123"/>
  <c r="O14" i="123"/>
  <c r="K14" i="123"/>
  <c r="G14" i="123"/>
  <c r="S13" i="123"/>
  <c r="O13" i="123"/>
  <c r="K13" i="123"/>
  <c r="G13" i="123"/>
  <c r="K12" i="123"/>
  <c r="G12" i="123"/>
  <c r="S11" i="123"/>
  <c r="S10" i="123"/>
  <c r="O10" i="123"/>
  <c r="K10" i="123"/>
  <c r="G10" i="123"/>
  <c r="S9" i="123"/>
  <c r="O9" i="123"/>
  <c r="K9" i="123"/>
  <c r="G9" i="123"/>
  <c r="O8" i="123"/>
  <c r="K8" i="123"/>
  <c r="G8" i="123"/>
  <c r="S6" i="123"/>
  <c r="O6" i="123"/>
  <c r="K6" i="123"/>
  <c r="G6" i="123"/>
  <c r="S5" i="123"/>
  <c r="O5" i="123"/>
  <c r="K5" i="123"/>
  <c r="G5" i="123"/>
  <c r="S4" i="123"/>
  <c r="O4" i="123"/>
  <c r="K4" i="123"/>
  <c r="G4" i="123"/>
  <c r="C170" i="122"/>
  <c r="C169" i="122"/>
  <c r="C168" i="122"/>
  <c r="C166" i="122"/>
  <c r="C165" i="122"/>
  <c r="C164" i="122"/>
  <c r="C162" i="122"/>
  <c r="S161" i="122"/>
  <c r="O161" i="122"/>
  <c r="K161" i="122"/>
  <c r="G161" i="122"/>
  <c r="C161" i="122"/>
  <c r="S160" i="122"/>
  <c r="O160" i="122"/>
  <c r="K160" i="122"/>
  <c r="G160" i="122"/>
  <c r="C160" i="122"/>
  <c r="S159" i="122"/>
  <c r="O159" i="122"/>
  <c r="K159" i="122"/>
  <c r="G159" i="122"/>
  <c r="C158" i="122"/>
  <c r="S157" i="122"/>
  <c r="O157" i="122"/>
  <c r="K157" i="122"/>
  <c r="G157" i="122"/>
  <c r="C157" i="122"/>
  <c r="S156" i="122"/>
  <c r="O156" i="122"/>
  <c r="K156" i="122"/>
  <c r="G156" i="122"/>
  <c r="C156" i="122"/>
  <c r="S155" i="122"/>
  <c r="O155" i="122"/>
  <c r="K155" i="122"/>
  <c r="G155" i="122"/>
  <c r="C154" i="122"/>
  <c r="S153" i="122"/>
  <c r="O153" i="122"/>
  <c r="K153" i="122"/>
  <c r="G153" i="122"/>
  <c r="C153" i="122"/>
  <c r="S152" i="122"/>
  <c r="O152" i="122"/>
  <c r="K152" i="122"/>
  <c r="G152" i="122"/>
  <c r="C152" i="122"/>
  <c r="S151" i="122"/>
  <c r="O151" i="122"/>
  <c r="K151" i="122"/>
  <c r="G151" i="122"/>
  <c r="C151" i="122"/>
  <c r="S149" i="122"/>
  <c r="O149" i="122"/>
  <c r="K149" i="122"/>
  <c r="G149" i="122"/>
  <c r="S148" i="122"/>
  <c r="O148" i="122"/>
  <c r="K148" i="122"/>
  <c r="G148" i="122"/>
  <c r="S147" i="122"/>
  <c r="O147" i="122"/>
  <c r="K147" i="122"/>
  <c r="G147" i="122"/>
  <c r="S145" i="122"/>
  <c r="O145" i="122"/>
  <c r="K145" i="122"/>
  <c r="G145" i="122"/>
  <c r="S144" i="122"/>
  <c r="O144" i="122"/>
  <c r="K144" i="122"/>
  <c r="G144" i="122"/>
  <c r="S143" i="122"/>
  <c r="O143" i="122"/>
  <c r="K143" i="122"/>
  <c r="G143" i="122"/>
  <c r="S142" i="122"/>
  <c r="O142" i="122"/>
  <c r="K142" i="122"/>
  <c r="G142" i="122"/>
  <c r="H182" i="122"/>
  <c r="G79" i="122"/>
  <c r="P175" i="122"/>
  <c r="H181" i="122"/>
  <c r="O87" i="122"/>
  <c r="K83" i="122"/>
  <c r="G78" i="122"/>
  <c r="P174" i="122"/>
  <c r="H180" i="122"/>
  <c r="O86" i="122"/>
  <c r="K82" i="122"/>
  <c r="G77" i="122"/>
  <c r="P173" i="122"/>
  <c r="H179" i="122"/>
  <c r="O85" i="122"/>
  <c r="K81" i="122"/>
  <c r="P172" i="122"/>
  <c r="H178" i="122"/>
  <c r="G75" i="122"/>
  <c r="P171" i="122"/>
  <c r="H177" i="122"/>
  <c r="O83" i="122"/>
  <c r="K79" i="122"/>
  <c r="G74" i="122"/>
  <c r="P170" i="122"/>
  <c r="H176" i="122"/>
  <c r="O82" i="122"/>
  <c r="K78" i="122"/>
  <c r="G73" i="122"/>
  <c r="P169" i="122"/>
  <c r="H175" i="122"/>
  <c r="O81" i="122"/>
  <c r="K77" i="122"/>
  <c r="P168" i="122"/>
  <c r="H174" i="122"/>
  <c r="P167" i="122"/>
  <c r="H173" i="122"/>
  <c r="O79" i="122"/>
  <c r="K75" i="122"/>
  <c r="C132" i="122"/>
  <c r="P166" i="122"/>
  <c r="H172" i="122"/>
  <c r="O78" i="122"/>
  <c r="K74" i="122"/>
  <c r="C131" i="122"/>
  <c r="P165" i="122"/>
  <c r="H171" i="122"/>
  <c r="O77" i="122"/>
  <c r="K73" i="122"/>
  <c r="C130" i="122"/>
  <c r="P164" i="122"/>
  <c r="H170" i="122"/>
  <c r="L182" i="122"/>
  <c r="H169" i="122"/>
  <c r="O75" i="122"/>
  <c r="C128" i="122"/>
  <c r="L181" i="122"/>
  <c r="H168" i="122"/>
  <c r="O74" i="122"/>
  <c r="G133" i="122"/>
  <c r="C127" i="122"/>
  <c r="L180" i="122"/>
  <c r="H167" i="122"/>
  <c r="O73" i="122"/>
  <c r="G132" i="122"/>
  <c r="C126" i="122"/>
  <c r="L179" i="122"/>
  <c r="H166" i="122"/>
  <c r="G131" i="122"/>
  <c r="L178" i="122"/>
  <c r="H165" i="122"/>
  <c r="C124" i="122"/>
  <c r="L177" i="122"/>
  <c r="H164" i="122"/>
  <c r="G129" i="122"/>
  <c r="C123" i="122"/>
  <c r="L176" i="122"/>
  <c r="G128" i="122"/>
  <c r="C122" i="122"/>
  <c r="L175" i="122"/>
  <c r="G127" i="122"/>
  <c r="L174" i="122"/>
  <c r="O134" i="122"/>
  <c r="C120" i="122"/>
  <c r="L173" i="122"/>
  <c r="G125" i="122"/>
  <c r="C119" i="122"/>
  <c r="L172" i="122"/>
  <c r="O132" i="122"/>
  <c r="G124" i="122"/>
  <c r="C118" i="122"/>
  <c r="L171" i="122"/>
  <c r="G123" i="122"/>
  <c r="L170" i="122"/>
  <c r="O130" i="122"/>
  <c r="C116" i="122"/>
  <c r="L169" i="122"/>
  <c r="G121" i="122"/>
  <c r="C115" i="122"/>
  <c r="L168" i="122"/>
  <c r="O128" i="122"/>
  <c r="G120" i="122"/>
  <c r="C114" i="122"/>
  <c r="L167" i="122"/>
  <c r="G119" i="122"/>
  <c r="L166" i="122"/>
  <c r="O126" i="122"/>
  <c r="L165" i="122"/>
  <c r="G117" i="122"/>
  <c r="L164" i="122"/>
  <c r="G116" i="122"/>
  <c r="O123" i="122"/>
  <c r="G115" i="122"/>
  <c r="S127" i="122"/>
  <c r="O121" i="122"/>
  <c r="S126" i="122"/>
  <c r="G112" i="122"/>
  <c r="S125" i="122"/>
  <c r="O119" i="122"/>
  <c r="G111" i="122"/>
  <c r="S124" i="122"/>
  <c r="G110" i="122"/>
  <c r="S123" i="122"/>
  <c r="O117" i="122"/>
  <c r="S122" i="122"/>
  <c r="G108" i="122"/>
  <c r="O115" i="122"/>
  <c r="G107" i="122"/>
  <c r="G106" i="122"/>
  <c r="S119" i="122"/>
  <c r="S118" i="122"/>
  <c r="O112" i="122"/>
  <c r="G104" i="122"/>
  <c r="S117" i="122"/>
  <c r="O111" i="122"/>
  <c r="G103" i="122"/>
  <c r="S116" i="122"/>
  <c r="O110" i="122"/>
  <c r="G102" i="122"/>
  <c r="S115" i="122"/>
  <c r="S114" i="122"/>
  <c r="O108" i="122"/>
  <c r="G100" i="122"/>
  <c r="S113" i="122"/>
  <c r="O107" i="122"/>
  <c r="G99" i="122"/>
  <c r="S112" i="122"/>
  <c r="O106" i="122"/>
  <c r="G98" i="122"/>
  <c r="S111" i="122"/>
  <c r="S110" i="122"/>
  <c r="O104" i="122"/>
  <c r="G96" i="122"/>
  <c r="S109" i="122"/>
  <c r="O103" i="122"/>
  <c r="G95" i="122"/>
  <c r="S108" i="122"/>
  <c r="O102" i="122"/>
  <c r="G94" i="122"/>
  <c r="S106" i="122"/>
  <c r="O100" i="122"/>
  <c r="S105" i="122"/>
  <c r="O99" i="122"/>
  <c r="K95" i="122"/>
  <c r="G91" i="122"/>
  <c r="S104" i="122"/>
  <c r="O98" i="122"/>
  <c r="K94" i="122"/>
  <c r="G90" i="122"/>
  <c r="S103" i="122"/>
  <c r="G89" i="122"/>
  <c r="S102" i="122"/>
  <c r="O96" i="122"/>
  <c r="S101" i="122"/>
  <c r="O95" i="122"/>
  <c r="K91" i="122"/>
  <c r="G87" i="122"/>
  <c r="S100" i="122"/>
  <c r="O94" i="122"/>
  <c r="K90" i="122"/>
  <c r="G86" i="122"/>
  <c r="S99" i="122"/>
  <c r="K89" i="122"/>
  <c r="G85" i="122"/>
  <c r="S98" i="122"/>
  <c r="S97" i="122"/>
  <c r="O91" i="122"/>
  <c r="K87" i="122"/>
  <c r="G83" i="122"/>
  <c r="S96" i="122"/>
  <c r="O90" i="122"/>
  <c r="K86" i="122"/>
  <c r="G82" i="122"/>
  <c r="S95" i="122"/>
  <c r="O89" i="122"/>
  <c r="K85" i="122"/>
  <c r="G81" i="122"/>
  <c r="S94" i="122"/>
  <c r="S93" i="122"/>
  <c r="S69" i="122"/>
  <c r="O69" i="122"/>
  <c r="K69" i="122"/>
  <c r="G69" i="122"/>
  <c r="C69" i="122"/>
  <c r="S68" i="122"/>
  <c r="O68" i="122"/>
  <c r="K68" i="122"/>
  <c r="G68" i="122"/>
  <c r="C68" i="122"/>
  <c r="S67" i="122"/>
  <c r="O67" i="122"/>
  <c r="K67" i="122"/>
  <c r="G67" i="122"/>
  <c r="C67" i="122"/>
  <c r="S65" i="122"/>
  <c r="O65" i="122"/>
  <c r="K65" i="122"/>
  <c r="G65" i="122"/>
  <c r="S64" i="122"/>
  <c r="O64" i="122"/>
  <c r="K64" i="122"/>
  <c r="G64" i="122"/>
  <c r="C64" i="122"/>
  <c r="S63" i="122"/>
  <c r="O63" i="122"/>
  <c r="K63" i="122"/>
  <c r="G63" i="122"/>
  <c r="C63" i="122"/>
  <c r="C62" i="122"/>
  <c r="S61" i="122"/>
  <c r="O61" i="122"/>
  <c r="K61" i="122"/>
  <c r="S60" i="122"/>
  <c r="O60" i="122"/>
  <c r="K60" i="122"/>
  <c r="G60" i="122"/>
  <c r="C60" i="122"/>
  <c r="S59" i="122"/>
  <c r="O59" i="122"/>
  <c r="K59" i="122"/>
  <c r="G59" i="122"/>
  <c r="C59" i="122"/>
  <c r="G58" i="122"/>
  <c r="C58" i="122"/>
  <c r="S57" i="122"/>
  <c r="O57" i="122"/>
  <c r="S56" i="122"/>
  <c r="O56" i="122"/>
  <c r="K56" i="122"/>
  <c r="G56" i="122"/>
  <c r="C56" i="122"/>
  <c r="S55" i="122"/>
  <c r="O55" i="122"/>
  <c r="K55" i="122"/>
  <c r="G55" i="122"/>
  <c r="C55" i="122"/>
  <c r="K54" i="122"/>
  <c r="G54" i="122"/>
  <c r="C54" i="122"/>
  <c r="S53" i="122"/>
  <c r="S52" i="122"/>
  <c r="O52" i="122"/>
  <c r="K52" i="122"/>
  <c r="G52" i="122"/>
  <c r="C52" i="122"/>
  <c r="S51" i="122"/>
  <c r="O51" i="122"/>
  <c r="K51" i="122"/>
  <c r="G51" i="122"/>
  <c r="C51" i="122"/>
  <c r="O50" i="122"/>
  <c r="K50" i="122"/>
  <c r="G50" i="122"/>
  <c r="C50" i="122"/>
  <c r="S48" i="122"/>
  <c r="O48" i="122"/>
  <c r="K48" i="122"/>
  <c r="G48" i="122"/>
  <c r="C48" i="122"/>
  <c r="S47" i="122"/>
  <c r="O47" i="122"/>
  <c r="K47" i="122"/>
  <c r="G47" i="122"/>
  <c r="C47" i="122"/>
  <c r="S46" i="122"/>
  <c r="O46" i="122"/>
  <c r="K46" i="122"/>
  <c r="G46" i="122"/>
  <c r="C46" i="122"/>
  <c r="S44" i="122"/>
  <c r="O44" i="122"/>
  <c r="K44" i="122"/>
  <c r="G44" i="122"/>
  <c r="S43" i="122"/>
  <c r="O43" i="122"/>
  <c r="K43" i="122"/>
  <c r="G43" i="122"/>
  <c r="C43" i="122"/>
  <c r="S42" i="122"/>
  <c r="O42" i="122"/>
  <c r="K42" i="122"/>
  <c r="G42" i="122"/>
  <c r="C42" i="122"/>
  <c r="C41" i="122"/>
  <c r="S40" i="122"/>
  <c r="O40" i="122"/>
  <c r="K40" i="122"/>
  <c r="S39" i="122"/>
  <c r="O39" i="122"/>
  <c r="K39" i="122"/>
  <c r="G39" i="122"/>
  <c r="C39" i="122"/>
  <c r="S38" i="122"/>
  <c r="O38" i="122"/>
  <c r="K38" i="122"/>
  <c r="G38" i="122"/>
  <c r="C38" i="122"/>
  <c r="G37" i="122"/>
  <c r="C37" i="122"/>
  <c r="S36" i="122"/>
  <c r="O36" i="122"/>
  <c r="S35" i="122"/>
  <c r="O35" i="122"/>
  <c r="K35" i="122"/>
  <c r="G35" i="122"/>
  <c r="C35" i="122"/>
  <c r="S34" i="122"/>
  <c r="O34" i="122"/>
  <c r="K34" i="122"/>
  <c r="G34" i="122"/>
  <c r="C34" i="122"/>
  <c r="G33" i="122"/>
  <c r="C33" i="122"/>
  <c r="S32" i="122"/>
  <c r="S31" i="122"/>
  <c r="O31" i="122"/>
  <c r="K31" i="122"/>
  <c r="G31" i="122"/>
  <c r="C31" i="122"/>
  <c r="S30" i="122"/>
  <c r="O30" i="122"/>
  <c r="K30" i="122"/>
  <c r="G30" i="122"/>
  <c r="C30" i="122"/>
  <c r="O29" i="122"/>
  <c r="G29" i="122"/>
  <c r="C29" i="122"/>
  <c r="S27" i="122"/>
  <c r="O27" i="122"/>
  <c r="K27" i="122"/>
  <c r="G27" i="122"/>
  <c r="C27" i="122"/>
  <c r="S26" i="122"/>
  <c r="O26" i="122"/>
  <c r="K26" i="122"/>
  <c r="G26" i="122"/>
  <c r="C26" i="122"/>
  <c r="S25" i="122"/>
  <c r="O25" i="122"/>
  <c r="G25" i="122"/>
  <c r="C25" i="122"/>
  <c r="S23" i="122"/>
  <c r="O23" i="122"/>
  <c r="K23" i="122"/>
  <c r="G23" i="122"/>
  <c r="S22" i="122"/>
  <c r="O22" i="122"/>
  <c r="K22" i="122"/>
  <c r="G22" i="122"/>
  <c r="S21" i="122"/>
  <c r="O21" i="122"/>
  <c r="G21" i="122"/>
  <c r="S19" i="122"/>
  <c r="O19" i="122"/>
  <c r="K19" i="122"/>
  <c r="S18" i="122"/>
  <c r="O18" i="122"/>
  <c r="K18" i="122"/>
  <c r="G18" i="122"/>
  <c r="S17" i="122"/>
  <c r="O17" i="122"/>
  <c r="K17" i="122"/>
  <c r="G17" i="122"/>
  <c r="G16" i="122"/>
  <c r="S15" i="122"/>
  <c r="O15" i="122"/>
  <c r="S14" i="122"/>
  <c r="O14" i="122"/>
  <c r="K14" i="122"/>
  <c r="G14" i="122"/>
  <c r="S13" i="122"/>
  <c r="O13" i="122"/>
  <c r="K13" i="122"/>
  <c r="G13" i="122"/>
  <c r="K12" i="122"/>
  <c r="G12" i="122"/>
  <c r="S11" i="122"/>
  <c r="S10" i="122"/>
  <c r="O10" i="122"/>
  <c r="K10" i="122"/>
  <c r="G10" i="122"/>
  <c r="S9" i="122"/>
  <c r="O9" i="122"/>
  <c r="K9" i="122"/>
  <c r="G9" i="122"/>
  <c r="O8" i="122"/>
  <c r="K8" i="122"/>
  <c r="G8" i="122"/>
  <c r="S6" i="122"/>
  <c r="O6" i="122"/>
  <c r="K6" i="122"/>
  <c r="G6" i="122"/>
  <c r="S5" i="122"/>
  <c r="O5" i="122"/>
  <c r="K5" i="122"/>
  <c r="G5" i="122"/>
  <c r="S4" i="122"/>
  <c r="O4" i="122"/>
  <c r="K4" i="122"/>
  <c r="G4" i="122"/>
  <c r="C170" i="121"/>
  <c r="C169" i="121"/>
  <c r="C168" i="121"/>
  <c r="C166" i="121"/>
  <c r="C165" i="121"/>
  <c r="C164" i="121"/>
  <c r="C162" i="121"/>
  <c r="S161" i="121"/>
  <c r="O161" i="121"/>
  <c r="K161" i="121"/>
  <c r="G161" i="121"/>
  <c r="C161" i="121"/>
  <c r="S160" i="121"/>
  <c r="O160" i="121"/>
  <c r="K160" i="121"/>
  <c r="G160" i="121"/>
  <c r="C160" i="121"/>
  <c r="S159" i="121"/>
  <c r="O159" i="121"/>
  <c r="K159" i="121"/>
  <c r="G159" i="121"/>
  <c r="C158" i="121"/>
  <c r="S157" i="121"/>
  <c r="O157" i="121"/>
  <c r="K157" i="121"/>
  <c r="G157" i="121"/>
  <c r="C157" i="121"/>
  <c r="S156" i="121"/>
  <c r="O156" i="121"/>
  <c r="K156" i="121"/>
  <c r="G156" i="121"/>
  <c r="C156" i="121"/>
  <c r="S155" i="121"/>
  <c r="O155" i="121"/>
  <c r="K155" i="121"/>
  <c r="G155" i="121"/>
  <c r="C154" i="121"/>
  <c r="S153" i="121"/>
  <c r="O153" i="121"/>
  <c r="K153" i="121"/>
  <c r="G153" i="121"/>
  <c r="C153" i="121"/>
  <c r="S152" i="121"/>
  <c r="O152" i="121"/>
  <c r="K152" i="121"/>
  <c r="G152" i="121"/>
  <c r="C152" i="121"/>
  <c r="S151" i="121"/>
  <c r="O151" i="121"/>
  <c r="K151" i="121"/>
  <c r="G151" i="121"/>
  <c r="C151" i="121"/>
  <c r="S149" i="121"/>
  <c r="O149" i="121"/>
  <c r="K149" i="121"/>
  <c r="G149" i="121"/>
  <c r="S148" i="121"/>
  <c r="O148" i="121"/>
  <c r="K148" i="121"/>
  <c r="G148" i="121"/>
  <c r="S147" i="121"/>
  <c r="O147" i="121"/>
  <c r="K147" i="121"/>
  <c r="G147" i="121"/>
  <c r="S145" i="121"/>
  <c r="O145" i="121"/>
  <c r="K145" i="121"/>
  <c r="G145" i="121"/>
  <c r="S144" i="121"/>
  <c r="O144" i="121"/>
  <c r="K144" i="121"/>
  <c r="G144" i="121"/>
  <c r="S143" i="121"/>
  <c r="O143" i="121"/>
  <c r="K143" i="121"/>
  <c r="G143" i="121"/>
  <c r="S142" i="121"/>
  <c r="O142" i="121"/>
  <c r="K142" i="121"/>
  <c r="G142" i="121"/>
  <c r="H182" i="121"/>
  <c r="G79" i="121"/>
  <c r="P175" i="121"/>
  <c r="H181" i="121"/>
  <c r="O87" i="121"/>
  <c r="K83" i="121"/>
  <c r="G78" i="121"/>
  <c r="P174" i="121"/>
  <c r="H180" i="121"/>
  <c r="O86" i="121"/>
  <c r="K82" i="121"/>
  <c r="G77" i="121"/>
  <c r="P173" i="121"/>
  <c r="H179" i="121"/>
  <c r="O85" i="121"/>
  <c r="K81" i="121"/>
  <c r="P172" i="121"/>
  <c r="H178" i="121"/>
  <c r="G75" i="121"/>
  <c r="P171" i="121"/>
  <c r="H177" i="121"/>
  <c r="O83" i="121"/>
  <c r="K79" i="121"/>
  <c r="G74" i="121"/>
  <c r="P170" i="121"/>
  <c r="H176" i="121"/>
  <c r="O82" i="121"/>
  <c r="K78" i="121"/>
  <c r="G73" i="121"/>
  <c r="P169" i="121"/>
  <c r="H175" i="121"/>
  <c r="O81" i="121"/>
  <c r="K77" i="121"/>
  <c r="P168" i="121"/>
  <c r="H174" i="121"/>
  <c r="P167" i="121"/>
  <c r="H173" i="121"/>
  <c r="O79" i="121"/>
  <c r="K75" i="121"/>
  <c r="C132" i="121"/>
  <c r="P166" i="121"/>
  <c r="H172" i="121"/>
  <c r="O78" i="121"/>
  <c r="K74" i="121"/>
  <c r="C131" i="121"/>
  <c r="P165" i="121"/>
  <c r="H171" i="121"/>
  <c r="O77" i="121"/>
  <c r="K73" i="121"/>
  <c r="C130" i="121"/>
  <c r="P164" i="121"/>
  <c r="H170" i="121"/>
  <c r="L182" i="121"/>
  <c r="H169" i="121"/>
  <c r="O75" i="121"/>
  <c r="C128" i="121"/>
  <c r="L181" i="121"/>
  <c r="H168" i="121"/>
  <c r="O74" i="121"/>
  <c r="G133" i="121"/>
  <c r="C127" i="121"/>
  <c r="L180" i="121"/>
  <c r="H167" i="121"/>
  <c r="O73" i="121"/>
  <c r="G132" i="121"/>
  <c r="C126" i="121"/>
  <c r="L179" i="121"/>
  <c r="H166" i="121"/>
  <c r="G131" i="121"/>
  <c r="L178" i="121"/>
  <c r="H165" i="121"/>
  <c r="C124" i="121"/>
  <c r="L177" i="121"/>
  <c r="H164" i="121"/>
  <c r="K133" i="121"/>
  <c r="G129" i="121"/>
  <c r="C123" i="121"/>
  <c r="L176" i="121"/>
  <c r="K132" i="121"/>
  <c r="G128" i="121"/>
  <c r="C122" i="121"/>
  <c r="L175" i="121"/>
  <c r="K131" i="121"/>
  <c r="G127" i="121"/>
  <c r="L174" i="121"/>
  <c r="O134" i="121"/>
  <c r="C120" i="121"/>
  <c r="L173" i="121"/>
  <c r="K129" i="121"/>
  <c r="G125" i="121"/>
  <c r="C119" i="121"/>
  <c r="L172" i="121"/>
  <c r="O132" i="121"/>
  <c r="K128" i="121"/>
  <c r="G124" i="121"/>
  <c r="C118" i="121"/>
  <c r="L171" i="121"/>
  <c r="K127" i="121"/>
  <c r="G123" i="121"/>
  <c r="L170" i="121"/>
  <c r="O130" i="121"/>
  <c r="C116" i="121"/>
  <c r="L169" i="121"/>
  <c r="K125" i="121"/>
  <c r="G121" i="121"/>
  <c r="C115" i="121"/>
  <c r="L168" i="121"/>
  <c r="O128" i="121"/>
  <c r="K124" i="121"/>
  <c r="G120" i="121"/>
  <c r="C114" i="121"/>
  <c r="L167" i="121"/>
  <c r="K123" i="121"/>
  <c r="G119" i="121"/>
  <c r="L166" i="121"/>
  <c r="O126" i="121"/>
  <c r="L165" i="121"/>
  <c r="K121" i="121"/>
  <c r="G117" i="121"/>
  <c r="L164" i="121"/>
  <c r="K120" i="121"/>
  <c r="G116" i="121"/>
  <c r="O123" i="121"/>
  <c r="K119" i="121"/>
  <c r="G115" i="121"/>
  <c r="S127" i="121"/>
  <c r="O121" i="121"/>
  <c r="K117" i="121"/>
  <c r="S126" i="121"/>
  <c r="K116" i="121"/>
  <c r="G112" i="121"/>
  <c r="S125" i="121"/>
  <c r="O119" i="121"/>
  <c r="K115" i="121"/>
  <c r="G111" i="121"/>
  <c r="S124" i="121"/>
  <c r="G110" i="121"/>
  <c r="S123" i="121"/>
  <c r="O117" i="121"/>
  <c r="S122" i="121"/>
  <c r="K112" i="121"/>
  <c r="G108" i="121"/>
  <c r="O115" i="121"/>
  <c r="K111" i="121"/>
  <c r="G107" i="121"/>
  <c r="K110" i="121"/>
  <c r="G106" i="121"/>
  <c r="S119" i="121"/>
  <c r="S118" i="121"/>
  <c r="O112" i="121"/>
  <c r="K108" i="121"/>
  <c r="G104" i="121"/>
  <c r="S117" i="121"/>
  <c r="O111" i="121"/>
  <c r="K107" i="121"/>
  <c r="G103" i="121"/>
  <c r="S116" i="121"/>
  <c r="O110" i="121"/>
  <c r="K106" i="121"/>
  <c r="G102" i="121"/>
  <c r="S115" i="121"/>
  <c r="S114" i="121"/>
  <c r="O108" i="121"/>
  <c r="K104" i="121"/>
  <c r="G100" i="121"/>
  <c r="S113" i="121"/>
  <c r="O107" i="121"/>
  <c r="K103" i="121"/>
  <c r="G99" i="121"/>
  <c r="S112" i="121"/>
  <c r="O106" i="121"/>
  <c r="K102" i="121"/>
  <c r="G98" i="121"/>
  <c r="S111" i="121"/>
  <c r="S110" i="121"/>
  <c r="O104" i="121"/>
  <c r="K100" i="121"/>
  <c r="G96" i="121"/>
  <c r="S109" i="121"/>
  <c r="O103" i="121"/>
  <c r="K99" i="121"/>
  <c r="G95" i="121"/>
  <c r="S108" i="121"/>
  <c r="O102" i="121"/>
  <c r="K98" i="121"/>
  <c r="G94" i="121"/>
  <c r="S106" i="121"/>
  <c r="O100" i="121"/>
  <c r="K96" i="121"/>
  <c r="S105" i="121"/>
  <c r="O99" i="121"/>
  <c r="K95" i="121"/>
  <c r="G91" i="121"/>
  <c r="S104" i="121"/>
  <c r="O98" i="121"/>
  <c r="K94" i="121"/>
  <c r="G90" i="121"/>
  <c r="S103" i="121"/>
  <c r="G89" i="121"/>
  <c r="S102" i="121"/>
  <c r="O96" i="121"/>
  <c r="S101" i="121"/>
  <c r="O95" i="121"/>
  <c r="K91" i="121"/>
  <c r="G87" i="121"/>
  <c r="S100" i="121"/>
  <c r="O94" i="121"/>
  <c r="K90" i="121"/>
  <c r="G86" i="121"/>
  <c r="S99" i="121"/>
  <c r="K89" i="121"/>
  <c r="G85" i="121"/>
  <c r="S98" i="121"/>
  <c r="S97" i="121"/>
  <c r="O91" i="121"/>
  <c r="K87" i="121"/>
  <c r="G83" i="121"/>
  <c r="S96" i="121"/>
  <c r="O90" i="121"/>
  <c r="K86" i="121"/>
  <c r="G82" i="121"/>
  <c r="S95" i="121"/>
  <c r="O89" i="121"/>
  <c r="K85" i="121"/>
  <c r="G81" i="121"/>
  <c r="S94" i="121"/>
  <c r="S93" i="121"/>
  <c r="S69" i="121"/>
  <c r="O69" i="121"/>
  <c r="K69" i="121"/>
  <c r="G69" i="121"/>
  <c r="C69" i="121"/>
  <c r="S68" i="121"/>
  <c r="O68" i="121"/>
  <c r="K68" i="121"/>
  <c r="G68" i="121"/>
  <c r="C68" i="121"/>
  <c r="S67" i="121"/>
  <c r="O67" i="121"/>
  <c r="K67" i="121"/>
  <c r="G67" i="121"/>
  <c r="C67" i="121"/>
  <c r="S65" i="121"/>
  <c r="O65" i="121"/>
  <c r="K65" i="121"/>
  <c r="G65" i="121"/>
  <c r="S64" i="121"/>
  <c r="O64" i="121"/>
  <c r="K64" i="121"/>
  <c r="G64" i="121"/>
  <c r="C64" i="121"/>
  <c r="S63" i="121"/>
  <c r="O63" i="121"/>
  <c r="K63" i="121"/>
  <c r="G63" i="121"/>
  <c r="C63" i="121"/>
  <c r="C62" i="121"/>
  <c r="S61" i="121"/>
  <c r="O61" i="121"/>
  <c r="K61" i="121"/>
  <c r="S60" i="121"/>
  <c r="O60" i="121"/>
  <c r="K60" i="121"/>
  <c r="G60" i="121"/>
  <c r="C60" i="121"/>
  <c r="S59" i="121"/>
  <c r="O59" i="121"/>
  <c r="K59" i="121"/>
  <c r="G59" i="121"/>
  <c r="C59" i="121"/>
  <c r="G58" i="121"/>
  <c r="C58" i="121"/>
  <c r="S57" i="121"/>
  <c r="O57" i="121"/>
  <c r="S56" i="121"/>
  <c r="O56" i="121"/>
  <c r="K56" i="121"/>
  <c r="G56" i="121"/>
  <c r="C56" i="121"/>
  <c r="S55" i="121"/>
  <c r="O55" i="121"/>
  <c r="K55" i="121"/>
  <c r="G55" i="121"/>
  <c r="C55" i="121"/>
  <c r="K54" i="121"/>
  <c r="G54" i="121"/>
  <c r="C54" i="121"/>
  <c r="S53" i="121"/>
  <c r="S52" i="121"/>
  <c r="O52" i="121"/>
  <c r="K52" i="121"/>
  <c r="G52" i="121"/>
  <c r="C52" i="121"/>
  <c r="S51" i="121"/>
  <c r="O51" i="121"/>
  <c r="K51" i="121"/>
  <c r="G51" i="121"/>
  <c r="C51" i="121"/>
  <c r="O50" i="121"/>
  <c r="K50" i="121"/>
  <c r="G50" i="121"/>
  <c r="C50" i="121"/>
  <c r="S48" i="121"/>
  <c r="O48" i="121"/>
  <c r="K48" i="121"/>
  <c r="G48" i="121"/>
  <c r="C48" i="121"/>
  <c r="S47" i="121"/>
  <c r="O47" i="121"/>
  <c r="K47" i="121"/>
  <c r="G47" i="121"/>
  <c r="C47" i="121"/>
  <c r="S46" i="121"/>
  <c r="O46" i="121"/>
  <c r="K46" i="121"/>
  <c r="G46" i="121"/>
  <c r="C46" i="121"/>
  <c r="S44" i="121"/>
  <c r="O44" i="121"/>
  <c r="K44" i="121"/>
  <c r="G44" i="121"/>
  <c r="S43" i="121"/>
  <c r="O43" i="121"/>
  <c r="K43" i="121"/>
  <c r="G43" i="121"/>
  <c r="C43" i="121"/>
  <c r="S42" i="121"/>
  <c r="O42" i="121"/>
  <c r="K42" i="121"/>
  <c r="G42" i="121"/>
  <c r="C42" i="121"/>
  <c r="C41" i="121"/>
  <c r="S40" i="121"/>
  <c r="O40" i="121"/>
  <c r="K40" i="121"/>
  <c r="S39" i="121"/>
  <c r="O39" i="121"/>
  <c r="K39" i="121"/>
  <c r="G39" i="121"/>
  <c r="C39" i="121"/>
  <c r="S38" i="121"/>
  <c r="O38" i="121"/>
  <c r="K38" i="121"/>
  <c r="G38" i="121"/>
  <c r="C38" i="121"/>
  <c r="G37" i="121"/>
  <c r="C37" i="121"/>
  <c r="S36" i="121"/>
  <c r="O36" i="121"/>
  <c r="S35" i="121"/>
  <c r="O35" i="121"/>
  <c r="K35" i="121"/>
  <c r="G35" i="121"/>
  <c r="C35" i="121"/>
  <c r="S34" i="121"/>
  <c r="O34" i="121"/>
  <c r="K34" i="121"/>
  <c r="G34" i="121"/>
  <c r="C34" i="121"/>
  <c r="G33" i="121"/>
  <c r="C33" i="121"/>
  <c r="S32" i="121"/>
  <c r="S31" i="121"/>
  <c r="O31" i="121"/>
  <c r="K31" i="121"/>
  <c r="G31" i="121"/>
  <c r="C31" i="121"/>
  <c r="S30" i="121"/>
  <c r="O30" i="121"/>
  <c r="K30" i="121"/>
  <c r="G30" i="121"/>
  <c r="C30" i="121"/>
  <c r="O29" i="121"/>
  <c r="G29" i="121"/>
  <c r="C29" i="121"/>
  <c r="S27" i="121"/>
  <c r="O27" i="121"/>
  <c r="K27" i="121"/>
  <c r="G27" i="121"/>
  <c r="C27" i="121"/>
  <c r="S26" i="121"/>
  <c r="O26" i="121"/>
  <c r="K26" i="121"/>
  <c r="G26" i="121"/>
  <c r="C26" i="121"/>
  <c r="S25" i="121"/>
  <c r="O25" i="121"/>
  <c r="G25" i="121"/>
  <c r="C25" i="121"/>
  <c r="S23" i="121"/>
  <c r="O23" i="121"/>
  <c r="K23" i="121"/>
  <c r="G23" i="121"/>
  <c r="S22" i="121"/>
  <c r="O22" i="121"/>
  <c r="K22" i="121"/>
  <c r="G22" i="121"/>
  <c r="S21" i="121"/>
  <c r="O21" i="121"/>
  <c r="G21" i="121"/>
  <c r="S19" i="121"/>
  <c r="O19" i="121"/>
  <c r="K19" i="121"/>
  <c r="S18" i="121"/>
  <c r="O18" i="121"/>
  <c r="K18" i="121"/>
  <c r="G18" i="121"/>
  <c r="S17" i="121"/>
  <c r="O17" i="121"/>
  <c r="K17" i="121"/>
  <c r="G17" i="121"/>
  <c r="G16" i="121"/>
  <c r="S15" i="121"/>
  <c r="O15" i="121"/>
  <c r="S14" i="121"/>
  <c r="O14" i="121"/>
  <c r="K14" i="121"/>
  <c r="G14" i="121"/>
  <c r="S13" i="121"/>
  <c r="O13" i="121"/>
  <c r="K13" i="121"/>
  <c r="G13" i="121"/>
  <c r="K12" i="121"/>
  <c r="G12" i="121"/>
  <c r="S11" i="121"/>
  <c r="S10" i="121"/>
  <c r="O10" i="121"/>
  <c r="K10" i="121"/>
  <c r="G10" i="121"/>
  <c r="S9" i="121"/>
  <c r="O9" i="121"/>
  <c r="K9" i="121"/>
  <c r="G9" i="121"/>
  <c r="O8" i="121"/>
  <c r="K8" i="121"/>
  <c r="G8" i="121"/>
  <c r="S6" i="121"/>
  <c r="O6" i="121"/>
  <c r="K6" i="121"/>
  <c r="G6" i="121"/>
  <c r="S5" i="121"/>
  <c r="O5" i="121"/>
  <c r="K5" i="121"/>
  <c r="G5" i="121"/>
  <c r="S4" i="121"/>
  <c r="O4" i="121"/>
  <c r="K4" i="121"/>
  <c r="G4" i="121"/>
  <c r="C170" i="120"/>
  <c r="C169" i="120"/>
  <c r="C168" i="120"/>
  <c r="C166" i="120"/>
  <c r="C165" i="120"/>
  <c r="C164" i="120"/>
  <c r="C162" i="120"/>
  <c r="S161" i="120"/>
  <c r="O161" i="120"/>
  <c r="K161" i="120"/>
  <c r="G161" i="120"/>
  <c r="C161" i="120"/>
  <c r="S160" i="120"/>
  <c r="O160" i="120"/>
  <c r="K160" i="120"/>
  <c r="G160" i="120"/>
  <c r="C160" i="120"/>
  <c r="S159" i="120"/>
  <c r="O159" i="120"/>
  <c r="K159" i="120"/>
  <c r="G159" i="120"/>
  <c r="C158" i="120"/>
  <c r="S157" i="120"/>
  <c r="O157" i="120"/>
  <c r="K157" i="120"/>
  <c r="G157" i="120"/>
  <c r="C157" i="120"/>
  <c r="S156" i="120"/>
  <c r="O156" i="120"/>
  <c r="K156" i="120"/>
  <c r="G156" i="120"/>
  <c r="C156" i="120"/>
  <c r="S155" i="120"/>
  <c r="O155" i="120"/>
  <c r="K155" i="120"/>
  <c r="G155" i="120"/>
  <c r="C154" i="120"/>
  <c r="S153" i="120"/>
  <c r="O153" i="120"/>
  <c r="K153" i="120"/>
  <c r="G153" i="120"/>
  <c r="C153" i="120"/>
  <c r="S152" i="120"/>
  <c r="O152" i="120"/>
  <c r="K152" i="120"/>
  <c r="G152" i="120"/>
  <c r="C152" i="120"/>
  <c r="S151" i="120"/>
  <c r="O151" i="120"/>
  <c r="K151" i="120"/>
  <c r="G151" i="120"/>
  <c r="C151" i="120"/>
  <c r="S149" i="120"/>
  <c r="O149" i="120"/>
  <c r="K149" i="120"/>
  <c r="G149" i="120"/>
  <c r="S148" i="120"/>
  <c r="O148" i="120"/>
  <c r="K148" i="120"/>
  <c r="G148" i="120"/>
  <c r="S147" i="120"/>
  <c r="O147" i="120"/>
  <c r="K147" i="120"/>
  <c r="G147" i="120"/>
  <c r="S145" i="120"/>
  <c r="O145" i="120"/>
  <c r="K145" i="120"/>
  <c r="G145" i="120"/>
  <c r="S144" i="120"/>
  <c r="O144" i="120"/>
  <c r="K144" i="120"/>
  <c r="G144" i="120"/>
  <c r="S143" i="120"/>
  <c r="O143" i="120"/>
  <c r="K143" i="120"/>
  <c r="G143" i="120"/>
  <c r="S142" i="120"/>
  <c r="O142" i="120"/>
  <c r="K142" i="120"/>
  <c r="G142" i="120"/>
  <c r="H182" i="120"/>
  <c r="G79" i="120"/>
  <c r="P175" i="120"/>
  <c r="H181" i="120"/>
  <c r="O87" i="120"/>
  <c r="K83" i="120"/>
  <c r="G78" i="120"/>
  <c r="P174" i="120"/>
  <c r="H180" i="120"/>
  <c r="O86" i="120"/>
  <c r="K82" i="120"/>
  <c r="G77" i="120"/>
  <c r="P173" i="120"/>
  <c r="H179" i="120"/>
  <c r="O85" i="120"/>
  <c r="K81" i="120"/>
  <c r="P172" i="120"/>
  <c r="H178" i="120"/>
  <c r="G75" i="120"/>
  <c r="P171" i="120"/>
  <c r="H177" i="120"/>
  <c r="O83" i="120"/>
  <c r="K79" i="120"/>
  <c r="G74" i="120"/>
  <c r="P170" i="120"/>
  <c r="H176" i="120"/>
  <c r="O82" i="120"/>
  <c r="K78" i="120"/>
  <c r="G73" i="120"/>
  <c r="P169" i="120"/>
  <c r="H175" i="120"/>
  <c r="O81" i="120"/>
  <c r="K77" i="120"/>
  <c r="P168" i="120"/>
  <c r="H174" i="120"/>
  <c r="P167" i="120"/>
  <c r="H173" i="120"/>
  <c r="O79" i="120"/>
  <c r="K75" i="120"/>
  <c r="C132" i="120"/>
  <c r="P166" i="120"/>
  <c r="H172" i="120"/>
  <c r="O78" i="120"/>
  <c r="K74" i="120"/>
  <c r="C131" i="120"/>
  <c r="P165" i="120"/>
  <c r="H171" i="120"/>
  <c r="O77" i="120"/>
  <c r="K73" i="120"/>
  <c r="C130" i="120"/>
  <c r="P164" i="120"/>
  <c r="H170" i="120"/>
  <c r="L182" i="120"/>
  <c r="H169" i="120"/>
  <c r="O75" i="120"/>
  <c r="C128" i="120"/>
  <c r="L181" i="120"/>
  <c r="H168" i="120"/>
  <c r="O74" i="120"/>
  <c r="G133" i="120"/>
  <c r="C127" i="120"/>
  <c r="L180" i="120"/>
  <c r="H167" i="120"/>
  <c r="O73" i="120"/>
  <c r="G132" i="120"/>
  <c r="C126" i="120"/>
  <c r="L179" i="120"/>
  <c r="H166" i="120"/>
  <c r="G131" i="120"/>
  <c r="L178" i="120"/>
  <c r="H165" i="120"/>
  <c r="C124" i="120"/>
  <c r="L177" i="120"/>
  <c r="H164" i="120"/>
  <c r="K133" i="120"/>
  <c r="G129" i="120"/>
  <c r="C123" i="120"/>
  <c r="L176" i="120"/>
  <c r="K132" i="120"/>
  <c r="G128" i="120"/>
  <c r="C122" i="120"/>
  <c r="L175" i="120"/>
  <c r="K131" i="120"/>
  <c r="G127" i="120"/>
  <c r="L174" i="120"/>
  <c r="O134" i="120"/>
  <c r="C120" i="120"/>
  <c r="L173" i="120"/>
  <c r="K129" i="120"/>
  <c r="G125" i="120"/>
  <c r="C119" i="120"/>
  <c r="L172" i="120"/>
  <c r="O132" i="120"/>
  <c r="K128" i="120"/>
  <c r="G124" i="120"/>
  <c r="C118" i="120"/>
  <c r="L171" i="120"/>
  <c r="K127" i="120"/>
  <c r="G123" i="120"/>
  <c r="L170" i="120"/>
  <c r="O130" i="120"/>
  <c r="C116" i="120"/>
  <c r="L169" i="120"/>
  <c r="K125" i="120"/>
  <c r="G121" i="120"/>
  <c r="C115" i="120"/>
  <c r="L168" i="120"/>
  <c r="O128" i="120"/>
  <c r="K124" i="120"/>
  <c r="G120" i="120"/>
  <c r="C114" i="120"/>
  <c r="L167" i="120"/>
  <c r="K123" i="120"/>
  <c r="G119" i="120"/>
  <c r="L166" i="120"/>
  <c r="O126" i="120"/>
  <c r="L165" i="120"/>
  <c r="K121" i="120"/>
  <c r="G117" i="120"/>
  <c r="L164" i="120"/>
  <c r="K120" i="120"/>
  <c r="G116" i="120"/>
  <c r="O123" i="120"/>
  <c r="K119" i="120"/>
  <c r="G115" i="120"/>
  <c r="S128" i="120"/>
  <c r="O121" i="120"/>
  <c r="K117" i="120"/>
  <c r="S127" i="120"/>
  <c r="K116" i="120"/>
  <c r="G112" i="120"/>
  <c r="S126" i="120"/>
  <c r="O119" i="120"/>
  <c r="K115" i="120"/>
  <c r="G111" i="120"/>
  <c r="S125" i="120"/>
  <c r="G110" i="120"/>
  <c r="S124" i="120"/>
  <c r="O117" i="120"/>
  <c r="S123" i="120"/>
  <c r="K112" i="120"/>
  <c r="G108" i="120"/>
  <c r="O115" i="120"/>
  <c r="K111" i="120"/>
  <c r="G107" i="120"/>
  <c r="K110" i="120"/>
  <c r="G106" i="120"/>
  <c r="S120" i="120"/>
  <c r="S119" i="120"/>
  <c r="O112" i="120"/>
  <c r="K108" i="120"/>
  <c r="G104" i="120"/>
  <c r="S118" i="120"/>
  <c r="O111" i="120"/>
  <c r="K107" i="120"/>
  <c r="G103" i="120"/>
  <c r="S117" i="120"/>
  <c r="O110" i="120"/>
  <c r="K106" i="120"/>
  <c r="G102" i="120"/>
  <c r="S116" i="120"/>
  <c r="S115" i="120"/>
  <c r="O108" i="120"/>
  <c r="K104" i="120"/>
  <c r="G100" i="120"/>
  <c r="S114" i="120"/>
  <c r="O107" i="120"/>
  <c r="K103" i="120"/>
  <c r="G99" i="120"/>
  <c r="S113" i="120"/>
  <c r="O106" i="120"/>
  <c r="K102" i="120"/>
  <c r="G98" i="120"/>
  <c r="S112" i="120"/>
  <c r="S111" i="120"/>
  <c r="O104" i="120"/>
  <c r="K100" i="120"/>
  <c r="G96" i="120"/>
  <c r="S110" i="120"/>
  <c r="O103" i="120"/>
  <c r="K99" i="120"/>
  <c r="G95" i="120"/>
  <c r="S109" i="120"/>
  <c r="O102" i="120"/>
  <c r="K98" i="120"/>
  <c r="G94" i="120"/>
  <c r="S107" i="120"/>
  <c r="O100" i="120"/>
  <c r="K96" i="120"/>
  <c r="S106" i="120"/>
  <c r="O99" i="120"/>
  <c r="K95" i="120"/>
  <c r="G91" i="120"/>
  <c r="S105" i="120"/>
  <c r="O98" i="120"/>
  <c r="K94" i="120"/>
  <c r="G90" i="120"/>
  <c r="S104" i="120"/>
  <c r="G89" i="120"/>
  <c r="S103" i="120"/>
  <c r="O96" i="120"/>
  <c r="S102" i="120"/>
  <c r="O95" i="120"/>
  <c r="K91" i="120"/>
  <c r="G87" i="120"/>
  <c r="S101" i="120"/>
  <c r="O94" i="120"/>
  <c r="K90" i="120"/>
  <c r="G86" i="120"/>
  <c r="S100" i="120"/>
  <c r="K89" i="120"/>
  <c r="G85" i="120"/>
  <c r="S99" i="120"/>
  <c r="S98" i="120"/>
  <c r="O91" i="120"/>
  <c r="K87" i="120"/>
  <c r="G83" i="120"/>
  <c r="S97" i="120"/>
  <c r="O90" i="120"/>
  <c r="K86" i="120"/>
  <c r="G82" i="120"/>
  <c r="S96" i="120"/>
  <c r="O89" i="120"/>
  <c r="K85" i="120"/>
  <c r="G81" i="120"/>
  <c r="S95" i="120"/>
  <c r="S94" i="120"/>
  <c r="S69" i="120"/>
  <c r="O69" i="120"/>
  <c r="K69" i="120"/>
  <c r="G69" i="120"/>
  <c r="C69" i="120"/>
  <c r="S68" i="120"/>
  <c r="O68" i="120"/>
  <c r="K68" i="120"/>
  <c r="G68" i="120"/>
  <c r="C68" i="120"/>
  <c r="S67" i="120"/>
  <c r="O67" i="120"/>
  <c r="K67" i="120"/>
  <c r="G67" i="120"/>
  <c r="C67" i="120"/>
  <c r="S65" i="120"/>
  <c r="O65" i="120"/>
  <c r="K65" i="120"/>
  <c r="G65" i="120"/>
  <c r="S64" i="120"/>
  <c r="O64" i="120"/>
  <c r="K64" i="120"/>
  <c r="G64" i="120"/>
  <c r="C64" i="120"/>
  <c r="S63" i="120"/>
  <c r="O63" i="120"/>
  <c r="K63" i="120"/>
  <c r="G63" i="120"/>
  <c r="C63" i="120"/>
  <c r="C62" i="120"/>
  <c r="S61" i="120"/>
  <c r="O61" i="120"/>
  <c r="K61" i="120"/>
  <c r="S60" i="120"/>
  <c r="O60" i="120"/>
  <c r="K60" i="120"/>
  <c r="G60" i="120"/>
  <c r="C60" i="120"/>
  <c r="S59" i="120"/>
  <c r="O59" i="120"/>
  <c r="K59" i="120"/>
  <c r="G59" i="120"/>
  <c r="C59" i="120"/>
  <c r="G58" i="120"/>
  <c r="C58" i="120"/>
  <c r="S57" i="120"/>
  <c r="O57" i="120"/>
  <c r="S56" i="120"/>
  <c r="O56" i="120"/>
  <c r="K56" i="120"/>
  <c r="G56" i="120"/>
  <c r="C56" i="120"/>
  <c r="S55" i="120"/>
  <c r="O55" i="120"/>
  <c r="K55" i="120"/>
  <c r="G55" i="120"/>
  <c r="C55" i="120"/>
  <c r="K54" i="120"/>
  <c r="G54" i="120"/>
  <c r="C54" i="120"/>
  <c r="S53" i="120"/>
  <c r="S52" i="120"/>
  <c r="O52" i="120"/>
  <c r="K52" i="120"/>
  <c r="G52" i="120"/>
  <c r="C52" i="120"/>
  <c r="S51" i="120"/>
  <c r="O51" i="120"/>
  <c r="K51" i="120"/>
  <c r="G51" i="120"/>
  <c r="C51" i="120"/>
  <c r="O50" i="120"/>
  <c r="K50" i="120"/>
  <c r="G50" i="120"/>
  <c r="C50" i="120"/>
  <c r="S48" i="120"/>
  <c r="O48" i="120"/>
  <c r="K48" i="120"/>
  <c r="G48" i="120"/>
  <c r="C48" i="120"/>
  <c r="S47" i="120"/>
  <c r="O47" i="120"/>
  <c r="K47" i="120"/>
  <c r="G47" i="120"/>
  <c r="C47" i="120"/>
  <c r="S46" i="120"/>
  <c r="O46" i="120"/>
  <c r="K46" i="120"/>
  <c r="G46" i="120"/>
  <c r="C46" i="120"/>
  <c r="S44" i="120"/>
  <c r="O44" i="120"/>
  <c r="K44" i="120"/>
  <c r="G44" i="120"/>
  <c r="S43" i="120"/>
  <c r="O43" i="120"/>
  <c r="K43" i="120"/>
  <c r="G43" i="120"/>
  <c r="C43" i="120"/>
  <c r="S42" i="120"/>
  <c r="O42" i="120"/>
  <c r="K42" i="120"/>
  <c r="G42" i="120"/>
  <c r="C42" i="120"/>
  <c r="C41" i="120"/>
  <c r="S40" i="120"/>
  <c r="O40" i="120"/>
  <c r="K40" i="120"/>
  <c r="S39" i="120"/>
  <c r="O39" i="120"/>
  <c r="K39" i="120"/>
  <c r="G39" i="120"/>
  <c r="C39" i="120"/>
  <c r="S38" i="120"/>
  <c r="O38" i="120"/>
  <c r="K38" i="120"/>
  <c r="G38" i="120"/>
  <c r="C38" i="120"/>
  <c r="G37" i="120"/>
  <c r="C37" i="120"/>
  <c r="S36" i="120"/>
  <c r="O36" i="120"/>
  <c r="S35" i="120"/>
  <c r="O35" i="120"/>
  <c r="K35" i="120"/>
  <c r="G35" i="120"/>
  <c r="C35" i="120"/>
  <c r="S34" i="120"/>
  <c r="O34" i="120"/>
  <c r="K34" i="120"/>
  <c r="G34" i="120"/>
  <c r="C34" i="120"/>
  <c r="G33" i="120"/>
  <c r="C33" i="120"/>
  <c r="S32" i="120"/>
  <c r="S31" i="120"/>
  <c r="O31" i="120"/>
  <c r="K31" i="120"/>
  <c r="G31" i="120"/>
  <c r="C31" i="120"/>
  <c r="S30" i="120"/>
  <c r="O30" i="120"/>
  <c r="K30" i="120"/>
  <c r="G30" i="120"/>
  <c r="C30" i="120"/>
  <c r="O29" i="120"/>
  <c r="G29" i="120"/>
  <c r="C29" i="120"/>
  <c r="S27" i="120"/>
  <c r="O27" i="120"/>
  <c r="K27" i="120"/>
  <c r="G27" i="120"/>
  <c r="C27" i="120"/>
  <c r="S26" i="120"/>
  <c r="O26" i="120"/>
  <c r="K26" i="120"/>
  <c r="G26" i="120"/>
  <c r="C26" i="120"/>
  <c r="S25" i="120"/>
  <c r="O25" i="120"/>
  <c r="G25" i="120"/>
  <c r="C25" i="120"/>
  <c r="S23" i="120"/>
  <c r="O23" i="120"/>
  <c r="K23" i="120"/>
  <c r="G23" i="120"/>
  <c r="S22" i="120"/>
  <c r="O22" i="120"/>
  <c r="K22" i="120"/>
  <c r="G22" i="120"/>
  <c r="S21" i="120"/>
  <c r="O21" i="120"/>
  <c r="G21" i="120"/>
  <c r="S19" i="120"/>
  <c r="O19" i="120"/>
  <c r="K19" i="120"/>
  <c r="S18" i="120"/>
  <c r="O18" i="120"/>
  <c r="K18" i="120"/>
  <c r="G18" i="120"/>
  <c r="S17" i="120"/>
  <c r="O17" i="120"/>
  <c r="K17" i="120"/>
  <c r="G17" i="120"/>
  <c r="G16" i="120"/>
  <c r="S15" i="120"/>
  <c r="O15" i="120"/>
  <c r="S14" i="120"/>
  <c r="O14" i="120"/>
  <c r="K14" i="120"/>
  <c r="G14" i="120"/>
  <c r="S13" i="120"/>
  <c r="O13" i="120"/>
  <c r="K13" i="120"/>
  <c r="G13" i="120"/>
  <c r="K12" i="120"/>
  <c r="G12" i="120"/>
  <c r="S11" i="120"/>
  <c r="S10" i="120"/>
  <c r="O10" i="120"/>
  <c r="K10" i="120"/>
  <c r="G10" i="120"/>
  <c r="S9" i="120"/>
  <c r="O9" i="120"/>
  <c r="K9" i="120"/>
  <c r="G9" i="120"/>
  <c r="O8" i="120"/>
  <c r="K8" i="120"/>
  <c r="G8" i="120"/>
  <c r="S6" i="120"/>
  <c r="O6" i="120"/>
  <c r="K6" i="120"/>
  <c r="G6" i="120"/>
  <c r="S5" i="120"/>
  <c r="O5" i="120"/>
  <c r="K5" i="120"/>
  <c r="G5" i="120"/>
  <c r="S4" i="120"/>
  <c r="O4" i="120"/>
  <c r="K4" i="120"/>
  <c r="G4" i="120"/>
  <c r="C170" i="119"/>
  <c r="C169" i="119"/>
  <c r="C168" i="119"/>
  <c r="C166" i="119"/>
  <c r="C165" i="119"/>
  <c r="C164" i="119"/>
  <c r="C162" i="119"/>
  <c r="S161" i="119"/>
  <c r="O161" i="119"/>
  <c r="K161" i="119"/>
  <c r="G161" i="119"/>
  <c r="C161" i="119"/>
  <c r="S160" i="119"/>
  <c r="O160" i="119"/>
  <c r="K160" i="119"/>
  <c r="G160" i="119"/>
  <c r="C160" i="119"/>
  <c r="S159" i="119"/>
  <c r="O159" i="119"/>
  <c r="K159" i="119"/>
  <c r="G159" i="119"/>
  <c r="C158" i="119"/>
  <c r="S157" i="119"/>
  <c r="O157" i="119"/>
  <c r="K157" i="119"/>
  <c r="G157" i="119"/>
  <c r="C157" i="119"/>
  <c r="S156" i="119"/>
  <c r="O156" i="119"/>
  <c r="K156" i="119"/>
  <c r="G156" i="119"/>
  <c r="C156" i="119"/>
  <c r="S155" i="119"/>
  <c r="O155" i="119"/>
  <c r="K155" i="119"/>
  <c r="G155" i="119"/>
  <c r="C154" i="119"/>
  <c r="S153" i="119"/>
  <c r="O153" i="119"/>
  <c r="K153" i="119"/>
  <c r="G153" i="119"/>
  <c r="C153" i="119"/>
  <c r="S152" i="119"/>
  <c r="O152" i="119"/>
  <c r="K152" i="119"/>
  <c r="G152" i="119"/>
  <c r="C152" i="119"/>
  <c r="S151" i="119"/>
  <c r="O151" i="119"/>
  <c r="K151" i="119"/>
  <c r="G151" i="119"/>
  <c r="C151" i="119"/>
  <c r="S149" i="119"/>
  <c r="O149" i="119"/>
  <c r="K149" i="119"/>
  <c r="G149" i="119"/>
  <c r="S148" i="119"/>
  <c r="O148" i="119"/>
  <c r="K148" i="119"/>
  <c r="G148" i="119"/>
  <c r="S147" i="119"/>
  <c r="O147" i="119"/>
  <c r="K147" i="119"/>
  <c r="G147" i="119"/>
  <c r="S145" i="119"/>
  <c r="O145" i="119"/>
  <c r="K145" i="119"/>
  <c r="G145" i="119"/>
  <c r="S144" i="119"/>
  <c r="O144" i="119"/>
  <c r="K144" i="119"/>
  <c r="G144" i="119"/>
  <c r="S143" i="119"/>
  <c r="O143" i="119"/>
  <c r="K143" i="119"/>
  <c r="G143" i="119"/>
  <c r="S142" i="119"/>
  <c r="O142" i="119"/>
  <c r="K142" i="119"/>
  <c r="G142" i="119"/>
  <c r="H182" i="119"/>
  <c r="G79" i="119"/>
  <c r="P175" i="119"/>
  <c r="H181" i="119"/>
  <c r="O87" i="119"/>
  <c r="K83" i="119"/>
  <c r="G78" i="119"/>
  <c r="P174" i="119"/>
  <c r="H180" i="119"/>
  <c r="O86" i="119"/>
  <c r="K82" i="119"/>
  <c r="G77" i="119"/>
  <c r="P173" i="119"/>
  <c r="H179" i="119"/>
  <c r="O85" i="119"/>
  <c r="K81" i="119"/>
  <c r="P172" i="119"/>
  <c r="H178" i="119"/>
  <c r="G75" i="119"/>
  <c r="P171" i="119"/>
  <c r="H177" i="119"/>
  <c r="O83" i="119"/>
  <c r="K79" i="119"/>
  <c r="G74" i="119"/>
  <c r="P170" i="119"/>
  <c r="H176" i="119"/>
  <c r="O82" i="119"/>
  <c r="K78" i="119"/>
  <c r="G73" i="119"/>
  <c r="P169" i="119"/>
  <c r="H175" i="119"/>
  <c r="O81" i="119"/>
  <c r="K77" i="119"/>
  <c r="P168" i="119"/>
  <c r="H174" i="119"/>
  <c r="P167" i="119"/>
  <c r="H173" i="119"/>
  <c r="O79" i="119"/>
  <c r="K75" i="119"/>
  <c r="C132" i="119"/>
  <c r="P166" i="119"/>
  <c r="H172" i="119"/>
  <c r="O78" i="119"/>
  <c r="K74" i="119"/>
  <c r="C131" i="119"/>
  <c r="P165" i="119"/>
  <c r="H171" i="119"/>
  <c r="O77" i="119"/>
  <c r="K73" i="119"/>
  <c r="C130" i="119"/>
  <c r="P164" i="119"/>
  <c r="H170" i="119"/>
  <c r="L182" i="119"/>
  <c r="H169" i="119"/>
  <c r="O75" i="119"/>
  <c r="C128" i="119"/>
  <c r="L181" i="119"/>
  <c r="H168" i="119"/>
  <c r="O74" i="119"/>
  <c r="G133" i="119"/>
  <c r="C127" i="119"/>
  <c r="L180" i="119"/>
  <c r="H167" i="119"/>
  <c r="O73" i="119"/>
  <c r="G132" i="119"/>
  <c r="C126" i="119"/>
  <c r="L179" i="119"/>
  <c r="H166" i="119"/>
  <c r="G131" i="119"/>
  <c r="L178" i="119"/>
  <c r="H165" i="119"/>
  <c r="C124" i="119"/>
  <c r="L177" i="119"/>
  <c r="H164" i="119"/>
  <c r="K133" i="119"/>
  <c r="G129" i="119"/>
  <c r="C123" i="119"/>
  <c r="L176" i="119"/>
  <c r="K132" i="119"/>
  <c r="G128" i="119"/>
  <c r="C122" i="119"/>
  <c r="L175" i="119"/>
  <c r="K131" i="119"/>
  <c r="G127" i="119"/>
  <c r="L174" i="119"/>
  <c r="O134" i="119"/>
  <c r="C120" i="119"/>
  <c r="L173" i="119"/>
  <c r="K129" i="119"/>
  <c r="G125" i="119"/>
  <c r="C119" i="119"/>
  <c r="L172" i="119"/>
  <c r="O132" i="119"/>
  <c r="K128" i="119"/>
  <c r="G124" i="119"/>
  <c r="C118" i="119"/>
  <c r="L171" i="119"/>
  <c r="K127" i="119"/>
  <c r="G123" i="119"/>
  <c r="L170" i="119"/>
  <c r="O130" i="119"/>
  <c r="C116" i="119"/>
  <c r="L169" i="119"/>
  <c r="K125" i="119"/>
  <c r="G121" i="119"/>
  <c r="C115" i="119"/>
  <c r="L168" i="119"/>
  <c r="O128" i="119"/>
  <c r="K124" i="119"/>
  <c r="G120" i="119"/>
  <c r="C114" i="119"/>
  <c r="L167" i="119"/>
  <c r="K123" i="119"/>
  <c r="G119" i="119"/>
  <c r="L166" i="119"/>
  <c r="O126" i="119"/>
  <c r="L165" i="119"/>
  <c r="K121" i="119"/>
  <c r="G117" i="119"/>
  <c r="L164" i="119"/>
  <c r="K120" i="119"/>
  <c r="G116" i="119"/>
  <c r="O123" i="119"/>
  <c r="K119" i="119"/>
  <c r="G115" i="119"/>
  <c r="S129" i="119"/>
  <c r="O121" i="119"/>
  <c r="K117" i="119"/>
  <c r="S128" i="119"/>
  <c r="K116" i="119"/>
  <c r="G112" i="119"/>
  <c r="S127" i="119"/>
  <c r="O119" i="119"/>
  <c r="K115" i="119"/>
  <c r="G111" i="119"/>
  <c r="S126" i="119"/>
  <c r="G110" i="119"/>
  <c r="S125" i="119"/>
  <c r="O117" i="119"/>
  <c r="S124" i="119"/>
  <c r="K112" i="119"/>
  <c r="G108" i="119"/>
  <c r="O115" i="119"/>
  <c r="K111" i="119"/>
  <c r="G107" i="119"/>
  <c r="K110" i="119"/>
  <c r="G106" i="119"/>
  <c r="S121" i="119"/>
  <c r="S120" i="119"/>
  <c r="O112" i="119"/>
  <c r="K108" i="119"/>
  <c r="G104" i="119"/>
  <c r="S119" i="119"/>
  <c r="O111" i="119"/>
  <c r="K107" i="119"/>
  <c r="G103" i="119"/>
  <c r="S118" i="119"/>
  <c r="O110" i="119"/>
  <c r="K106" i="119"/>
  <c r="G102" i="119"/>
  <c r="S117" i="119"/>
  <c r="S116" i="119"/>
  <c r="O108" i="119"/>
  <c r="K104" i="119"/>
  <c r="G100" i="119"/>
  <c r="S115" i="119"/>
  <c r="O107" i="119"/>
  <c r="K103" i="119"/>
  <c r="G99" i="119"/>
  <c r="S114" i="119"/>
  <c r="O106" i="119"/>
  <c r="K102" i="119"/>
  <c r="G98" i="119"/>
  <c r="S113" i="119"/>
  <c r="S112" i="119"/>
  <c r="O104" i="119"/>
  <c r="K100" i="119"/>
  <c r="G96" i="119"/>
  <c r="S111" i="119"/>
  <c r="O103" i="119"/>
  <c r="K99" i="119"/>
  <c r="G95" i="119"/>
  <c r="S110" i="119"/>
  <c r="O102" i="119"/>
  <c r="K98" i="119"/>
  <c r="G94" i="119"/>
  <c r="S108" i="119"/>
  <c r="O100" i="119"/>
  <c r="K96" i="119"/>
  <c r="S107" i="119"/>
  <c r="O99" i="119"/>
  <c r="K95" i="119"/>
  <c r="G91" i="119"/>
  <c r="S106" i="119"/>
  <c r="O98" i="119"/>
  <c r="K94" i="119"/>
  <c r="G90" i="119"/>
  <c r="S105" i="119"/>
  <c r="G89" i="119"/>
  <c r="S104" i="119"/>
  <c r="O96" i="119"/>
  <c r="S103" i="119"/>
  <c r="O95" i="119"/>
  <c r="K91" i="119"/>
  <c r="G87" i="119"/>
  <c r="S102" i="119"/>
  <c r="O94" i="119"/>
  <c r="K90" i="119"/>
  <c r="G86" i="119"/>
  <c r="S101" i="119"/>
  <c r="K89" i="119"/>
  <c r="G85" i="119"/>
  <c r="S100" i="119"/>
  <c r="S99" i="119"/>
  <c r="O91" i="119"/>
  <c r="K87" i="119"/>
  <c r="G83" i="119"/>
  <c r="S98" i="119"/>
  <c r="O90" i="119"/>
  <c r="K86" i="119"/>
  <c r="G82" i="119"/>
  <c r="S97" i="119"/>
  <c r="O89" i="119"/>
  <c r="K85" i="119"/>
  <c r="G81" i="119"/>
  <c r="S96" i="119"/>
  <c r="S95" i="119"/>
  <c r="S69" i="119"/>
  <c r="O69" i="119"/>
  <c r="K69" i="119"/>
  <c r="G69" i="119"/>
  <c r="C69" i="119"/>
  <c r="S68" i="119"/>
  <c r="O68" i="119"/>
  <c r="K68" i="119"/>
  <c r="G68" i="119"/>
  <c r="C68" i="119"/>
  <c r="S67" i="119"/>
  <c r="O67" i="119"/>
  <c r="K67" i="119"/>
  <c r="G67" i="119"/>
  <c r="C67" i="119"/>
  <c r="S65" i="119"/>
  <c r="O65" i="119"/>
  <c r="K65" i="119"/>
  <c r="G65" i="119"/>
  <c r="S64" i="119"/>
  <c r="O64" i="119"/>
  <c r="K64" i="119"/>
  <c r="G64" i="119"/>
  <c r="C64" i="119"/>
  <c r="S63" i="119"/>
  <c r="O63" i="119"/>
  <c r="K63" i="119"/>
  <c r="G63" i="119"/>
  <c r="C63" i="119"/>
  <c r="C62" i="119"/>
  <c r="S61" i="119"/>
  <c r="O61" i="119"/>
  <c r="K61" i="119"/>
  <c r="S60" i="119"/>
  <c r="O60" i="119"/>
  <c r="K60" i="119"/>
  <c r="G60" i="119"/>
  <c r="C60" i="119"/>
  <c r="S59" i="119"/>
  <c r="O59" i="119"/>
  <c r="K59" i="119"/>
  <c r="G59" i="119"/>
  <c r="C59" i="119"/>
  <c r="G58" i="119"/>
  <c r="C58" i="119"/>
  <c r="S57" i="119"/>
  <c r="O57" i="119"/>
  <c r="S56" i="119"/>
  <c r="O56" i="119"/>
  <c r="K56" i="119"/>
  <c r="G56" i="119"/>
  <c r="C56" i="119"/>
  <c r="S55" i="119"/>
  <c r="O55" i="119"/>
  <c r="K55" i="119"/>
  <c r="G55" i="119"/>
  <c r="C55" i="119"/>
  <c r="K54" i="119"/>
  <c r="G54" i="119"/>
  <c r="C54" i="119"/>
  <c r="S53" i="119"/>
  <c r="S52" i="119"/>
  <c r="O52" i="119"/>
  <c r="K52" i="119"/>
  <c r="G52" i="119"/>
  <c r="C52" i="119"/>
  <c r="S51" i="119"/>
  <c r="O51" i="119"/>
  <c r="K51" i="119"/>
  <c r="G51" i="119"/>
  <c r="C51" i="119"/>
  <c r="O50" i="119"/>
  <c r="K50" i="119"/>
  <c r="G50" i="119"/>
  <c r="C50" i="119"/>
  <c r="S48" i="119"/>
  <c r="O48" i="119"/>
  <c r="K48" i="119"/>
  <c r="G48" i="119"/>
  <c r="C48" i="119"/>
  <c r="S47" i="119"/>
  <c r="O47" i="119"/>
  <c r="K47" i="119"/>
  <c r="G47" i="119"/>
  <c r="C47" i="119"/>
  <c r="S46" i="119"/>
  <c r="O46" i="119"/>
  <c r="K46" i="119"/>
  <c r="G46" i="119"/>
  <c r="C46" i="119"/>
  <c r="S44" i="119"/>
  <c r="O44" i="119"/>
  <c r="K44" i="119"/>
  <c r="G44" i="119"/>
  <c r="S43" i="119"/>
  <c r="O43" i="119"/>
  <c r="K43" i="119"/>
  <c r="G43" i="119"/>
  <c r="C43" i="119"/>
  <c r="S42" i="119"/>
  <c r="O42" i="119"/>
  <c r="K42" i="119"/>
  <c r="G42" i="119"/>
  <c r="C42" i="119"/>
  <c r="C41" i="119"/>
  <c r="S40" i="119"/>
  <c r="O40" i="119"/>
  <c r="K40" i="119"/>
  <c r="S39" i="119"/>
  <c r="O39" i="119"/>
  <c r="K39" i="119"/>
  <c r="G39" i="119"/>
  <c r="C39" i="119"/>
  <c r="S38" i="119"/>
  <c r="O38" i="119"/>
  <c r="K38" i="119"/>
  <c r="G38" i="119"/>
  <c r="C38" i="119"/>
  <c r="G37" i="119"/>
  <c r="C37" i="119"/>
  <c r="S36" i="119"/>
  <c r="O36" i="119"/>
  <c r="S35" i="119"/>
  <c r="O35" i="119"/>
  <c r="K35" i="119"/>
  <c r="G35" i="119"/>
  <c r="C35" i="119"/>
  <c r="S34" i="119"/>
  <c r="O34" i="119"/>
  <c r="K34" i="119"/>
  <c r="G34" i="119"/>
  <c r="C34" i="119"/>
  <c r="G33" i="119"/>
  <c r="C33" i="119"/>
  <c r="S32" i="119"/>
  <c r="S31" i="119"/>
  <c r="O31" i="119"/>
  <c r="K31" i="119"/>
  <c r="G31" i="119"/>
  <c r="C31" i="119"/>
  <c r="S30" i="119"/>
  <c r="O30" i="119"/>
  <c r="K30" i="119"/>
  <c r="G30" i="119"/>
  <c r="C30" i="119"/>
  <c r="O29" i="119"/>
  <c r="G29" i="119"/>
  <c r="C29" i="119"/>
  <c r="S27" i="119"/>
  <c r="O27" i="119"/>
  <c r="K27" i="119"/>
  <c r="G27" i="119"/>
  <c r="C27" i="119"/>
  <c r="S26" i="119"/>
  <c r="O26" i="119"/>
  <c r="K26" i="119"/>
  <c r="G26" i="119"/>
  <c r="C26" i="119"/>
  <c r="S25" i="119"/>
  <c r="O25" i="119"/>
  <c r="G25" i="119"/>
  <c r="C25" i="119"/>
  <c r="S23" i="119"/>
  <c r="O23" i="119"/>
  <c r="K23" i="119"/>
  <c r="G23" i="119"/>
  <c r="S22" i="119"/>
  <c r="O22" i="119"/>
  <c r="K22" i="119"/>
  <c r="G22" i="119"/>
  <c r="S21" i="119"/>
  <c r="O21" i="119"/>
  <c r="G21" i="119"/>
  <c r="S19" i="119"/>
  <c r="O19" i="119"/>
  <c r="K19" i="119"/>
  <c r="S18" i="119"/>
  <c r="O18" i="119"/>
  <c r="K18" i="119"/>
  <c r="G18" i="119"/>
  <c r="S17" i="119"/>
  <c r="O17" i="119"/>
  <c r="K17" i="119"/>
  <c r="G17" i="119"/>
  <c r="G16" i="119"/>
  <c r="S15" i="119"/>
  <c r="O15" i="119"/>
  <c r="S14" i="119"/>
  <c r="O14" i="119"/>
  <c r="K14" i="119"/>
  <c r="G14" i="119"/>
  <c r="S13" i="119"/>
  <c r="O13" i="119"/>
  <c r="K13" i="119"/>
  <c r="G13" i="119"/>
  <c r="K12" i="119"/>
  <c r="G12" i="119"/>
  <c r="S11" i="119"/>
  <c r="S10" i="119"/>
  <c r="O10" i="119"/>
  <c r="K10" i="119"/>
  <c r="G10" i="119"/>
  <c r="S9" i="119"/>
  <c r="O9" i="119"/>
  <c r="K9" i="119"/>
  <c r="G9" i="119"/>
  <c r="O8" i="119"/>
  <c r="K8" i="119"/>
  <c r="G8" i="119"/>
  <c r="S6" i="119"/>
  <c r="O6" i="119"/>
  <c r="K6" i="119"/>
  <c r="G6" i="119"/>
  <c r="S5" i="119"/>
  <c r="O5" i="119"/>
  <c r="K5" i="119"/>
  <c r="G5" i="119"/>
  <c r="S4" i="119"/>
  <c r="O4" i="119"/>
  <c r="K4" i="119"/>
  <c r="G4" i="119"/>
  <c r="B170" i="132"/>
  <c r="B169" i="132"/>
  <c r="B168" i="132"/>
  <c r="B167" i="132"/>
  <c r="B166" i="132"/>
  <c r="B165" i="132"/>
  <c r="B164" i="132"/>
  <c r="B163" i="132"/>
  <c r="B162" i="132"/>
  <c r="R161" i="132"/>
  <c r="N161" i="132"/>
  <c r="J161" i="132"/>
  <c r="F161" i="132"/>
  <c r="B161" i="132"/>
  <c r="R160" i="132"/>
  <c r="N160" i="132"/>
  <c r="J160" i="132"/>
  <c r="F160" i="132"/>
  <c r="B160" i="132"/>
  <c r="R159" i="132"/>
  <c r="N159" i="132"/>
  <c r="J159" i="132"/>
  <c r="F159" i="132"/>
  <c r="B159" i="132"/>
  <c r="R158" i="132"/>
  <c r="N158" i="132"/>
  <c r="J158" i="132"/>
  <c r="F158" i="132"/>
  <c r="B158" i="132"/>
  <c r="R157" i="132"/>
  <c r="N157" i="132"/>
  <c r="J157" i="132"/>
  <c r="F157" i="132"/>
  <c r="B157" i="132"/>
  <c r="R156" i="132"/>
  <c r="N156" i="132"/>
  <c r="J156" i="132"/>
  <c r="F156" i="132"/>
  <c r="B156" i="132"/>
  <c r="R155" i="132"/>
  <c r="N155" i="132"/>
  <c r="J155" i="132"/>
  <c r="F155" i="132"/>
  <c r="B155" i="132"/>
  <c r="R154" i="132"/>
  <c r="N154" i="132"/>
  <c r="J154" i="132"/>
  <c r="F154" i="132"/>
  <c r="B154" i="132"/>
  <c r="R153" i="132"/>
  <c r="N153" i="132"/>
  <c r="J153" i="132"/>
  <c r="F153" i="132"/>
  <c r="B153" i="132"/>
  <c r="R152" i="132"/>
  <c r="N152" i="132"/>
  <c r="J152" i="132"/>
  <c r="F152" i="132"/>
  <c r="B152" i="132"/>
  <c r="R151" i="132"/>
  <c r="N151" i="132"/>
  <c r="J151" i="132"/>
  <c r="F151" i="132"/>
  <c r="B151" i="132"/>
  <c r="R150" i="132"/>
  <c r="N150" i="132"/>
  <c r="J150" i="132"/>
  <c r="F150" i="132"/>
  <c r="A150" i="132"/>
  <c r="R149" i="132"/>
  <c r="N149" i="132"/>
  <c r="J149" i="132"/>
  <c r="F149" i="132"/>
  <c r="R148" i="132"/>
  <c r="N148" i="132"/>
  <c r="J148" i="132"/>
  <c r="F148" i="132"/>
  <c r="R147" i="132"/>
  <c r="N147" i="132"/>
  <c r="J147" i="132"/>
  <c r="F147" i="132"/>
  <c r="A147" i="132"/>
  <c r="R146" i="132"/>
  <c r="N146" i="132"/>
  <c r="J146" i="132"/>
  <c r="F146" i="132"/>
  <c r="A146" i="132"/>
  <c r="R145" i="132"/>
  <c r="N145" i="132"/>
  <c r="J145" i="132"/>
  <c r="F145" i="132"/>
  <c r="A145" i="132"/>
  <c r="R144" i="132"/>
  <c r="N144" i="132"/>
  <c r="J144" i="132"/>
  <c r="F144" i="132"/>
  <c r="A144" i="132"/>
  <c r="R143" i="132"/>
  <c r="N143" i="132"/>
  <c r="J143" i="132"/>
  <c r="F143" i="132"/>
  <c r="A143" i="132"/>
  <c r="R142" i="132"/>
  <c r="N142" i="132"/>
  <c r="J142" i="132"/>
  <c r="F142" i="132"/>
  <c r="Q141" i="132"/>
  <c r="M141" i="132"/>
  <c r="I141" i="132"/>
  <c r="E141" i="132"/>
  <c r="A140" i="132"/>
  <c r="F182" i="132"/>
  <c r="F79" i="132"/>
  <c r="N175" i="132"/>
  <c r="F181" i="132"/>
  <c r="N87" i="132"/>
  <c r="J83" i="132"/>
  <c r="F78" i="132"/>
  <c r="N174" i="132"/>
  <c r="F180" i="132"/>
  <c r="N86" i="132"/>
  <c r="J82" i="132"/>
  <c r="F77" i="132"/>
  <c r="N173" i="132"/>
  <c r="F179" i="132"/>
  <c r="N85" i="132"/>
  <c r="J81" i="132"/>
  <c r="F76" i="132"/>
  <c r="N172" i="132"/>
  <c r="F178" i="132"/>
  <c r="N84" i="132"/>
  <c r="J80" i="132"/>
  <c r="F75" i="132"/>
  <c r="N171" i="132"/>
  <c r="F177" i="132"/>
  <c r="N83" i="132"/>
  <c r="J79" i="132"/>
  <c r="F74" i="132"/>
  <c r="N170" i="132"/>
  <c r="F176" i="132"/>
  <c r="N82" i="132"/>
  <c r="J78" i="132"/>
  <c r="F73" i="132"/>
  <c r="N169" i="132"/>
  <c r="F175" i="132"/>
  <c r="N81" i="132"/>
  <c r="J77" i="132"/>
  <c r="F72" i="132"/>
  <c r="N168" i="132"/>
  <c r="F174" i="132"/>
  <c r="N80" i="132"/>
  <c r="J76" i="132"/>
  <c r="N167" i="132"/>
  <c r="F173" i="132"/>
  <c r="N79" i="132"/>
  <c r="J75" i="132"/>
  <c r="B132" i="132"/>
  <c r="N166" i="132"/>
  <c r="F172" i="132"/>
  <c r="N78" i="132"/>
  <c r="J74" i="132"/>
  <c r="B131" i="132"/>
  <c r="N165" i="132"/>
  <c r="F171" i="132"/>
  <c r="N77" i="132"/>
  <c r="J73" i="132"/>
  <c r="B130" i="132"/>
  <c r="N164" i="132"/>
  <c r="F170" i="132"/>
  <c r="N76" i="132"/>
  <c r="J72" i="132"/>
  <c r="B129" i="132"/>
  <c r="J182" i="132"/>
  <c r="F169" i="132"/>
  <c r="N75" i="132"/>
  <c r="B128" i="132"/>
  <c r="J181" i="132"/>
  <c r="F168" i="132"/>
  <c r="N74" i="132"/>
  <c r="F133" i="132"/>
  <c r="B127" i="132"/>
  <c r="J180" i="132"/>
  <c r="F167" i="132"/>
  <c r="N73" i="132"/>
  <c r="F132" i="132"/>
  <c r="B126" i="132"/>
  <c r="J179" i="132"/>
  <c r="F166" i="132"/>
  <c r="N72" i="132"/>
  <c r="F131" i="132"/>
  <c r="B125" i="132"/>
  <c r="J178" i="132"/>
  <c r="F165" i="132"/>
  <c r="F130" i="132"/>
  <c r="B124" i="132"/>
  <c r="J177" i="132"/>
  <c r="F164" i="132"/>
  <c r="J133" i="132"/>
  <c r="F129" i="132"/>
  <c r="B123" i="132"/>
  <c r="J176" i="132"/>
  <c r="J132" i="132"/>
  <c r="F128" i="132"/>
  <c r="B122" i="132"/>
  <c r="J175" i="132"/>
  <c r="J131" i="132"/>
  <c r="F127" i="132"/>
  <c r="B121" i="132"/>
  <c r="J174" i="132"/>
  <c r="N134" i="132"/>
  <c r="J130" i="132"/>
  <c r="F126" i="132"/>
  <c r="B120" i="132"/>
  <c r="J173" i="132"/>
  <c r="N133" i="132"/>
  <c r="J129" i="132"/>
  <c r="F125" i="132"/>
  <c r="B119" i="132"/>
  <c r="J172" i="132"/>
  <c r="N132" i="132"/>
  <c r="J128" i="132"/>
  <c r="F124" i="132"/>
  <c r="B118" i="132"/>
  <c r="J171" i="132"/>
  <c r="N131" i="132"/>
  <c r="J127" i="132"/>
  <c r="F123" i="132"/>
  <c r="B117" i="132"/>
  <c r="J170" i="132"/>
  <c r="N130" i="132"/>
  <c r="J126" i="132"/>
  <c r="F122" i="132"/>
  <c r="B116" i="132"/>
  <c r="J169" i="132"/>
  <c r="N129" i="132"/>
  <c r="J125" i="132"/>
  <c r="F121" i="132"/>
  <c r="B115" i="132"/>
  <c r="J168" i="132"/>
  <c r="N128" i="132"/>
  <c r="J124" i="132"/>
  <c r="F120" i="132"/>
  <c r="B114" i="132"/>
  <c r="J167" i="132"/>
  <c r="N127" i="132"/>
  <c r="J123" i="132"/>
  <c r="F119" i="132"/>
  <c r="B113" i="132"/>
  <c r="J166" i="132"/>
  <c r="N126" i="132"/>
  <c r="J122" i="132"/>
  <c r="F118" i="132"/>
  <c r="A112" i="132"/>
  <c r="J165" i="132"/>
  <c r="N125" i="132"/>
  <c r="J121" i="132"/>
  <c r="F117" i="132"/>
  <c r="J164" i="132"/>
  <c r="M124" i="132"/>
  <c r="J120" i="132"/>
  <c r="F116" i="132"/>
  <c r="N123" i="132"/>
  <c r="J119" i="132"/>
  <c r="F115" i="132"/>
  <c r="B109" i="132"/>
  <c r="N122" i="132"/>
  <c r="J118" i="132"/>
  <c r="F114" i="132"/>
  <c r="B108" i="132"/>
  <c r="Q127" i="132"/>
  <c r="N121" i="132"/>
  <c r="J117" i="132"/>
  <c r="E113" i="132"/>
  <c r="B107" i="132"/>
  <c r="R126" i="132"/>
  <c r="N120" i="132"/>
  <c r="J116" i="132"/>
  <c r="F112" i="132"/>
  <c r="R125" i="132"/>
  <c r="N119" i="132"/>
  <c r="J115" i="132"/>
  <c r="F111" i="132"/>
  <c r="R124" i="132"/>
  <c r="N118" i="132"/>
  <c r="J114" i="132"/>
  <c r="F110" i="132"/>
  <c r="B104" i="132"/>
  <c r="R123" i="132"/>
  <c r="N117" i="132"/>
  <c r="I113" i="132"/>
  <c r="F109" i="132"/>
  <c r="B103" i="132"/>
  <c r="R122" i="132"/>
  <c r="N116" i="132"/>
  <c r="J112" i="132"/>
  <c r="F108" i="132"/>
  <c r="B102" i="132"/>
  <c r="Q121" i="132"/>
  <c r="N115" i="132"/>
  <c r="J111" i="132"/>
  <c r="F107" i="132"/>
  <c r="B101" i="132"/>
  <c r="N114" i="132"/>
  <c r="J110" i="132"/>
  <c r="F106" i="132"/>
  <c r="B100" i="132"/>
  <c r="M113" i="132"/>
  <c r="J109" i="132"/>
  <c r="F105" i="132"/>
  <c r="B99" i="132"/>
  <c r="R118" i="132"/>
  <c r="N112" i="132"/>
  <c r="J108" i="132"/>
  <c r="F104" i="132"/>
  <c r="B98" i="132"/>
  <c r="R117" i="132"/>
  <c r="N111" i="132"/>
  <c r="J107" i="132"/>
  <c r="F103" i="132"/>
  <c r="B97" i="132"/>
  <c r="R116" i="132"/>
  <c r="N110" i="132"/>
  <c r="J106" i="132"/>
  <c r="F102" i="132"/>
  <c r="B96" i="132"/>
  <c r="R115" i="132"/>
  <c r="N109" i="132"/>
  <c r="J105" i="132"/>
  <c r="F101" i="132"/>
  <c r="B95" i="132"/>
  <c r="R114" i="132"/>
  <c r="N108" i="132"/>
  <c r="J104" i="132"/>
  <c r="F100" i="132"/>
  <c r="B94" i="132"/>
  <c r="N107" i="132"/>
  <c r="J103" i="132"/>
  <c r="F99" i="132"/>
  <c r="B93" i="132"/>
  <c r="R112" i="132"/>
  <c r="N106" i="132"/>
  <c r="J102" i="132"/>
  <c r="F98" i="132"/>
  <c r="B92" i="132"/>
  <c r="R111" i="132"/>
  <c r="N105" i="132"/>
  <c r="J101" i="132"/>
  <c r="F97" i="132"/>
  <c r="B91" i="132"/>
  <c r="R110" i="132"/>
  <c r="N104" i="132"/>
  <c r="J100" i="132"/>
  <c r="F96" i="132"/>
  <c r="B90" i="132"/>
  <c r="R109" i="132"/>
  <c r="N103" i="132"/>
  <c r="J99" i="132"/>
  <c r="F95" i="132"/>
  <c r="R108" i="132"/>
  <c r="N102" i="132"/>
  <c r="J98" i="132"/>
  <c r="F94" i="132"/>
  <c r="N101" i="132"/>
  <c r="J97" i="132"/>
  <c r="F93" i="132"/>
  <c r="N100" i="132"/>
  <c r="J96" i="132"/>
  <c r="E92" i="132"/>
  <c r="N99" i="132"/>
  <c r="J95" i="132"/>
  <c r="F91" i="132"/>
  <c r="N98" i="132"/>
  <c r="J94" i="132"/>
  <c r="F90" i="132"/>
  <c r="N97" i="132"/>
  <c r="J93" i="132"/>
  <c r="F89" i="132"/>
  <c r="N96" i="132"/>
  <c r="I92" i="132"/>
  <c r="F88" i="132"/>
  <c r="N95" i="132"/>
  <c r="J91" i="132"/>
  <c r="F87" i="132"/>
  <c r="N94" i="132"/>
  <c r="J90" i="132"/>
  <c r="F86" i="132"/>
  <c r="N93" i="132"/>
  <c r="J89" i="132"/>
  <c r="F85" i="132"/>
  <c r="Q98" i="132"/>
  <c r="M92" i="132"/>
  <c r="J88" i="132"/>
  <c r="F84" i="132"/>
  <c r="Q97" i="132"/>
  <c r="N91" i="132"/>
  <c r="J87" i="132"/>
  <c r="F83" i="132"/>
  <c r="Q96" i="132"/>
  <c r="N90" i="132"/>
  <c r="J86" i="132"/>
  <c r="F82" i="132"/>
  <c r="Q95" i="132"/>
  <c r="N89" i="132"/>
  <c r="J85" i="132"/>
  <c r="F81" i="132"/>
  <c r="Q94" i="132"/>
  <c r="N88" i="132"/>
  <c r="J84" i="132"/>
  <c r="F80" i="132"/>
  <c r="Q93" i="132"/>
  <c r="M71" i="132"/>
  <c r="I71" i="132"/>
  <c r="E71" i="132"/>
  <c r="A70" i="132"/>
  <c r="R69" i="132"/>
  <c r="N69" i="132"/>
  <c r="J69" i="132"/>
  <c r="F69" i="132"/>
  <c r="B69" i="132"/>
  <c r="R68" i="132"/>
  <c r="N68" i="132"/>
  <c r="J68" i="132"/>
  <c r="F68" i="132"/>
  <c r="B68" i="132"/>
  <c r="R67" i="132"/>
  <c r="N67" i="132"/>
  <c r="J67" i="132"/>
  <c r="F67" i="132"/>
  <c r="B67" i="132"/>
  <c r="R66" i="132"/>
  <c r="N66" i="132"/>
  <c r="J66" i="132"/>
  <c r="F66" i="132"/>
  <c r="B66" i="132"/>
  <c r="R65" i="132"/>
  <c r="N65" i="132"/>
  <c r="J65" i="132"/>
  <c r="F65" i="132"/>
  <c r="A65" i="132"/>
  <c r="R64" i="132"/>
  <c r="N64" i="132"/>
  <c r="J64" i="132"/>
  <c r="F64" i="132"/>
  <c r="B64" i="132"/>
  <c r="R63" i="132"/>
  <c r="N63" i="132"/>
  <c r="J63" i="132"/>
  <c r="F63" i="132"/>
  <c r="B63" i="132"/>
  <c r="R62" i="132"/>
  <c r="N62" i="132"/>
  <c r="J62" i="132"/>
  <c r="F62" i="132"/>
  <c r="B62" i="132"/>
  <c r="R61" i="132"/>
  <c r="N61" i="132"/>
  <c r="J61" i="132"/>
  <c r="E61" i="132"/>
  <c r="B61" i="132"/>
  <c r="R60" i="132"/>
  <c r="N60" i="132"/>
  <c r="J60" i="132"/>
  <c r="F60" i="132"/>
  <c r="B60" i="132"/>
  <c r="R59" i="132"/>
  <c r="N59" i="132"/>
  <c r="J59" i="132"/>
  <c r="F59" i="132"/>
  <c r="B59" i="132"/>
  <c r="R58" i="132"/>
  <c r="N58" i="132"/>
  <c r="J58" i="132"/>
  <c r="F58" i="132"/>
  <c r="B58" i="132"/>
  <c r="R57" i="132"/>
  <c r="N57" i="132"/>
  <c r="I57" i="132"/>
  <c r="F57" i="132"/>
  <c r="B57" i="132"/>
  <c r="R56" i="132"/>
  <c r="N56" i="132"/>
  <c r="J56" i="132"/>
  <c r="F56" i="132"/>
  <c r="B56" i="132"/>
  <c r="R55" i="132"/>
  <c r="N55" i="132"/>
  <c r="J55" i="132"/>
  <c r="F55" i="132"/>
  <c r="B55" i="132"/>
  <c r="R54" i="132"/>
  <c r="N54" i="132"/>
  <c r="J54" i="132"/>
  <c r="F54" i="132"/>
  <c r="B54" i="132"/>
  <c r="R53" i="132"/>
  <c r="M53" i="132"/>
  <c r="J53" i="132"/>
  <c r="F53" i="132"/>
  <c r="B53" i="132"/>
  <c r="R52" i="132"/>
  <c r="N52" i="132"/>
  <c r="J52" i="132"/>
  <c r="F52" i="132"/>
  <c r="B52" i="132"/>
  <c r="R51" i="132"/>
  <c r="N51" i="132"/>
  <c r="J51" i="132"/>
  <c r="F51" i="132"/>
  <c r="B51" i="132"/>
  <c r="R50" i="132"/>
  <c r="N50" i="132"/>
  <c r="J50" i="132"/>
  <c r="F50" i="132"/>
  <c r="B50" i="132"/>
  <c r="Q49" i="132"/>
  <c r="N49" i="132"/>
  <c r="J49" i="132"/>
  <c r="F49" i="132"/>
  <c r="B49" i="132"/>
  <c r="R48" i="132"/>
  <c r="N48" i="132"/>
  <c r="J48" i="132"/>
  <c r="F48" i="132"/>
  <c r="B48" i="132"/>
  <c r="R47" i="132"/>
  <c r="N47" i="132"/>
  <c r="J47" i="132"/>
  <c r="F47" i="132"/>
  <c r="B47" i="132"/>
  <c r="R46" i="132"/>
  <c r="N46" i="132"/>
  <c r="J46" i="132"/>
  <c r="F46" i="132"/>
  <c r="B46" i="132"/>
  <c r="R45" i="132"/>
  <c r="N45" i="132"/>
  <c r="J45" i="132"/>
  <c r="F45" i="132"/>
  <c r="B45" i="132"/>
  <c r="R44" i="132"/>
  <c r="N44" i="132"/>
  <c r="J44" i="132"/>
  <c r="F44" i="132"/>
  <c r="A44" i="132"/>
  <c r="R43" i="132"/>
  <c r="N43" i="132"/>
  <c r="J43" i="132"/>
  <c r="F43" i="132"/>
  <c r="B43" i="132"/>
  <c r="R42" i="132"/>
  <c r="N42" i="132"/>
  <c r="J42" i="132"/>
  <c r="F42" i="132"/>
  <c r="B42" i="132"/>
  <c r="R41" i="132"/>
  <c r="N41" i="132"/>
  <c r="J41" i="132"/>
  <c r="F41" i="132"/>
  <c r="B41" i="132"/>
  <c r="R40" i="132"/>
  <c r="N40" i="132"/>
  <c r="J40" i="132"/>
  <c r="E40" i="132"/>
  <c r="B40" i="132"/>
  <c r="R39" i="132"/>
  <c r="N39" i="132"/>
  <c r="J39" i="132"/>
  <c r="F39" i="132"/>
  <c r="B39" i="132"/>
  <c r="R38" i="132"/>
  <c r="N38" i="132"/>
  <c r="J38" i="132"/>
  <c r="F38" i="132"/>
  <c r="B38" i="132"/>
  <c r="R37" i="132"/>
  <c r="N37" i="132"/>
  <c r="J37" i="132"/>
  <c r="F37" i="132"/>
  <c r="B37" i="132"/>
  <c r="R36" i="132"/>
  <c r="N36" i="132"/>
  <c r="I36" i="132"/>
  <c r="F36" i="132"/>
  <c r="B36" i="132"/>
  <c r="R35" i="132"/>
  <c r="N35" i="132"/>
  <c r="J35" i="132"/>
  <c r="F35" i="132"/>
  <c r="B35" i="132"/>
  <c r="R34" i="132"/>
  <c r="N34" i="132"/>
  <c r="J34" i="132"/>
  <c r="F34" i="132"/>
  <c r="B34" i="132"/>
  <c r="R33" i="132"/>
  <c r="N33" i="132"/>
  <c r="J33" i="132"/>
  <c r="F33" i="132"/>
  <c r="B33" i="132"/>
  <c r="R32" i="132"/>
  <c r="M32" i="132"/>
  <c r="J32" i="132"/>
  <c r="F32" i="132"/>
  <c r="B32" i="132"/>
  <c r="R31" i="132"/>
  <c r="N31" i="132"/>
  <c r="J31" i="132"/>
  <c r="F31" i="132"/>
  <c r="B31" i="132"/>
  <c r="R30" i="132"/>
  <c r="N30" i="132"/>
  <c r="J30" i="132"/>
  <c r="F30" i="132"/>
  <c r="B30" i="132"/>
  <c r="R29" i="132"/>
  <c r="N29" i="132"/>
  <c r="J29" i="132"/>
  <c r="F29" i="132"/>
  <c r="B29" i="132"/>
  <c r="Q28" i="132"/>
  <c r="N28" i="132"/>
  <c r="J28" i="132"/>
  <c r="F28" i="132"/>
  <c r="B28" i="132"/>
  <c r="R27" i="132"/>
  <c r="N27" i="132"/>
  <c r="J27" i="132"/>
  <c r="F27" i="132"/>
  <c r="B27" i="132"/>
  <c r="R26" i="132"/>
  <c r="N26" i="132"/>
  <c r="J26" i="132"/>
  <c r="F26" i="132"/>
  <c r="B26" i="132"/>
  <c r="R25" i="132"/>
  <c r="N25" i="132"/>
  <c r="J25" i="132"/>
  <c r="F25" i="132"/>
  <c r="B25" i="132"/>
  <c r="R24" i="132"/>
  <c r="N24" i="132"/>
  <c r="J24" i="132"/>
  <c r="F24" i="132"/>
  <c r="B24" i="132"/>
  <c r="R23" i="132"/>
  <c r="N23" i="132"/>
  <c r="J23" i="132"/>
  <c r="F23" i="132"/>
  <c r="A23" i="132"/>
  <c r="R22" i="132"/>
  <c r="N22" i="132"/>
  <c r="J22" i="132"/>
  <c r="F22" i="132"/>
  <c r="R21" i="132"/>
  <c r="N21" i="132"/>
  <c r="J21" i="132"/>
  <c r="F21" i="132"/>
  <c r="R20" i="132"/>
  <c r="N20" i="132"/>
  <c r="J20" i="132"/>
  <c r="F20" i="132"/>
  <c r="R19" i="132"/>
  <c r="N19" i="132"/>
  <c r="J19" i="132"/>
  <c r="E19" i="132"/>
  <c r="R18" i="132"/>
  <c r="N18" i="132"/>
  <c r="J18" i="132"/>
  <c r="F18" i="132"/>
  <c r="R17" i="132"/>
  <c r="N17" i="132"/>
  <c r="J17" i="132"/>
  <c r="F17" i="132"/>
  <c r="R16" i="132"/>
  <c r="N16" i="132"/>
  <c r="J16" i="132"/>
  <c r="F16" i="132"/>
  <c r="R15" i="132"/>
  <c r="N15" i="132"/>
  <c r="I15" i="132"/>
  <c r="F15" i="132"/>
  <c r="R14" i="132"/>
  <c r="N14" i="132"/>
  <c r="J14" i="132"/>
  <c r="F14" i="132"/>
  <c r="R13" i="132"/>
  <c r="N13" i="132"/>
  <c r="J13" i="132"/>
  <c r="F13" i="132"/>
  <c r="R12" i="132"/>
  <c r="N12" i="132"/>
  <c r="J12" i="132"/>
  <c r="F12" i="132"/>
  <c r="R11" i="132"/>
  <c r="M11" i="132"/>
  <c r="J11" i="132"/>
  <c r="F11" i="132"/>
  <c r="R10" i="132"/>
  <c r="N10" i="132"/>
  <c r="J10" i="132"/>
  <c r="F10" i="132"/>
  <c r="R9" i="132"/>
  <c r="N9" i="132"/>
  <c r="J9" i="132"/>
  <c r="F9" i="132"/>
  <c r="R8" i="132"/>
  <c r="N8" i="132"/>
  <c r="J8" i="132"/>
  <c r="F8" i="132"/>
  <c r="Q7" i="132"/>
  <c r="N7" i="132"/>
  <c r="J7" i="132"/>
  <c r="F7" i="132"/>
  <c r="R6" i="132"/>
  <c r="N6" i="132"/>
  <c r="J6" i="132"/>
  <c r="F6" i="132"/>
  <c r="R5" i="132"/>
  <c r="N5" i="132"/>
  <c r="J5" i="132"/>
  <c r="F5" i="132"/>
  <c r="R4" i="132"/>
  <c r="N4" i="132"/>
  <c r="J4" i="132"/>
  <c r="F4" i="132"/>
  <c r="R3" i="132"/>
  <c r="N3" i="132"/>
  <c r="J3" i="132"/>
  <c r="F3" i="132"/>
  <c r="Q2" i="132"/>
  <c r="M2" i="132"/>
  <c r="I2" i="132"/>
  <c r="E2" i="132"/>
  <c r="A1" i="132"/>
  <c r="B170" i="131"/>
  <c r="B169" i="131"/>
  <c r="B168" i="131"/>
  <c r="B167" i="131"/>
  <c r="B166" i="131"/>
  <c r="B165" i="131"/>
  <c r="B164" i="131"/>
  <c r="B163" i="131"/>
  <c r="B162" i="131"/>
  <c r="R161" i="131"/>
  <c r="N161" i="131"/>
  <c r="J161" i="131"/>
  <c r="F161" i="131"/>
  <c r="B161" i="131"/>
  <c r="R160" i="131"/>
  <c r="N160" i="131"/>
  <c r="J160" i="131"/>
  <c r="F160" i="131"/>
  <c r="B160" i="131"/>
  <c r="R159" i="131"/>
  <c r="N159" i="131"/>
  <c r="J159" i="131"/>
  <c r="F159" i="131"/>
  <c r="B159" i="131"/>
  <c r="R158" i="131"/>
  <c r="N158" i="131"/>
  <c r="J158" i="131"/>
  <c r="F158" i="131"/>
  <c r="B158" i="131"/>
  <c r="R157" i="131"/>
  <c r="N157" i="131"/>
  <c r="J157" i="131"/>
  <c r="F157" i="131"/>
  <c r="B157" i="131"/>
  <c r="R156" i="131"/>
  <c r="N156" i="131"/>
  <c r="J156" i="131"/>
  <c r="F156" i="131"/>
  <c r="B156" i="131"/>
  <c r="R155" i="131"/>
  <c r="N155" i="131"/>
  <c r="J155" i="131"/>
  <c r="F155" i="131"/>
  <c r="B155" i="131"/>
  <c r="R154" i="131"/>
  <c r="N154" i="131"/>
  <c r="J154" i="131"/>
  <c r="F154" i="131"/>
  <c r="B154" i="131"/>
  <c r="R153" i="131"/>
  <c r="N153" i="131"/>
  <c r="J153" i="131"/>
  <c r="F153" i="131"/>
  <c r="B153" i="131"/>
  <c r="R152" i="131"/>
  <c r="N152" i="131"/>
  <c r="J152" i="131"/>
  <c r="F152" i="131"/>
  <c r="B152" i="131"/>
  <c r="R151" i="131"/>
  <c r="N151" i="131"/>
  <c r="J151" i="131"/>
  <c r="F151" i="131"/>
  <c r="B151" i="131"/>
  <c r="R150" i="131"/>
  <c r="N150" i="131"/>
  <c r="J150" i="131"/>
  <c r="F150" i="131"/>
  <c r="A150" i="131"/>
  <c r="R149" i="131"/>
  <c r="N149" i="131"/>
  <c r="J149" i="131"/>
  <c r="F149" i="131"/>
  <c r="R148" i="131"/>
  <c r="N148" i="131"/>
  <c r="J148" i="131"/>
  <c r="F148" i="131"/>
  <c r="R147" i="131"/>
  <c r="N147" i="131"/>
  <c r="J147" i="131"/>
  <c r="F147" i="131"/>
  <c r="A147" i="131"/>
  <c r="R146" i="131"/>
  <c r="N146" i="131"/>
  <c r="J146" i="131"/>
  <c r="F146" i="131"/>
  <c r="A146" i="131"/>
  <c r="R145" i="131"/>
  <c r="N145" i="131"/>
  <c r="J145" i="131"/>
  <c r="F145" i="131"/>
  <c r="A145" i="131"/>
  <c r="R144" i="131"/>
  <c r="N144" i="131"/>
  <c r="J144" i="131"/>
  <c r="F144" i="131"/>
  <c r="A144" i="131"/>
  <c r="R143" i="131"/>
  <c r="N143" i="131"/>
  <c r="J143" i="131"/>
  <c r="F143" i="131"/>
  <c r="A143" i="131"/>
  <c r="R142" i="131"/>
  <c r="N142" i="131"/>
  <c r="J142" i="131"/>
  <c r="F142" i="131"/>
  <c r="Q141" i="131"/>
  <c r="M141" i="131"/>
  <c r="I141" i="131"/>
  <c r="E141" i="131"/>
  <c r="A140" i="131"/>
  <c r="F182" i="131"/>
  <c r="F79" i="131"/>
  <c r="N175" i="131"/>
  <c r="F181" i="131"/>
  <c r="N87" i="131"/>
  <c r="J83" i="131"/>
  <c r="F78" i="131"/>
  <c r="N174" i="131"/>
  <c r="F180" i="131"/>
  <c r="N86" i="131"/>
  <c r="J82" i="131"/>
  <c r="F77" i="131"/>
  <c r="N173" i="131"/>
  <c r="F179" i="131"/>
  <c r="N85" i="131"/>
  <c r="J81" i="131"/>
  <c r="F76" i="131"/>
  <c r="N172" i="131"/>
  <c r="F178" i="131"/>
  <c r="N84" i="131"/>
  <c r="J80" i="131"/>
  <c r="F75" i="131"/>
  <c r="N171" i="131"/>
  <c r="F177" i="131"/>
  <c r="N83" i="131"/>
  <c r="J79" i="131"/>
  <c r="F74" i="131"/>
  <c r="N170" i="131"/>
  <c r="F176" i="131"/>
  <c r="N82" i="131"/>
  <c r="J78" i="131"/>
  <c r="F73" i="131"/>
  <c r="N169" i="131"/>
  <c r="F175" i="131"/>
  <c r="N81" i="131"/>
  <c r="J77" i="131"/>
  <c r="F72" i="131"/>
  <c r="N168" i="131"/>
  <c r="F174" i="131"/>
  <c r="N80" i="131"/>
  <c r="J76" i="131"/>
  <c r="N167" i="131"/>
  <c r="F173" i="131"/>
  <c r="N79" i="131"/>
  <c r="J75" i="131"/>
  <c r="B132" i="131"/>
  <c r="N166" i="131"/>
  <c r="F172" i="131"/>
  <c r="N78" i="131"/>
  <c r="J74" i="131"/>
  <c r="B131" i="131"/>
  <c r="N165" i="131"/>
  <c r="F171" i="131"/>
  <c r="N77" i="131"/>
  <c r="J73" i="131"/>
  <c r="B130" i="131"/>
  <c r="N164" i="131"/>
  <c r="F170" i="131"/>
  <c r="N76" i="131"/>
  <c r="J72" i="131"/>
  <c r="B129" i="131"/>
  <c r="J182" i="131"/>
  <c r="F169" i="131"/>
  <c r="N75" i="131"/>
  <c r="B128" i="131"/>
  <c r="J181" i="131"/>
  <c r="F168" i="131"/>
  <c r="N74" i="131"/>
  <c r="F133" i="131"/>
  <c r="B127" i="131"/>
  <c r="J180" i="131"/>
  <c r="F167" i="131"/>
  <c r="N73" i="131"/>
  <c r="F132" i="131"/>
  <c r="B126" i="131"/>
  <c r="J179" i="131"/>
  <c r="F166" i="131"/>
  <c r="N72" i="131"/>
  <c r="F131" i="131"/>
  <c r="B125" i="131"/>
  <c r="J178" i="131"/>
  <c r="F165" i="131"/>
  <c r="F130" i="131"/>
  <c r="B124" i="131"/>
  <c r="J177" i="131"/>
  <c r="F164" i="131"/>
  <c r="F129" i="131"/>
  <c r="B123" i="131"/>
  <c r="J176" i="131"/>
  <c r="F128" i="131"/>
  <c r="B122" i="131"/>
  <c r="J175" i="131"/>
  <c r="F127" i="131"/>
  <c r="B121" i="131"/>
  <c r="J174" i="131"/>
  <c r="N134" i="131"/>
  <c r="F126" i="131"/>
  <c r="B120" i="131"/>
  <c r="J173" i="131"/>
  <c r="N133" i="131"/>
  <c r="F125" i="131"/>
  <c r="B119" i="131"/>
  <c r="J172" i="131"/>
  <c r="N132" i="131"/>
  <c r="F124" i="131"/>
  <c r="B118" i="131"/>
  <c r="J171" i="131"/>
  <c r="N131" i="131"/>
  <c r="F123" i="131"/>
  <c r="B117" i="131"/>
  <c r="J170" i="131"/>
  <c r="N130" i="131"/>
  <c r="F122" i="131"/>
  <c r="B116" i="131"/>
  <c r="J169" i="131"/>
  <c r="N129" i="131"/>
  <c r="F121" i="131"/>
  <c r="B115" i="131"/>
  <c r="J168" i="131"/>
  <c r="N128" i="131"/>
  <c r="F120" i="131"/>
  <c r="B114" i="131"/>
  <c r="J167" i="131"/>
  <c r="N127" i="131"/>
  <c r="F119" i="131"/>
  <c r="B113" i="131"/>
  <c r="J166" i="131"/>
  <c r="N126" i="131"/>
  <c r="F118" i="131"/>
  <c r="A112" i="131"/>
  <c r="J165" i="131"/>
  <c r="N125" i="131"/>
  <c r="F117" i="131"/>
  <c r="J164" i="131"/>
  <c r="M124" i="131"/>
  <c r="F116" i="131"/>
  <c r="N123" i="131"/>
  <c r="F115" i="131"/>
  <c r="B109" i="131"/>
  <c r="N122" i="131"/>
  <c r="F114" i="131"/>
  <c r="B108" i="131"/>
  <c r="Q127" i="131"/>
  <c r="N121" i="131"/>
  <c r="E113" i="131"/>
  <c r="B107" i="131"/>
  <c r="R126" i="131"/>
  <c r="N120" i="131"/>
  <c r="F112" i="131"/>
  <c r="R125" i="131"/>
  <c r="N119" i="131"/>
  <c r="F111" i="131"/>
  <c r="R124" i="131"/>
  <c r="N118" i="131"/>
  <c r="F110" i="131"/>
  <c r="B104" i="131"/>
  <c r="R123" i="131"/>
  <c r="N117" i="131"/>
  <c r="F109" i="131"/>
  <c r="B103" i="131"/>
  <c r="R122" i="131"/>
  <c r="N116" i="131"/>
  <c r="F108" i="131"/>
  <c r="B102" i="131"/>
  <c r="Q121" i="131"/>
  <c r="N115" i="131"/>
  <c r="F107" i="131"/>
  <c r="B101" i="131"/>
  <c r="N114" i="131"/>
  <c r="F106" i="131"/>
  <c r="B100" i="131"/>
  <c r="M113" i="131"/>
  <c r="F105" i="131"/>
  <c r="B99" i="131"/>
  <c r="R118" i="131"/>
  <c r="N112" i="131"/>
  <c r="F104" i="131"/>
  <c r="B98" i="131"/>
  <c r="R117" i="131"/>
  <c r="N111" i="131"/>
  <c r="F103" i="131"/>
  <c r="B97" i="131"/>
  <c r="R116" i="131"/>
  <c r="N110" i="131"/>
  <c r="F102" i="131"/>
  <c r="B96" i="131"/>
  <c r="R115" i="131"/>
  <c r="N109" i="131"/>
  <c r="F101" i="131"/>
  <c r="B95" i="131"/>
  <c r="R114" i="131"/>
  <c r="N108" i="131"/>
  <c r="F100" i="131"/>
  <c r="B94" i="131"/>
  <c r="N107" i="131"/>
  <c r="F99" i="131"/>
  <c r="B93" i="131"/>
  <c r="R112" i="131"/>
  <c r="N106" i="131"/>
  <c r="F98" i="131"/>
  <c r="B92" i="131"/>
  <c r="R111" i="131"/>
  <c r="N105" i="131"/>
  <c r="F97" i="131"/>
  <c r="B91" i="131"/>
  <c r="R110" i="131"/>
  <c r="N104" i="131"/>
  <c r="F96" i="131"/>
  <c r="B90" i="131"/>
  <c r="R109" i="131"/>
  <c r="N103" i="131"/>
  <c r="F95" i="131"/>
  <c r="R108" i="131"/>
  <c r="N102" i="131"/>
  <c r="F94" i="131"/>
  <c r="N101" i="131"/>
  <c r="F93" i="131"/>
  <c r="N100" i="131"/>
  <c r="E92" i="131"/>
  <c r="N99" i="131"/>
  <c r="J95" i="131"/>
  <c r="F91" i="131"/>
  <c r="N98" i="131"/>
  <c r="J94" i="131"/>
  <c r="F90" i="131"/>
  <c r="N97" i="131"/>
  <c r="J93" i="131"/>
  <c r="F89" i="131"/>
  <c r="N96" i="131"/>
  <c r="I92" i="131"/>
  <c r="F88" i="131"/>
  <c r="N95" i="131"/>
  <c r="J91" i="131"/>
  <c r="F87" i="131"/>
  <c r="N94" i="131"/>
  <c r="J90" i="131"/>
  <c r="F86" i="131"/>
  <c r="N93" i="131"/>
  <c r="J89" i="131"/>
  <c r="F85" i="131"/>
  <c r="Q98" i="131"/>
  <c r="M92" i="131"/>
  <c r="J88" i="131"/>
  <c r="F84" i="131"/>
  <c r="Q97" i="131"/>
  <c r="N91" i="131"/>
  <c r="J87" i="131"/>
  <c r="F83" i="131"/>
  <c r="Q96" i="131"/>
  <c r="N90" i="131"/>
  <c r="J86" i="131"/>
  <c r="F82" i="131"/>
  <c r="Q95" i="131"/>
  <c r="N89" i="131"/>
  <c r="J85" i="131"/>
  <c r="F81" i="131"/>
  <c r="Q94" i="131"/>
  <c r="N88" i="131"/>
  <c r="J84" i="131"/>
  <c r="F80" i="131"/>
  <c r="Q93" i="131"/>
  <c r="M71" i="131"/>
  <c r="I71" i="131"/>
  <c r="E71" i="131"/>
  <c r="A70" i="131"/>
  <c r="R69" i="131"/>
  <c r="N69" i="131"/>
  <c r="J69" i="131"/>
  <c r="F69" i="131"/>
  <c r="B69" i="131"/>
  <c r="R68" i="131"/>
  <c r="N68" i="131"/>
  <c r="J68" i="131"/>
  <c r="F68" i="131"/>
  <c r="B68" i="131"/>
  <c r="R67" i="131"/>
  <c r="N67" i="131"/>
  <c r="J67" i="131"/>
  <c r="F67" i="131"/>
  <c r="B67" i="131"/>
  <c r="R66" i="131"/>
  <c r="N66" i="131"/>
  <c r="J66" i="131"/>
  <c r="F66" i="131"/>
  <c r="B66" i="131"/>
  <c r="R65" i="131"/>
  <c r="N65" i="131"/>
  <c r="J65" i="131"/>
  <c r="F65" i="131"/>
  <c r="A65" i="131"/>
  <c r="R64" i="131"/>
  <c r="N64" i="131"/>
  <c r="J64" i="131"/>
  <c r="F64" i="131"/>
  <c r="B64" i="131"/>
  <c r="R63" i="131"/>
  <c r="N63" i="131"/>
  <c r="J63" i="131"/>
  <c r="F63" i="131"/>
  <c r="B63" i="131"/>
  <c r="R62" i="131"/>
  <c r="N62" i="131"/>
  <c r="J62" i="131"/>
  <c r="F62" i="131"/>
  <c r="B62" i="131"/>
  <c r="R61" i="131"/>
  <c r="N61" i="131"/>
  <c r="J61" i="131"/>
  <c r="E61" i="131"/>
  <c r="B61" i="131"/>
  <c r="R60" i="131"/>
  <c r="N60" i="131"/>
  <c r="J60" i="131"/>
  <c r="F60" i="131"/>
  <c r="B60" i="131"/>
  <c r="R59" i="131"/>
  <c r="N59" i="131"/>
  <c r="J59" i="131"/>
  <c r="F59" i="131"/>
  <c r="B59" i="131"/>
  <c r="R58" i="131"/>
  <c r="N58" i="131"/>
  <c r="J58" i="131"/>
  <c r="F58" i="131"/>
  <c r="B58" i="131"/>
  <c r="R57" i="131"/>
  <c r="N57" i="131"/>
  <c r="I57" i="131"/>
  <c r="F57" i="131"/>
  <c r="B57" i="131"/>
  <c r="R56" i="131"/>
  <c r="N56" i="131"/>
  <c r="J56" i="131"/>
  <c r="F56" i="131"/>
  <c r="B56" i="131"/>
  <c r="R55" i="131"/>
  <c r="N55" i="131"/>
  <c r="J55" i="131"/>
  <c r="F55" i="131"/>
  <c r="B55" i="131"/>
  <c r="R54" i="131"/>
  <c r="N54" i="131"/>
  <c r="J54" i="131"/>
  <c r="F54" i="131"/>
  <c r="B54" i="131"/>
  <c r="R53" i="131"/>
  <c r="M53" i="131"/>
  <c r="J53" i="131"/>
  <c r="F53" i="131"/>
  <c r="B53" i="131"/>
  <c r="R52" i="131"/>
  <c r="N52" i="131"/>
  <c r="J52" i="131"/>
  <c r="F52" i="131"/>
  <c r="B52" i="131"/>
  <c r="R51" i="131"/>
  <c r="N51" i="131"/>
  <c r="J51" i="131"/>
  <c r="F51" i="131"/>
  <c r="B51" i="131"/>
  <c r="R50" i="131"/>
  <c r="N50" i="131"/>
  <c r="J50" i="131"/>
  <c r="F50" i="131"/>
  <c r="B50" i="131"/>
  <c r="Q49" i="131"/>
  <c r="N49" i="131"/>
  <c r="J49" i="131"/>
  <c r="F49" i="131"/>
  <c r="B49" i="131"/>
  <c r="R48" i="131"/>
  <c r="N48" i="131"/>
  <c r="J48" i="131"/>
  <c r="F48" i="131"/>
  <c r="B48" i="131"/>
  <c r="R47" i="131"/>
  <c r="N47" i="131"/>
  <c r="J47" i="131"/>
  <c r="F47" i="131"/>
  <c r="B47" i="131"/>
  <c r="R46" i="131"/>
  <c r="N46" i="131"/>
  <c r="J46" i="131"/>
  <c r="F46" i="131"/>
  <c r="B46" i="131"/>
  <c r="R45" i="131"/>
  <c r="N45" i="131"/>
  <c r="J45" i="131"/>
  <c r="F45" i="131"/>
  <c r="B45" i="131"/>
  <c r="R44" i="131"/>
  <c r="N44" i="131"/>
  <c r="J44" i="131"/>
  <c r="F44" i="131"/>
  <c r="A44" i="131"/>
  <c r="R43" i="131"/>
  <c r="N43" i="131"/>
  <c r="J43" i="131"/>
  <c r="F43" i="131"/>
  <c r="B43" i="131"/>
  <c r="R42" i="131"/>
  <c r="N42" i="131"/>
  <c r="J42" i="131"/>
  <c r="F42" i="131"/>
  <c r="B42" i="131"/>
  <c r="R41" i="131"/>
  <c r="N41" i="131"/>
  <c r="J41" i="131"/>
  <c r="F41" i="131"/>
  <c r="B41" i="131"/>
  <c r="R40" i="131"/>
  <c r="N40" i="131"/>
  <c r="J40" i="131"/>
  <c r="E40" i="131"/>
  <c r="B40" i="131"/>
  <c r="R39" i="131"/>
  <c r="N39" i="131"/>
  <c r="J39" i="131"/>
  <c r="F39" i="131"/>
  <c r="B39" i="131"/>
  <c r="R38" i="131"/>
  <c r="N38" i="131"/>
  <c r="J38" i="131"/>
  <c r="F38" i="131"/>
  <c r="B38" i="131"/>
  <c r="R37" i="131"/>
  <c r="N37" i="131"/>
  <c r="J37" i="131"/>
  <c r="F37" i="131"/>
  <c r="B37" i="131"/>
  <c r="R36" i="131"/>
  <c r="N36" i="131"/>
  <c r="I36" i="131"/>
  <c r="F36" i="131"/>
  <c r="B36" i="131"/>
  <c r="R35" i="131"/>
  <c r="N35" i="131"/>
  <c r="J35" i="131"/>
  <c r="F35" i="131"/>
  <c r="B35" i="131"/>
  <c r="R34" i="131"/>
  <c r="N34" i="131"/>
  <c r="J34" i="131"/>
  <c r="F34" i="131"/>
  <c r="B34" i="131"/>
  <c r="R33" i="131"/>
  <c r="N33" i="131"/>
  <c r="J33" i="131"/>
  <c r="F33" i="131"/>
  <c r="B33" i="131"/>
  <c r="R32" i="131"/>
  <c r="M32" i="131"/>
  <c r="J32" i="131"/>
  <c r="F32" i="131"/>
  <c r="B32" i="131"/>
  <c r="R31" i="131"/>
  <c r="N31" i="131"/>
  <c r="J31" i="131"/>
  <c r="F31" i="131"/>
  <c r="B31" i="131"/>
  <c r="R30" i="131"/>
  <c r="N30" i="131"/>
  <c r="J30" i="131"/>
  <c r="F30" i="131"/>
  <c r="B30" i="131"/>
  <c r="R29" i="131"/>
  <c r="N29" i="131"/>
  <c r="J29" i="131"/>
  <c r="F29" i="131"/>
  <c r="B29" i="131"/>
  <c r="Q28" i="131"/>
  <c r="N28" i="131"/>
  <c r="J28" i="131"/>
  <c r="F28" i="131"/>
  <c r="B28" i="131"/>
  <c r="R27" i="131"/>
  <c r="N27" i="131"/>
  <c r="J27" i="131"/>
  <c r="F27" i="131"/>
  <c r="B27" i="131"/>
  <c r="R26" i="131"/>
  <c r="N26" i="131"/>
  <c r="J26" i="131"/>
  <c r="F26" i="131"/>
  <c r="B26" i="131"/>
  <c r="R25" i="131"/>
  <c r="N25" i="131"/>
  <c r="J25" i="131"/>
  <c r="F25" i="131"/>
  <c r="B25" i="131"/>
  <c r="R24" i="131"/>
  <c r="N24" i="131"/>
  <c r="J24" i="131"/>
  <c r="F24" i="131"/>
  <c r="B24" i="131"/>
  <c r="R23" i="131"/>
  <c r="N23" i="131"/>
  <c r="J23" i="131"/>
  <c r="F23" i="131"/>
  <c r="A23" i="131"/>
  <c r="R22" i="131"/>
  <c r="N22" i="131"/>
  <c r="J22" i="131"/>
  <c r="F22" i="131"/>
  <c r="R21" i="131"/>
  <c r="N21" i="131"/>
  <c r="J21" i="131"/>
  <c r="F21" i="131"/>
  <c r="R20" i="131"/>
  <c r="N20" i="131"/>
  <c r="J20" i="131"/>
  <c r="F20" i="131"/>
  <c r="R19" i="131"/>
  <c r="N19" i="131"/>
  <c r="J19" i="131"/>
  <c r="E19" i="131"/>
  <c r="R18" i="131"/>
  <c r="N18" i="131"/>
  <c r="J18" i="131"/>
  <c r="F18" i="131"/>
  <c r="R17" i="131"/>
  <c r="N17" i="131"/>
  <c r="J17" i="131"/>
  <c r="F17" i="131"/>
  <c r="R16" i="131"/>
  <c r="N16" i="131"/>
  <c r="J16" i="131"/>
  <c r="F16" i="131"/>
  <c r="R15" i="131"/>
  <c r="N15" i="131"/>
  <c r="I15" i="131"/>
  <c r="F15" i="131"/>
  <c r="R14" i="131"/>
  <c r="N14" i="131"/>
  <c r="J14" i="131"/>
  <c r="F14" i="131"/>
  <c r="R13" i="131"/>
  <c r="N13" i="131"/>
  <c r="J13" i="131"/>
  <c r="F13" i="131"/>
  <c r="R12" i="131"/>
  <c r="N12" i="131"/>
  <c r="J12" i="131"/>
  <c r="F12" i="131"/>
  <c r="R11" i="131"/>
  <c r="M11" i="131"/>
  <c r="J11" i="131"/>
  <c r="F11" i="131"/>
  <c r="R10" i="131"/>
  <c r="N10" i="131"/>
  <c r="J10" i="131"/>
  <c r="F10" i="131"/>
  <c r="R9" i="131"/>
  <c r="N9" i="131"/>
  <c r="J9" i="131"/>
  <c r="F9" i="131"/>
  <c r="R8" i="131"/>
  <c r="N8" i="131"/>
  <c r="J8" i="131"/>
  <c r="F8" i="131"/>
  <c r="Q7" i="131"/>
  <c r="N7" i="131"/>
  <c r="J7" i="131"/>
  <c r="F7" i="131"/>
  <c r="R6" i="131"/>
  <c r="N6" i="131"/>
  <c r="J6" i="131"/>
  <c r="F6" i="131"/>
  <c r="R5" i="131"/>
  <c r="N5" i="131"/>
  <c r="J5" i="131"/>
  <c r="F5" i="131"/>
  <c r="R4" i="131"/>
  <c r="N4" i="131"/>
  <c r="J4" i="131"/>
  <c r="F4" i="131"/>
  <c r="R3" i="131"/>
  <c r="N3" i="131"/>
  <c r="J3" i="131"/>
  <c r="F3" i="131"/>
  <c r="Q2" i="131"/>
  <c r="M2" i="131"/>
  <c r="I2" i="131"/>
  <c r="E2" i="131"/>
  <c r="A1" i="131"/>
  <c r="B170" i="130"/>
  <c r="B169" i="130"/>
  <c r="B168" i="130"/>
  <c r="B167" i="130"/>
  <c r="B166" i="130"/>
  <c r="B165" i="130"/>
  <c r="B164" i="130"/>
  <c r="B163" i="130"/>
  <c r="B162" i="130"/>
  <c r="R161" i="130"/>
  <c r="N161" i="130"/>
  <c r="J161" i="130"/>
  <c r="F161" i="130"/>
  <c r="B161" i="130"/>
  <c r="R160" i="130"/>
  <c r="N160" i="130"/>
  <c r="J160" i="130"/>
  <c r="F160" i="130"/>
  <c r="B160" i="130"/>
  <c r="R159" i="130"/>
  <c r="N159" i="130"/>
  <c r="J159" i="130"/>
  <c r="F159" i="130"/>
  <c r="B159" i="130"/>
  <c r="R158" i="130"/>
  <c r="N158" i="130"/>
  <c r="J158" i="130"/>
  <c r="F158" i="130"/>
  <c r="B158" i="130"/>
  <c r="R157" i="130"/>
  <c r="N157" i="130"/>
  <c r="J157" i="130"/>
  <c r="F157" i="130"/>
  <c r="B157" i="130"/>
  <c r="R156" i="130"/>
  <c r="N156" i="130"/>
  <c r="J156" i="130"/>
  <c r="F156" i="130"/>
  <c r="B156" i="130"/>
  <c r="R155" i="130"/>
  <c r="N155" i="130"/>
  <c r="J155" i="130"/>
  <c r="F155" i="130"/>
  <c r="B155" i="130"/>
  <c r="R154" i="130"/>
  <c r="N154" i="130"/>
  <c r="J154" i="130"/>
  <c r="F154" i="130"/>
  <c r="B154" i="130"/>
  <c r="R153" i="130"/>
  <c r="N153" i="130"/>
  <c r="J153" i="130"/>
  <c r="F153" i="130"/>
  <c r="B153" i="130"/>
  <c r="R152" i="130"/>
  <c r="N152" i="130"/>
  <c r="J152" i="130"/>
  <c r="F152" i="130"/>
  <c r="B152" i="130"/>
  <c r="R151" i="130"/>
  <c r="N151" i="130"/>
  <c r="J151" i="130"/>
  <c r="F151" i="130"/>
  <c r="B151" i="130"/>
  <c r="R150" i="130"/>
  <c r="N150" i="130"/>
  <c r="J150" i="130"/>
  <c r="F150" i="130"/>
  <c r="A150" i="130"/>
  <c r="R149" i="130"/>
  <c r="N149" i="130"/>
  <c r="J149" i="130"/>
  <c r="F149" i="130"/>
  <c r="R148" i="130"/>
  <c r="N148" i="130"/>
  <c r="J148" i="130"/>
  <c r="F148" i="130"/>
  <c r="R147" i="130"/>
  <c r="N147" i="130"/>
  <c r="J147" i="130"/>
  <c r="F147" i="130"/>
  <c r="A147" i="130"/>
  <c r="R146" i="130"/>
  <c r="N146" i="130"/>
  <c r="J146" i="130"/>
  <c r="F146" i="130"/>
  <c r="A146" i="130"/>
  <c r="R145" i="130"/>
  <c r="N145" i="130"/>
  <c r="J145" i="130"/>
  <c r="F145" i="130"/>
  <c r="A145" i="130"/>
  <c r="R144" i="130"/>
  <c r="N144" i="130"/>
  <c r="J144" i="130"/>
  <c r="F144" i="130"/>
  <c r="A144" i="130"/>
  <c r="R143" i="130"/>
  <c r="N143" i="130"/>
  <c r="J143" i="130"/>
  <c r="F143" i="130"/>
  <c r="A143" i="130"/>
  <c r="R142" i="130"/>
  <c r="N142" i="130"/>
  <c r="J142" i="130"/>
  <c r="F142" i="130"/>
  <c r="Q141" i="130"/>
  <c r="M141" i="130"/>
  <c r="I141" i="130"/>
  <c r="E141" i="130"/>
  <c r="A140" i="130"/>
  <c r="F182" i="130"/>
  <c r="F79" i="130"/>
  <c r="N175" i="130"/>
  <c r="F181" i="130"/>
  <c r="N87" i="130"/>
  <c r="J83" i="130"/>
  <c r="F78" i="130"/>
  <c r="N174" i="130"/>
  <c r="F180" i="130"/>
  <c r="N86" i="130"/>
  <c r="J82" i="130"/>
  <c r="F77" i="130"/>
  <c r="N173" i="130"/>
  <c r="F179" i="130"/>
  <c r="N85" i="130"/>
  <c r="J81" i="130"/>
  <c r="F76" i="130"/>
  <c r="N172" i="130"/>
  <c r="F178" i="130"/>
  <c r="N84" i="130"/>
  <c r="J80" i="130"/>
  <c r="F75" i="130"/>
  <c r="N171" i="130"/>
  <c r="F177" i="130"/>
  <c r="N83" i="130"/>
  <c r="J79" i="130"/>
  <c r="F74" i="130"/>
  <c r="N170" i="130"/>
  <c r="F176" i="130"/>
  <c r="N82" i="130"/>
  <c r="J78" i="130"/>
  <c r="F73" i="130"/>
  <c r="N169" i="130"/>
  <c r="F175" i="130"/>
  <c r="N81" i="130"/>
  <c r="J77" i="130"/>
  <c r="F72" i="130"/>
  <c r="N168" i="130"/>
  <c r="F174" i="130"/>
  <c r="N80" i="130"/>
  <c r="J76" i="130"/>
  <c r="N167" i="130"/>
  <c r="F173" i="130"/>
  <c r="N79" i="130"/>
  <c r="J75" i="130"/>
  <c r="B132" i="130"/>
  <c r="N166" i="130"/>
  <c r="F172" i="130"/>
  <c r="N78" i="130"/>
  <c r="J74" i="130"/>
  <c r="B131" i="130"/>
  <c r="N165" i="130"/>
  <c r="F171" i="130"/>
  <c r="N77" i="130"/>
  <c r="J73" i="130"/>
  <c r="B130" i="130"/>
  <c r="N164" i="130"/>
  <c r="F170" i="130"/>
  <c r="N76" i="130"/>
  <c r="J72" i="130"/>
  <c r="B129" i="130"/>
  <c r="J182" i="130"/>
  <c r="F169" i="130"/>
  <c r="N75" i="130"/>
  <c r="B128" i="130"/>
  <c r="J181" i="130"/>
  <c r="F168" i="130"/>
  <c r="N74" i="130"/>
  <c r="F133" i="130"/>
  <c r="B127" i="130"/>
  <c r="J180" i="130"/>
  <c r="F167" i="130"/>
  <c r="N73" i="130"/>
  <c r="F132" i="130"/>
  <c r="B126" i="130"/>
  <c r="J179" i="130"/>
  <c r="F166" i="130"/>
  <c r="N72" i="130"/>
  <c r="F131" i="130"/>
  <c r="B125" i="130"/>
  <c r="J178" i="130"/>
  <c r="F165" i="130"/>
  <c r="F130" i="130"/>
  <c r="B124" i="130"/>
  <c r="J177" i="130"/>
  <c r="F164" i="130"/>
  <c r="J133" i="130"/>
  <c r="F129" i="130"/>
  <c r="B123" i="130"/>
  <c r="J176" i="130"/>
  <c r="J132" i="130"/>
  <c r="F128" i="130"/>
  <c r="B122" i="130"/>
  <c r="J175" i="130"/>
  <c r="J131" i="130"/>
  <c r="F127" i="130"/>
  <c r="B121" i="130"/>
  <c r="J174" i="130"/>
  <c r="N134" i="130"/>
  <c r="J130" i="130"/>
  <c r="F126" i="130"/>
  <c r="B120" i="130"/>
  <c r="J173" i="130"/>
  <c r="N133" i="130"/>
  <c r="J129" i="130"/>
  <c r="F125" i="130"/>
  <c r="B119" i="130"/>
  <c r="J172" i="130"/>
  <c r="N132" i="130"/>
  <c r="J128" i="130"/>
  <c r="F124" i="130"/>
  <c r="B118" i="130"/>
  <c r="J171" i="130"/>
  <c r="N131" i="130"/>
  <c r="J127" i="130"/>
  <c r="F123" i="130"/>
  <c r="B117" i="130"/>
  <c r="J170" i="130"/>
  <c r="N130" i="130"/>
  <c r="J126" i="130"/>
  <c r="F122" i="130"/>
  <c r="B116" i="130"/>
  <c r="J169" i="130"/>
  <c r="N129" i="130"/>
  <c r="J125" i="130"/>
  <c r="F121" i="130"/>
  <c r="B115" i="130"/>
  <c r="J168" i="130"/>
  <c r="N128" i="130"/>
  <c r="J124" i="130"/>
  <c r="F120" i="130"/>
  <c r="B114" i="130"/>
  <c r="J167" i="130"/>
  <c r="N127" i="130"/>
  <c r="J123" i="130"/>
  <c r="F119" i="130"/>
  <c r="B113" i="130"/>
  <c r="J166" i="130"/>
  <c r="N126" i="130"/>
  <c r="J122" i="130"/>
  <c r="F118" i="130"/>
  <c r="A112" i="130"/>
  <c r="J165" i="130"/>
  <c r="N125" i="130"/>
  <c r="J121" i="130"/>
  <c r="F117" i="130"/>
  <c r="J164" i="130"/>
  <c r="M124" i="130"/>
  <c r="J120" i="130"/>
  <c r="F116" i="130"/>
  <c r="N123" i="130"/>
  <c r="J119" i="130"/>
  <c r="F115" i="130"/>
  <c r="B109" i="130"/>
  <c r="N122" i="130"/>
  <c r="J118" i="130"/>
  <c r="F114" i="130"/>
  <c r="B108" i="130"/>
  <c r="Q127" i="130"/>
  <c r="N121" i="130"/>
  <c r="J117" i="130"/>
  <c r="E113" i="130"/>
  <c r="B107" i="130"/>
  <c r="R126" i="130"/>
  <c r="N120" i="130"/>
  <c r="J116" i="130"/>
  <c r="F112" i="130"/>
  <c r="R125" i="130"/>
  <c r="N119" i="130"/>
  <c r="J115" i="130"/>
  <c r="F111" i="130"/>
  <c r="R124" i="130"/>
  <c r="N118" i="130"/>
  <c r="J114" i="130"/>
  <c r="F110" i="130"/>
  <c r="B104" i="130"/>
  <c r="R123" i="130"/>
  <c r="N117" i="130"/>
  <c r="I113" i="130"/>
  <c r="F109" i="130"/>
  <c r="B103" i="130"/>
  <c r="R122" i="130"/>
  <c r="N116" i="130"/>
  <c r="J112" i="130"/>
  <c r="F108" i="130"/>
  <c r="B102" i="130"/>
  <c r="Q121" i="130"/>
  <c r="N115" i="130"/>
  <c r="J111" i="130"/>
  <c r="F107" i="130"/>
  <c r="B101" i="130"/>
  <c r="N114" i="130"/>
  <c r="J110" i="130"/>
  <c r="F106" i="130"/>
  <c r="B100" i="130"/>
  <c r="M113" i="130"/>
  <c r="J109" i="130"/>
  <c r="F105" i="130"/>
  <c r="B99" i="130"/>
  <c r="R118" i="130"/>
  <c r="N112" i="130"/>
  <c r="J108" i="130"/>
  <c r="F104" i="130"/>
  <c r="B98" i="130"/>
  <c r="R117" i="130"/>
  <c r="N111" i="130"/>
  <c r="J107" i="130"/>
  <c r="F103" i="130"/>
  <c r="B97" i="130"/>
  <c r="R116" i="130"/>
  <c r="N110" i="130"/>
  <c r="J106" i="130"/>
  <c r="F102" i="130"/>
  <c r="B96" i="130"/>
  <c r="R115" i="130"/>
  <c r="N109" i="130"/>
  <c r="J105" i="130"/>
  <c r="F101" i="130"/>
  <c r="B95" i="130"/>
  <c r="R114" i="130"/>
  <c r="N108" i="130"/>
  <c r="J104" i="130"/>
  <c r="F100" i="130"/>
  <c r="B94" i="130"/>
  <c r="N107" i="130"/>
  <c r="J103" i="130"/>
  <c r="F99" i="130"/>
  <c r="B93" i="130"/>
  <c r="R112" i="130"/>
  <c r="N106" i="130"/>
  <c r="J102" i="130"/>
  <c r="F98" i="130"/>
  <c r="B92" i="130"/>
  <c r="R111" i="130"/>
  <c r="N105" i="130"/>
  <c r="J101" i="130"/>
  <c r="F97" i="130"/>
  <c r="B91" i="130"/>
  <c r="R110" i="130"/>
  <c r="N104" i="130"/>
  <c r="J100" i="130"/>
  <c r="F96" i="130"/>
  <c r="B90" i="130"/>
  <c r="R109" i="130"/>
  <c r="N103" i="130"/>
  <c r="J99" i="130"/>
  <c r="F95" i="130"/>
  <c r="R108" i="130"/>
  <c r="N102" i="130"/>
  <c r="J98" i="130"/>
  <c r="F94" i="130"/>
  <c r="N101" i="130"/>
  <c r="J97" i="130"/>
  <c r="F93" i="130"/>
  <c r="N100" i="130"/>
  <c r="J96" i="130"/>
  <c r="E92" i="130"/>
  <c r="N99" i="130"/>
  <c r="J95" i="130"/>
  <c r="F91" i="130"/>
  <c r="N98" i="130"/>
  <c r="J94" i="130"/>
  <c r="F90" i="130"/>
  <c r="N97" i="130"/>
  <c r="J93" i="130"/>
  <c r="F89" i="130"/>
  <c r="N96" i="130"/>
  <c r="I92" i="130"/>
  <c r="F88" i="130"/>
  <c r="N95" i="130"/>
  <c r="J91" i="130"/>
  <c r="F87" i="130"/>
  <c r="N94" i="130"/>
  <c r="J90" i="130"/>
  <c r="F86" i="130"/>
  <c r="N93" i="130"/>
  <c r="J89" i="130"/>
  <c r="F85" i="130"/>
  <c r="Q98" i="130"/>
  <c r="M92" i="130"/>
  <c r="J88" i="130"/>
  <c r="F84" i="130"/>
  <c r="Q97" i="130"/>
  <c r="N91" i="130"/>
  <c r="J87" i="130"/>
  <c r="F83" i="130"/>
  <c r="Q96" i="130"/>
  <c r="N90" i="130"/>
  <c r="J86" i="130"/>
  <c r="F82" i="130"/>
  <c r="Q95" i="130"/>
  <c r="N89" i="130"/>
  <c r="J85" i="130"/>
  <c r="F81" i="130"/>
  <c r="Q94" i="130"/>
  <c r="N88" i="130"/>
  <c r="J84" i="130"/>
  <c r="F80" i="130"/>
  <c r="Q93" i="130"/>
  <c r="M71" i="130"/>
  <c r="I71" i="130"/>
  <c r="E71" i="130"/>
  <c r="A70" i="130"/>
  <c r="R69" i="130"/>
  <c r="N69" i="130"/>
  <c r="J69" i="130"/>
  <c r="F69" i="130"/>
  <c r="B69" i="130"/>
  <c r="R68" i="130"/>
  <c r="N68" i="130"/>
  <c r="J68" i="130"/>
  <c r="F68" i="130"/>
  <c r="B68" i="130"/>
  <c r="R67" i="130"/>
  <c r="N67" i="130"/>
  <c r="J67" i="130"/>
  <c r="F67" i="130"/>
  <c r="B67" i="130"/>
  <c r="R66" i="130"/>
  <c r="N66" i="130"/>
  <c r="J66" i="130"/>
  <c r="F66" i="130"/>
  <c r="B66" i="130"/>
  <c r="R65" i="130"/>
  <c r="N65" i="130"/>
  <c r="J65" i="130"/>
  <c r="F65" i="130"/>
  <c r="A65" i="130"/>
  <c r="R64" i="130"/>
  <c r="N64" i="130"/>
  <c r="J64" i="130"/>
  <c r="F64" i="130"/>
  <c r="B64" i="130"/>
  <c r="R63" i="130"/>
  <c r="N63" i="130"/>
  <c r="J63" i="130"/>
  <c r="F63" i="130"/>
  <c r="B63" i="130"/>
  <c r="R62" i="130"/>
  <c r="N62" i="130"/>
  <c r="J62" i="130"/>
  <c r="F62" i="130"/>
  <c r="B62" i="130"/>
  <c r="R61" i="130"/>
  <c r="N61" i="130"/>
  <c r="J61" i="130"/>
  <c r="E61" i="130"/>
  <c r="B61" i="130"/>
  <c r="R60" i="130"/>
  <c r="N60" i="130"/>
  <c r="J60" i="130"/>
  <c r="F60" i="130"/>
  <c r="B60" i="130"/>
  <c r="R59" i="130"/>
  <c r="N59" i="130"/>
  <c r="J59" i="130"/>
  <c r="F59" i="130"/>
  <c r="B59" i="130"/>
  <c r="R58" i="130"/>
  <c r="N58" i="130"/>
  <c r="J58" i="130"/>
  <c r="F58" i="130"/>
  <c r="B58" i="130"/>
  <c r="R57" i="130"/>
  <c r="N57" i="130"/>
  <c r="I57" i="130"/>
  <c r="F57" i="130"/>
  <c r="B57" i="130"/>
  <c r="R56" i="130"/>
  <c r="N56" i="130"/>
  <c r="J56" i="130"/>
  <c r="F56" i="130"/>
  <c r="B56" i="130"/>
  <c r="R55" i="130"/>
  <c r="N55" i="130"/>
  <c r="J55" i="130"/>
  <c r="F55" i="130"/>
  <c r="B55" i="130"/>
  <c r="R54" i="130"/>
  <c r="N54" i="130"/>
  <c r="J54" i="130"/>
  <c r="F54" i="130"/>
  <c r="B54" i="130"/>
  <c r="R53" i="130"/>
  <c r="M53" i="130"/>
  <c r="J53" i="130"/>
  <c r="F53" i="130"/>
  <c r="B53" i="130"/>
  <c r="R52" i="130"/>
  <c r="N52" i="130"/>
  <c r="J52" i="130"/>
  <c r="F52" i="130"/>
  <c r="B52" i="130"/>
  <c r="R51" i="130"/>
  <c r="N51" i="130"/>
  <c r="J51" i="130"/>
  <c r="F51" i="130"/>
  <c r="B51" i="130"/>
  <c r="R50" i="130"/>
  <c r="N50" i="130"/>
  <c r="J50" i="130"/>
  <c r="F50" i="130"/>
  <c r="B50" i="130"/>
  <c r="Q49" i="130"/>
  <c r="N49" i="130"/>
  <c r="J49" i="130"/>
  <c r="F49" i="130"/>
  <c r="B49" i="130"/>
  <c r="R48" i="130"/>
  <c r="N48" i="130"/>
  <c r="J48" i="130"/>
  <c r="F48" i="130"/>
  <c r="B48" i="130"/>
  <c r="R47" i="130"/>
  <c r="N47" i="130"/>
  <c r="J47" i="130"/>
  <c r="F47" i="130"/>
  <c r="B47" i="130"/>
  <c r="R46" i="130"/>
  <c r="N46" i="130"/>
  <c r="J46" i="130"/>
  <c r="F46" i="130"/>
  <c r="B46" i="130"/>
  <c r="R45" i="130"/>
  <c r="N45" i="130"/>
  <c r="J45" i="130"/>
  <c r="F45" i="130"/>
  <c r="B45" i="130"/>
  <c r="R44" i="130"/>
  <c r="N44" i="130"/>
  <c r="J44" i="130"/>
  <c r="F44" i="130"/>
  <c r="A44" i="130"/>
  <c r="R43" i="130"/>
  <c r="N43" i="130"/>
  <c r="J43" i="130"/>
  <c r="F43" i="130"/>
  <c r="B43" i="130"/>
  <c r="R42" i="130"/>
  <c r="N42" i="130"/>
  <c r="J42" i="130"/>
  <c r="F42" i="130"/>
  <c r="B42" i="130"/>
  <c r="R41" i="130"/>
  <c r="N41" i="130"/>
  <c r="J41" i="130"/>
  <c r="F41" i="130"/>
  <c r="B41" i="130"/>
  <c r="R40" i="130"/>
  <c r="N40" i="130"/>
  <c r="J40" i="130"/>
  <c r="E40" i="130"/>
  <c r="B40" i="130"/>
  <c r="R39" i="130"/>
  <c r="N39" i="130"/>
  <c r="J39" i="130"/>
  <c r="F39" i="130"/>
  <c r="B39" i="130"/>
  <c r="R38" i="130"/>
  <c r="N38" i="130"/>
  <c r="J38" i="130"/>
  <c r="F38" i="130"/>
  <c r="B38" i="130"/>
  <c r="R37" i="130"/>
  <c r="N37" i="130"/>
  <c r="J37" i="130"/>
  <c r="F37" i="130"/>
  <c r="B37" i="130"/>
  <c r="R36" i="130"/>
  <c r="N36" i="130"/>
  <c r="I36" i="130"/>
  <c r="F36" i="130"/>
  <c r="B36" i="130"/>
  <c r="R35" i="130"/>
  <c r="N35" i="130"/>
  <c r="J35" i="130"/>
  <c r="F35" i="130"/>
  <c r="B35" i="130"/>
  <c r="R34" i="130"/>
  <c r="N34" i="130"/>
  <c r="J34" i="130"/>
  <c r="F34" i="130"/>
  <c r="B34" i="130"/>
  <c r="R33" i="130"/>
  <c r="N33" i="130"/>
  <c r="J33" i="130"/>
  <c r="F33" i="130"/>
  <c r="B33" i="130"/>
  <c r="R32" i="130"/>
  <c r="M32" i="130"/>
  <c r="J32" i="130"/>
  <c r="F32" i="130"/>
  <c r="B32" i="130"/>
  <c r="R31" i="130"/>
  <c r="N31" i="130"/>
  <c r="J31" i="130"/>
  <c r="F31" i="130"/>
  <c r="B31" i="130"/>
  <c r="R30" i="130"/>
  <c r="N30" i="130"/>
  <c r="J30" i="130"/>
  <c r="F30" i="130"/>
  <c r="B30" i="130"/>
  <c r="R29" i="130"/>
  <c r="N29" i="130"/>
  <c r="J29" i="130"/>
  <c r="F29" i="130"/>
  <c r="B29" i="130"/>
  <c r="Q28" i="130"/>
  <c r="N28" i="130"/>
  <c r="J28" i="130"/>
  <c r="F28" i="130"/>
  <c r="B28" i="130"/>
  <c r="R27" i="130"/>
  <c r="N27" i="130"/>
  <c r="J27" i="130"/>
  <c r="F27" i="130"/>
  <c r="B27" i="130"/>
  <c r="R26" i="130"/>
  <c r="N26" i="130"/>
  <c r="J26" i="130"/>
  <c r="F26" i="130"/>
  <c r="B26" i="130"/>
  <c r="R25" i="130"/>
  <c r="N25" i="130"/>
  <c r="J25" i="130"/>
  <c r="F25" i="130"/>
  <c r="B25" i="130"/>
  <c r="R24" i="130"/>
  <c r="N24" i="130"/>
  <c r="J24" i="130"/>
  <c r="F24" i="130"/>
  <c r="B24" i="130"/>
  <c r="R23" i="130"/>
  <c r="N23" i="130"/>
  <c r="J23" i="130"/>
  <c r="F23" i="130"/>
  <c r="A23" i="130"/>
  <c r="R22" i="130"/>
  <c r="N22" i="130"/>
  <c r="J22" i="130"/>
  <c r="F22" i="130"/>
  <c r="R21" i="130"/>
  <c r="N21" i="130"/>
  <c r="J21" i="130"/>
  <c r="F21" i="130"/>
  <c r="R20" i="130"/>
  <c r="N20" i="130"/>
  <c r="J20" i="130"/>
  <c r="F20" i="130"/>
  <c r="R19" i="130"/>
  <c r="N19" i="130"/>
  <c r="J19" i="130"/>
  <c r="E19" i="130"/>
  <c r="R18" i="130"/>
  <c r="N18" i="130"/>
  <c r="J18" i="130"/>
  <c r="F18" i="130"/>
  <c r="R17" i="130"/>
  <c r="N17" i="130"/>
  <c r="J17" i="130"/>
  <c r="F17" i="130"/>
  <c r="R16" i="130"/>
  <c r="N16" i="130"/>
  <c r="J16" i="130"/>
  <c r="F16" i="130"/>
  <c r="R15" i="130"/>
  <c r="N15" i="130"/>
  <c r="I15" i="130"/>
  <c r="F15" i="130"/>
  <c r="R14" i="130"/>
  <c r="N14" i="130"/>
  <c r="J14" i="130"/>
  <c r="F14" i="130"/>
  <c r="R13" i="130"/>
  <c r="N13" i="130"/>
  <c r="J13" i="130"/>
  <c r="F13" i="130"/>
  <c r="R12" i="130"/>
  <c r="N12" i="130"/>
  <c r="J12" i="130"/>
  <c r="F12" i="130"/>
  <c r="R11" i="130"/>
  <c r="M11" i="130"/>
  <c r="J11" i="130"/>
  <c r="F11" i="130"/>
  <c r="R10" i="130"/>
  <c r="N10" i="130"/>
  <c r="J10" i="130"/>
  <c r="F10" i="130"/>
  <c r="R9" i="130"/>
  <c r="N9" i="130"/>
  <c r="J9" i="130"/>
  <c r="F9" i="130"/>
  <c r="R8" i="130"/>
  <c r="N8" i="130"/>
  <c r="J8" i="130"/>
  <c r="F8" i="130"/>
  <c r="Q7" i="130"/>
  <c r="N7" i="130"/>
  <c r="J7" i="130"/>
  <c r="F7" i="130"/>
  <c r="R6" i="130"/>
  <c r="N6" i="130"/>
  <c r="J6" i="130"/>
  <c r="F6" i="130"/>
  <c r="R5" i="130"/>
  <c r="N5" i="130"/>
  <c r="J5" i="130"/>
  <c r="F5" i="130"/>
  <c r="R4" i="130"/>
  <c r="N4" i="130"/>
  <c r="J4" i="130"/>
  <c r="F4" i="130"/>
  <c r="R3" i="130"/>
  <c r="N3" i="130"/>
  <c r="J3" i="130"/>
  <c r="F3" i="130"/>
  <c r="Q2" i="130"/>
  <c r="M2" i="130"/>
  <c r="I2" i="130"/>
  <c r="E2" i="130"/>
  <c r="A1" i="130"/>
  <c r="B170" i="129"/>
  <c r="B169" i="129"/>
  <c r="B168" i="129"/>
  <c r="B167" i="129"/>
  <c r="B166" i="129"/>
  <c r="B165" i="129"/>
  <c r="B164" i="129"/>
  <c r="B163" i="129"/>
  <c r="B162" i="129"/>
  <c r="R161" i="129"/>
  <c r="N161" i="129"/>
  <c r="J161" i="129"/>
  <c r="F161" i="129"/>
  <c r="B161" i="129"/>
  <c r="R160" i="129"/>
  <c r="N160" i="129"/>
  <c r="J160" i="129"/>
  <c r="F160" i="129"/>
  <c r="B160" i="129"/>
  <c r="R159" i="129"/>
  <c r="N159" i="129"/>
  <c r="J159" i="129"/>
  <c r="F159" i="129"/>
  <c r="B159" i="129"/>
  <c r="R158" i="129"/>
  <c r="N158" i="129"/>
  <c r="J158" i="129"/>
  <c r="F158" i="129"/>
  <c r="B158" i="129"/>
  <c r="R157" i="129"/>
  <c r="N157" i="129"/>
  <c r="J157" i="129"/>
  <c r="F157" i="129"/>
  <c r="B157" i="129"/>
  <c r="R156" i="129"/>
  <c r="N156" i="129"/>
  <c r="J156" i="129"/>
  <c r="F156" i="129"/>
  <c r="B156" i="129"/>
  <c r="R155" i="129"/>
  <c r="N155" i="129"/>
  <c r="J155" i="129"/>
  <c r="F155" i="129"/>
  <c r="B155" i="129"/>
  <c r="R154" i="129"/>
  <c r="N154" i="129"/>
  <c r="J154" i="129"/>
  <c r="F154" i="129"/>
  <c r="B154" i="129"/>
  <c r="R153" i="129"/>
  <c r="N153" i="129"/>
  <c r="J153" i="129"/>
  <c r="F153" i="129"/>
  <c r="B153" i="129"/>
  <c r="R152" i="129"/>
  <c r="N152" i="129"/>
  <c r="J152" i="129"/>
  <c r="F152" i="129"/>
  <c r="B152" i="129"/>
  <c r="R151" i="129"/>
  <c r="N151" i="129"/>
  <c r="J151" i="129"/>
  <c r="F151" i="129"/>
  <c r="B151" i="129"/>
  <c r="R150" i="129"/>
  <c r="N150" i="129"/>
  <c r="J150" i="129"/>
  <c r="F150" i="129"/>
  <c r="A150" i="129"/>
  <c r="R149" i="129"/>
  <c r="N149" i="129"/>
  <c r="J149" i="129"/>
  <c r="F149" i="129"/>
  <c r="R148" i="129"/>
  <c r="N148" i="129"/>
  <c r="J148" i="129"/>
  <c r="F148" i="129"/>
  <c r="R147" i="129"/>
  <c r="N147" i="129"/>
  <c r="J147" i="129"/>
  <c r="F147" i="129"/>
  <c r="A147" i="129"/>
  <c r="R146" i="129"/>
  <c r="N146" i="129"/>
  <c r="J146" i="129"/>
  <c r="F146" i="129"/>
  <c r="A146" i="129"/>
  <c r="R145" i="129"/>
  <c r="N145" i="129"/>
  <c r="J145" i="129"/>
  <c r="F145" i="129"/>
  <c r="A145" i="129"/>
  <c r="R144" i="129"/>
  <c r="N144" i="129"/>
  <c r="J144" i="129"/>
  <c r="F144" i="129"/>
  <c r="A144" i="129"/>
  <c r="R143" i="129"/>
  <c r="N143" i="129"/>
  <c r="J143" i="129"/>
  <c r="F143" i="129"/>
  <c r="A143" i="129"/>
  <c r="R142" i="129"/>
  <c r="N142" i="129"/>
  <c r="J142" i="129"/>
  <c r="F142" i="129"/>
  <c r="Q141" i="129"/>
  <c r="M141" i="129"/>
  <c r="I141" i="129"/>
  <c r="E141" i="129"/>
  <c r="A140" i="129"/>
  <c r="F182" i="129"/>
  <c r="F79" i="129"/>
  <c r="N175" i="129"/>
  <c r="F181" i="129"/>
  <c r="N87" i="129"/>
  <c r="J83" i="129"/>
  <c r="F78" i="129"/>
  <c r="N174" i="129"/>
  <c r="F180" i="129"/>
  <c r="N86" i="129"/>
  <c r="J82" i="129"/>
  <c r="F77" i="129"/>
  <c r="N173" i="129"/>
  <c r="F179" i="129"/>
  <c r="N85" i="129"/>
  <c r="J81" i="129"/>
  <c r="F76" i="129"/>
  <c r="N172" i="129"/>
  <c r="F178" i="129"/>
  <c r="N84" i="129"/>
  <c r="J80" i="129"/>
  <c r="F75" i="129"/>
  <c r="N171" i="129"/>
  <c r="F177" i="129"/>
  <c r="N83" i="129"/>
  <c r="J79" i="129"/>
  <c r="F74" i="129"/>
  <c r="N170" i="129"/>
  <c r="F176" i="129"/>
  <c r="N82" i="129"/>
  <c r="J78" i="129"/>
  <c r="F73" i="129"/>
  <c r="N169" i="129"/>
  <c r="F175" i="129"/>
  <c r="N81" i="129"/>
  <c r="J77" i="129"/>
  <c r="F72" i="129"/>
  <c r="N168" i="129"/>
  <c r="F174" i="129"/>
  <c r="N80" i="129"/>
  <c r="J76" i="129"/>
  <c r="N167" i="129"/>
  <c r="F173" i="129"/>
  <c r="N79" i="129"/>
  <c r="J75" i="129"/>
  <c r="B132" i="129"/>
  <c r="N166" i="129"/>
  <c r="F172" i="129"/>
  <c r="N78" i="129"/>
  <c r="J74" i="129"/>
  <c r="B131" i="129"/>
  <c r="N165" i="129"/>
  <c r="F171" i="129"/>
  <c r="N77" i="129"/>
  <c r="J73" i="129"/>
  <c r="B130" i="129"/>
  <c r="N164" i="129"/>
  <c r="F170" i="129"/>
  <c r="N76" i="129"/>
  <c r="J72" i="129"/>
  <c r="B129" i="129"/>
  <c r="J182" i="129"/>
  <c r="F169" i="129"/>
  <c r="N75" i="129"/>
  <c r="B128" i="129"/>
  <c r="J181" i="129"/>
  <c r="F168" i="129"/>
  <c r="N74" i="129"/>
  <c r="F133" i="129"/>
  <c r="B127" i="129"/>
  <c r="J180" i="129"/>
  <c r="F167" i="129"/>
  <c r="N73" i="129"/>
  <c r="F132" i="129"/>
  <c r="B126" i="129"/>
  <c r="J179" i="129"/>
  <c r="F166" i="129"/>
  <c r="N72" i="129"/>
  <c r="F131" i="129"/>
  <c r="B125" i="129"/>
  <c r="J178" i="129"/>
  <c r="F165" i="129"/>
  <c r="F130" i="129"/>
  <c r="B124" i="129"/>
  <c r="J177" i="129"/>
  <c r="F164" i="129"/>
  <c r="J133" i="129"/>
  <c r="F129" i="129"/>
  <c r="B123" i="129"/>
  <c r="J176" i="129"/>
  <c r="J132" i="129"/>
  <c r="F128" i="129"/>
  <c r="B122" i="129"/>
  <c r="J175" i="129"/>
  <c r="J131" i="129"/>
  <c r="F127" i="129"/>
  <c r="B121" i="129"/>
  <c r="J174" i="129"/>
  <c r="N134" i="129"/>
  <c r="J130" i="129"/>
  <c r="F126" i="129"/>
  <c r="B120" i="129"/>
  <c r="J173" i="129"/>
  <c r="N133" i="129"/>
  <c r="J129" i="129"/>
  <c r="F125" i="129"/>
  <c r="B119" i="129"/>
  <c r="J172" i="129"/>
  <c r="N132" i="129"/>
  <c r="J128" i="129"/>
  <c r="F124" i="129"/>
  <c r="B118" i="129"/>
  <c r="J171" i="129"/>
  <c r="N131" i="129"/>
  <c r="J127" i="129"/>
  <c r="F123" i="129"/>
  <c r="B117" i="129"/>
  <c r="J170" i="129"/>
  <c r="N130" i="129"/>
  <c r="J126" i="129"/>
  <c r="F122" i="129"/>
  <c r="B116" i="129"/>
  <c r="J169" i="129"/>
  <c r="N129" i="129"/>
  <c r="J125" i="129"/>
  <c r="F121" i="129"/>
  <c r="B115" i="129"/>
  <c r="J168" i="129"/>
  <c r="N128" i="129"/>
  <c r="J124" i="129"/>
  <c r="F120" i="129"/>
  <c r="B114" i="129"/>
  <c r="J167" i="129"/>
  <c r="N127" i="129"/>
  <c r="J123" i="129"/>
  <c r="F119" i="129"/>
  <c r="B113" i="129"/>
  <c r="J166" i="129"/>
  <c r="N126" i="129"/>
  <c r="J122" i="129"/>
  <c r="F118" i="129"/>
  <c r="A112" i="129"/>
  <c r="J165" i="129"/>
  <c r="N125" i="129"/>
  <c r="J121" i="129"/>
  <c r="F117" i="129"/>
  <c r="J164" i="129"/>
  <c r="M124" i="129"/>
  <c r="J120" i="129"/>
  <c r="F116" i="129"/>
  <c r="N123" i="129"/>
  <c r="J119" i="129"/>
  <c r="F115" i="129"/>
  <c r="B109" i="129"/>
  <c r="N122" i="129"/>
  <c r="J118" i="129"/>
  <c r="F114" i="129"/>
  <c r="B108" i="129"/>
  <c r="Q127" i="129"/>
  <c r="N121" i="129"/>
  <c r="J117" i="129"/>
  <c r="E113" i="129"/>
  <c r="B107" i="129"/>
  <c r="R126" i="129"/>
  <c r="N120" i="129"/>
  <c r="J116" i="129"/>
  <c r="F112" i="129"/>
  <c r="R125" i="129"/>
  <c r="N119" i="129"/>
  <c r="J115" i="129"/>
  <c r="F111" i="129"/>
  <c r="R124" i="129"/>
  <c r="N118" i="129"/>
  <c r="J114" i="129"/>
  <c r="F110" i="129"/>
  <c r="B104" i="129"/>
  <c r="R123" i="129"/>
  <c r="N117" i="129"/>
  <c r="I113" i="129"/>
  <c r="F109" i="129"/>
  <c r="B103" i="129"/>
  <c r="R122" i="129"/>
  <c r="N116" i="129"/>
  <c r="J112" i="129"/>
  <c r="F108" i="129"/>
  <c r="B102" i="129"/>
  <c r="Q121" i="129"/>
  <c r="N115" i="129"/>
  <c r="J111" i="129"/>
  <c r="F107" i="129"/>
  <c r="B101" i="129"/>
  <c r="N114" i="129"/>
  <c r="J110" i="129"/>
  <c r="F106" i="129"/>
  <c r="B100" i="129"/>
  <c r="M113" i="129"/>
  <c r="J109" i="129"/>
  <c r="F105" i="129"/>
  <c r="B99" i="129"/>
  <c r="R118" i="129"/>
  <c r="N112" i="129"/>
  <c r="J108" i="129"/>
  <c r="F104" i="129"/>
  <c r="B98" i="129"/>
  <c r="R117" i="129"/>
  <c r="N111" i="129"/>
  <c r="J107" i="129"/>
  <c r="F103" i="129"/>
  <c r="B97" i="129"/>
  <c r="R116" i="129"/>
  <c r="N110" i="129"/>
  <c r="J106" i="129"/>
  <c r="F102" i="129"/>
  <c r="B96" i="129"/>
  <c r="R115" i="129"/>
  <c r="N109" i="129"/>
  <c r="J105" i="129"/>
  <c r="F101" i="129"/>
  <c r="B95" i="129"/>
  <c r="R114" i="129"/>
  <c r="N108" i="129"/>
  <c r="J104" i="129"/>
  <c r="F100" i="129"/>
  <c r="B94" i="129"/>
  <c r="N107" i="129"/>
  <c r="J103" i="129"/>
  <c r="F99" i="129"/>
  <c r="B93" i="129"/>
  <c r="R112" i="129"/>
  <c r="N106" i="129"/>
  <c r="J102" i="129"/>
  <c r="F98" i="129"/>
  <c r="B92" i="129"/>
  <c r="R111" i="129"/>
  <c r="N105" i="129"/>
  <c r="J101" i="129"/>
  <c r="F97" i="129"/>
  <c r="B91" i="129"/>
  <c r="R110" i="129"/>
  <c r="N104" i="129"/>
  <c r="J100" i="129"/>
  <c r="F96" i="129"/>
  <c r="B90" i="129"/>
  <c r="R109" i="129"/>
  <c r="N103" i="129"/>
  <c r="J99" i="129"/>
  <c r="F95" i="129"/>
  <c r="R108" i="129"/>
  <c r="N102" i="129"/>
  <c r="J98" i="129"/>
  <c r="F94" i="129"/>
  <c r="N101" i="129"/>
  <c r="J97" i="129"/>
  <c r="F93" i="129"/>
  <c r="N100" i="129"/>
  <c r="J96" i="129"/>
  <c r="E92" i="129"/>
  <c r="N99" i="129"/>
  <c r="J95" i="129"/>
  <c r="F91" i="129"/>
  <c r="N98" i="129"/>
  <c r="J94" i="129"/>
  <c r="F90" i="129"/>
  <c r="N97" i="129"/>
  <c r="J93" i="129"/>
  <c r="F89" i="129"/>
  <c r="N96" i="129"/>
  <c r="I92" i="129"/>
  <c r="F88" i="129"/>
  <c r="N95" i="129"/>
  <c r="J91" i="129"/>
  <c r="F87" i="129"/>
  <c r="N94" i="129"/>
  <c r="J90" i="129"/>
  <c r="F86" i="129"/>
  <c r="N93" i="129"/>
  <c r="J89" i="129"/>
  <c r="F85" i="129"/>
  <c r="Q98" i="129"/>
  <c r="M92" i="129"/>
  <c r="J88" i="129"/>
  <c r="F84" i="129"/>
  <c r="Q97" i="129"/>
  <c r="N91" i="129"/>
  <c r="J87" i="129"/>
  <c r="F83" i="129"/>
  <c r="Q96" i="129"/>
  <c r="N90" i="129"/>
  <c r="J86" i="129"/>
  <c r="F82" i="129"/>
  <c r="Q95" i="129"/>
  <c r="N89" i="129"/>
  <c r="J85" i="129"/>
  <c r="F81" i="129"/>
  <c r="Q94" i="129"/>
  <c r="N88" i="129"/>
  <c r="J84" i="129"/>
  <c r="F80" i="129"/>
  <c r="Q93" i="129"/>
  <c r="M71" i="129"/>
  <c r="I71" i="129"/>
  <c r="E71" i="129"/>
  <c r="A70" i="129"/>
  <c r="R69" i="129"/>
  <c r="N69" i="129"/>
  <c r="J69" i="129"/>
  <c r="F69" i="129"/>
  <c r="B69" i="129"/>
  <c r="R68" i="129"/>
  <c r="N68" i="129"/>
  <c r="J68" i="129"/>
  <c r="F68" i="129"/>
  <c r="B68" i="129"/>
  <c r="R67" i="129"/>
  <c r="N67" i="129"/>
  <c r="J67" i="129"/>
  <c r="F67" i="129"/>
  <c r="B67" i="129"/>
  <c r="R66" i="129"/>
  <c r="N66" i="129"/>
  <c r="J66" i="129"/>
  <c r="F66" i="129"/>
  <c r="B66" i="129"/>
  <c r="R65" i="129"/>
  <c r="N65" i="129"/>
  <c r="J65" i="129"/>
  <c r="F65" i="129"/>
  <c r="A65" i="129"/>
  <c r="R64" i="129"/>
  <c r="N64" i="129"/>
  <c r="J64" i="129"/>
  <c r="F64" i="129"/>
  <c r="B64" i="129"/>
  <c r="R63" i="129"/>
  <c r="N63" i="129"/>
  <c r="J63" i="129"/>
  <c r="F63" i="129"/>
  <c r="B63" i="129"/>
  <c r="R62" i="129"/>
  <c r="N62" i="129"/>
  <c r="J62" i="129"/>
  <c r="F62" i="129"/>
  <c r="B62" i="129"/>
  <c r="R61" i="129"/>
  <c r="N61" i="129"/>
  <c r="J61" i="129"/>
  <c r="E61" i="129"/>
  <c r="B61" i="129"/>
  <c r="R60" i="129"/>
  <c r="N60" i="129"/>
  <c r="J60" i="129"/>
  <c r="F60" i="129"/>
  <c r="B60" i="129"/>
  <c r="R59" i="129"/>
  <c r="N59" i="129"/>
  <c r="J59" i="129"/>
  <c r="F59" i="129"/>
  <c r="B59" i="129"/>
  <c r="R58" i="129"/>
  <c r="N58" i="129"/>
  <c r="J58" i="129"/>
  <c r="F58" i="129"/>
  <c r="B58" i="129"/>
  <c r="R57" i="129"/>
  <c r="N57" i="129"/>
  <c r="I57" i="129"/>
  <c r="F57" i="129"/>
  <c r="B57" i="129"/>
  <c r="R56" i="129"/>
  <c r="N56" i="129"/>
  <c r="J56" i="129"/>
  <c r="F56" i="129"/>
  <c r="B56" i="129"/>
  <c r="R55" i="129"/>
  <c r="N55" i="129"/>
  <c r="J55" i="129"/>
  <c r="F55" i="129"/>
  <c r="B55" i="129"/>
  <c r="R54" i="129"/>
  <c r="N54" i="129"/>
  <c r="J54" i="129"/>
  <c r="F54" i="129"/>
  <c r="B54" i="129"/>
  <c r="R53" i="129"/>
  <c r="M53" i="129"/>
  <c r="J53" i="129"/>
  <c r="F53" i="129"/>
  <c r="B53" i="129"/>
  <c r="R52" i="129"/>
  <c r="N52" i="129"/>
  <c r="J52" i="129"/>
  <c r="F52" i="129"/>
  <c r="B52" i="129"/>
  <c r="R51" i="129"/>
  <c r="N51" i="129"/>
  <c r="J51" i="129"/>
  <c r="F51" i="129"/>
  <c r="B51" i="129"/>
  <c r="R50" i="129"/>
  <c r="N50" i="129"/>
  <c r="J50" i="129"/>
  <c r="F50" i="129"/>
  <c r="B50" i="129"/>
  <c r="Q49" i="129"/>
  <c r="N49" i="129"/>
  <c r="J49" i="129"/>
  <c r="F49" i="129"/>
  <c r="B49" i="129"/>
  <c r="R48" i="129"/>
  <c r="N48" i="129"/>
  <c r="J48" i="129"/>
  <c r="F48" i="129"/>
  <c r="B48" i="129"/>
  <c r="R47" i="129"/>
  <c r="N47" i="129"/>
  <c r="J47" i="129"/>
  <c r="F47" i="129"/>
  <c r="B47" i="129"/>
  <c r="R46" i="129"/>
  <c r="N46" i="129"/>
  <c r="J46" i="129"/>
  <c r="F46" i="129"/>
  <c r="B46" i="129"/>
  <c r="R45" i="129"/>
  <c r="N45" i="129"/>
  <c r="J45" i="129"/>
  <c r="F45" i="129"/>
  <c r="B45" i="129"/>
  <c r="R44" i="129"/>
  <c r="N44" i="129"/>
  <c r="J44" i="129"/>
  <c r="F44" i="129"/>
  <c r="A44" i="129"/>
  <c r="R43" i="129"/>
  <c r="N43" i="129"/>
  <c r="J43" i="129"/>
  <c r="F43" i="129"/>
  <c r="B43" i="129"/>
  <c r="R42" i="129"/>
  <c r="N42" i="129"/>
  <c r="J42" i="129"/>
  <c r="F42" i="129"/>
  <c r="B42" i="129"/>
  <c r="R41" i="129"/>
  <c r="N41" i="129"/>
  <c r="J41" i="129"/>
  <c r="F41" i="129"/>
  <c r="B41" i="129"/>
  <c r="R40" i="129"/>
  <c r="N40" i="129"/>
  <c r="J40" i="129"/>
  <c r="E40" i="129"/>
  <c r="B40" i="129"/>
  <c r="R39" i="129"/>
  <c r="N39" i="129"/>
  <c r="J39" i="129"/>
  <c r="F39" i="129"/>
  <c r="B39" i="129"/>
  <c r="R38" i="129"/>
  <c r="N38" i="129"/>
  <c r="J38" i="129"/>
  <c r="F38" i="129"/>
  <c r="B38" i="129"/>
  <c r="R37" i="129"/>
  <c r="N37" i="129"/>
  <c r="J37" i="129"/>
  <c r="F37" i="129"/>
  <c r="B37" i="129"/>
  <c r="R36" i="129"/>
  <c r="N36" i="129"/>
  <c r="I36" i="129"/>
  <c r="F36" i="129"/>
  <c r="B36" i="129"/>
  <c r="R35" i="129"/>
  <c r="N35" i="129"/>
  <c r="J35" i="129"/>
  <c r="F35" i="129"/>
  <c r="B35" i="129"/>
  <c r="R34" i="129"/>
  <c r="N34" i="129"/>
  <c r="J34" i="129"/>
  <c r="F34" i="129"/>
  <c r="B34" i="129"/>
  <c r="R33" i="129"/>
  <c r="N33" i="129"/>
  <c r="J33" i="129"/>
  <c r="F33" i="129"/>
  <c r="B33" i="129"/>
  <c r="R32" i="129"/>
  <c r="M32" i="129"/>
  <c r="J32" i="129"/>
  <c r="F32" i="129"/>
  <c r="B32" i="129"/>
  <c r="R31" i="129"/>
  <c r="N31" i="129"/>
  <c r="J31" i="129"/>
  <c r="F31" i="129"/>
  <c r="B31" i="129"/>
  <c r="R30" i="129"/>
  <c r="N30" i="129"/>
  <c r="J30" i="129"/>
  <c r="F30" i="129"/>
  <c r="B30" i="129"/>
  <c r="R29" i="129"/>
  <c r="N29" i="129"/>
  <c r="J29" i="129"/>
  <c r="F29" i="129"/>
  <c r="B29" i="129"/>
  <c r="Q28" i="129"/>
  <c r="N28" i="129"/>
  <c r="J28" i="129"/>
  <c r="F28" i="129"/>
  <c r="B28" i="129"/>
  <c r="R27" i="129"/>
  <c r="N27" i="129"/>
  <c r="J27" i="129"/>
  <c r="F27" i="129"/>
  <c r="B27" i="129"/>
  <c r="R26" i="129"/>
  <c r="N26" i="129"/>
  <c r="J26" i="129"/>
  <c r="F26" i="129"/>
  <c r="B26" i="129"/>
  <c r="R25" i="129"/>
  <c r="N25" i="129"/>
  <c r="J25" i="129"/>
  <c r="F25" i="129"/>
  <c r="B25" i="129"/>
  <c r="R24" i="129"/>
  <c r="N24" i="129"/>
  <c r="J24" i="129"/>
  <c r="F24" i="129"/>
  <c r="B24" i="129"/>
  <c r="R23" i="129"/>
  <c r="N23" i="129"/>
  <c r="J23" i="129"/>
  <c r="F23" i="129"/>
  <c r="A23" i="129"/>
  <c r="R22" i="129"/>
  <c r="N22" i="129"/>
  <c r="J22" i="129"/>
  <c r="F22" i="129"/>
  <c r="R21" i="129"/>
  <c r="N21" i="129"/>
  <c r="J21" i="129"/>
  <c r="F21" i="129"/>
  <c r="R20" i="129"/>
  <c r="N20" i="129"/>
  <c r="J20" i="129"/>
  <c r="F20" i="129"/>
  <c r="R19" i="129"/>
  <c r="N19" i="129"/>
  <c r="J19" i="129"/>
  <c r="E19" i="129"/>
  <c r="R18" i="129"/>
  <c r="N18" i="129"/>
  <c r="J18" i="129"/>
  <c r="F18" i="129"/>
  <c r="R17" i="129"/>
  <c r="N17" i="129"/>
  <c r="J17" i="129"/>
  <c r="F17" i="129"/>
  <c r="R16" i="129"/>
  <c r="N16" i="129"/>
  <c r="J16" i="129"/>
  <c r="F16" i="129"/>
  <c r="R15" i="129"/>
  <c r="N15" i="129"/>
  <c r="I15" i="129"/>
  <c r="F15" i="129"/>
  <c r="R14" i="129"/>
  <c r="N14" i="129"/>
  <c r="J14" i="129"/>
  <c r="F14" i="129"/>
  <c r="R13" i="129"/>
  <c r="N13" i="129"/>
  <c r="J13" i="129"/>
  <c r="F13" i="129"/>
  <c r="R12" i="129"/>
  <c r="N12" i="129"/>
  <c r="J12" i="129"/>
  <c r="F12" i="129"/>
  <c r="R11" i="129"/>
  <c r="M11" i="129"/>
  <c r="J11" i="129"/>
  <c r="F11" i="129"/>
  <c r="R10" i="129"/>
  <c r="N10" i="129"/>
  <c r="J10" i="129"/>
  <c r="F10" i="129"/>
  <c r="R9" i="129"/>
  <c r="N9" i="129"/>
  <c r="J9" i="129"/>
  <c r="F9" i="129"/>
  <c r="R8" i="129"/>
  <c r="N8" i="129"/>
  <c r="J8" i="129"/>
  <c r="F8" i="129"/>
  <c r="Q7" i="129"/>
  <c r="N7" i="129"/>
  <c r="J7" i="129"/>
  <c r="F7" i="129"/>
  <c r="R6" i="129"/>
  <c r="N6" i="129"/>
  <c r="J6" i="129"/>
  <c r="F6" i="129"/>
  <c r="R5" i="129"/>
  <c r="N5" i="129"/>
  <c r="J5" i="129"/>
  <c r="F5" i="129"/>
  <c r="R4" i="129"/>
  <c r="N4" i="129"/>
  <c r="J4" i="129"/>
  <c r="F4" i="129"/>
  <c r="R3" i="129"/>
  <c r="N3" i="129"/>
  <c r="J3" i="129"/>
  <c r="F3" i="129"/>
  <c r="Q2" i="129"/>
  <c r="M2" i="129"/>
  <c r="I2" i="129"/>
  <c r="E2" i="129"/>
  <c r="A1" i="129"/>
  <c r="B170" i="128"/>
  <c r="B169" i="128"/>
  <c r="B168" i="128"/>
  <c r="B167" i="128"/>
  <c r="B166" i="128"/>
  <c r="B165" i="128"/>
  <c r="B164" i="128"/>
  <c r="B163" i="128"/>
  <c r="B162" i="128"/>
  <c r="R161" i="128"/>
  <c r="N161" i="128"/>
  <c r="J161" i="128"/>
  <c r="F161" i="128"/>
  <c r="B161" i="128"/>
  <c r="R160" i="128"/>
  <c r="N160" i="128"/>
  <c r="J160" i="128"/>
  <c r="F160" i="128"/>
  <c r="B160" i="128"/>
  <c r="R159" i="128"/>
  <c r="N159" i="128"/>
  <c r="J159" i="128"/>
  <c r="F159" i="128"/>
  <c r="B159" i="128"/>
  <c r="R158" i="128"/>
  <c r="N158" i="128"/>
  <c r="J158" i="128"/>
  <c r="F158" i="128"/>
  <c r="B158" i="128"/>
  <c r="R157" i="128"/>
  <c r="N157" i="128"/>
  <c r="J157" i="128"/>
  <c r="F157" i="128"/>
  <c r="B157" i="128"/>
  <c r="R156" i="128"/>
  <c r="N156" i="128"/>
  <c r="J156" i="128"/>
  <c r="F156" i="128"/>
  <c r="B156" i="128"/>
  <c r="R155" i="128"/>
  <c r="N155" i="128"/>
  <c r="J155" i="128"/>
  <c r="F155" i="128"/>
  <c r="B155" i="128"/>
  <c r="R154" i="128"/>
  <c r="N154" i="128"/>
  <c r="J154" i="128"/>
  <c r="F154" i="128"/>
  <c r="B154" i="128"/>
  <c r="R153" i="128"/>
  <c r="N153" i="128"/>
  <c r="J153" i="128"/>
  <c r="F153" i="128"/>
  <c r="B153" i="128"/>
  <c r="R152" i="128"/>
  <c r="N152" i="128"/>
  <c r="J152" i="128"/>
  <c r="F152" i="128"/>
  <c r="B152" i="128"/>
  <c r="R151" i="128"/>
  <c r="N151" i="128"/>
  <c r="J151" i="128"/>
  <c r="F151" i="128"/>
  <c r="B151" i="128"/>
  <c r="R150" i="128"/>
  <c r="N150" i="128"/>
  <c r="J150" i="128"/>
  <c r="F150" i="128"/>
  <c r="A150" i="128"/>
  <c r="R149" i="128"/>
  <c r="N149" i="128"/>
  <c r="J149" i="128"/>
  <c r="F149" i="128"/>
  <c r="R148" i="128"/>
  <c r="N148" i="128"/>
  <c r="J148" i="128"/>
  <c r="F148" i="128"/>
  <c r="R147" i="128"/>
  <c r="N147" i="128"/>
  <c r="J147" i="128"/>
  <c r="F147" i="128"/>
  <c r="A147" i="128"/>
  <c r="R146" i="128"/>
  <c r="N146" i="128"/>
  <c r="J146" i="128"/>
  <c r="F146" i="128"/>
  <c r="A146" i="128"/>
  <c r="R145" i="128"/>
  <c r="N145" i="128"/>
  <c r="J145" i="128"/>
  <c r="F145" i="128"/>
  <c r="A145" i="128"/>
  <c r="R144" i="128"/>
  <c r="N144" i="128"/>
  <c r="J144" i="128"/>
  <c r="F144" i="128"/>
  <c r="A144" i="128"/>
  <c r="R143" i="128"/>
  <c r="N143" i="128"/>
  <c r="J143" i="128"/>
  <c r="F143" i="128"/>
  <c r="A143" i="128"/>
  <c r="R142" i="128"/>
  <c r="N142" i="128"/>
  <c r="J142" i="128"/>
  <c r="F142" i="128"/>
  <c r="Q141" i="128"/>
  <c r="M141" i="128"/>
  <c r="I141" i="128"/>
  <c r="E141" i="128"/>
  <c r="A140" i="128"/>
  <c r="F182" i="128"/>
  <c r="F79" i="128"/>
  <c r="N175" i="128"/>
  <c r="F181" i="128"/>
  <c r="N87" i="128"/>
  <c r="J83" i="128"/>
  <c r="F78" i="128"/>
  <c r="N174" i="128"/>
  <c r="F180" i="128"/>
  <c r="N86" i="128"/>
  <c r="J82" i="128"/>
  <c r="F77" i="128"/>
  <c r="N173" i="128"/>
  <c r="F179" i="128"/>
  <c r="N85" i="128"/>
  <c r="J81" i="128"/>
  <c r="F76" i="128"/>
  <c r="N172" i="128"/>
  <c r="F178" i="128"/>
  <c r="N84" i="128"/>
  <c r="J80" i="128"/>
  <c r="F75" i="128"/>
  <c r="N171" i="128"/>
  <c r="F177" i="128"/>
  <c r="N83" i="128"/>
  <c r="J79" i="128"/>
  <c r="F74" i="128"/>
  <c r="N170" i="128"/>
  <c r="F176" i="128"/>
  <c r="N82" i="128"/>
  <c r="J78" i="128"/>
  <c r="F73" i="128"/>
  <c r="N169" i="128"/>
  <c r="F175" i="128"/>
  <c r="N81" i="128"/>
  <c r="J77" i="128"/>
  <c r="F72" i="128"/>
  <c r="N168" i="128"/>
  <c r="F174" i="128"/>
  <c r="N80" i="128"/>
  <c r="J76" i="128"/>
  <c r="N167" i="128"/>
  <c r="F173" i="128"/>
  <c r="N79" i="128"/>
  <c r="J75" i="128"/>
  <c r="B132" i="128"/>
  <c r="N166" i="128"/>
  <c r="F172" i="128"/>
  <c r="N78" i="128"/>
  <c r="J74" i="128"/>
  <c r="B131" i="128"/>
  <c r="N165" i="128"/>
  <c r="F171" i="128"/>
  <c r="N77" i="128"/>
  <c r="J73" i="128"/>
  <c r="B130" i="128"/>
  <c r="N164" i="128"/>
  <c r="F170" i="128"/>
  <c r="N76" i="128"/>
  <c r="J72" i="128"/>
  <c r="B129" i="128"/>
  <c r="J182" i="128"/>
  <c r="F169" i="128"/>
  <c r="N75" i="128"/>
  <c r="B128" i="128"/>
  <c r="J181" i="128"/>
  <c r="F168" i="128"/>
  <c r="N74" i="128"/>
  <c r="F133" i="128"/>
  <c r="B127" i="128"/>
  <c r="J180" i="128"/>
  <c r="F167" i="128"/>
  <c r="N73" i="128"/>
  <c r="F132" i="128"/>
  <c r="B126" i="128"/>
  <c r="J179" i="128"/>
  <c r="F166" i="128"/>
  <c r="N72" i="128"/>
  <c r="F131" i="128"/>
  <c r="B125" i="128"/>
  <c r="J178" i="128"/>
  <c r="F165" i="128"/>
  <c r="F130" i="128"/>
  <c r="B124" i="128"/>
  <c r="J177" i="128"/>
  <c r="F164" i="128"/>
  <c r="J133" i="128"/>
  <c r="F129" i="128"/>
  <c r="B123" i="128"/>
  <c r="J176" i="128"/>
  <c r="J132" i="128"/>
  <c r="F128" i="128"/>
  <c r="B122" i="128"/>
  <c r="J175" i="128"/>
  <c r="J131" i="128"/>
  <c r="F127" i="128"/>
  <c r="B121" i="128"/>
  <c r="J174" i="128"/>
  <c r="N134" i="128"/>
  <c r="J130" i="128"/>
  <c r="F126" i="128"/>
  <c r="B120" i="128"/>
  <c r="J173" i="128"/>
  <c r="N133" i="128"/>
  <c r="J129" i="128"/>
  <c r="F125" i="128"/>
  <c r="B119" i="128"/>
  <c r="J172" i="128"/>
  <c r="N132" i="128"/>
  <c r="J128" i="128"/>
  <c r="F124" i="128"/>
  <c r="B118" i="128"/>
  <c r="J171" i="128"/>
  <c r="N131" i="128"/>
  <c r="J127" i="128"/>
  <c r="F123" i="128"/>
  <c r="B117" i="128"/>
  <c r="J170" i="128"/>
  <c r="N130" i="128"/>
  <c r="J126" i="128"/>
  <c r="F122" i="128"/>
  <c r="B116" i="128"/>
  <c r="J169" i="128"/>
  <c r="N129" i="128"/>
  <c r="J125" i="128"/>
  <c r="F121" i="128"/>
  <c r="B115" i="128"/>
  <c r="J168" i="128"/>
  <c r="N128" i="128"/>
  <c r="J124" i="128"/>
  <c r="F120" i="128"/>
  <c r="B114" i="128"/>
  <c r="J167" i="128"/>
  <c r="N127" i="128"/>
  <c r="J123" i="128"/>
  <c r="F119" i="128"/>
  <c r="B113" i="128"/>
  <c r="J166" i="128"/>
  <c r="N126" i="128"/>
  <c r="J122" i="128"/>
  <c r="F118" i="128"/>
  <c r="A112" i="128"/>
  <c r="J165" i="128"/>
  <c r="N125" i="128"/>
  <c r="J121" i="128"/>
  <c r="F117" i="128"/>
  <c r="J164" i="128"/>
  <c r="M124" i="128"/>
  <c r="J120" i="128"/>
  <c r="F116" i="128"/>
  <c r="N123" i="128"/>
  <c r="J119" i="128"/>
  <c r="F115" i="128"/>
  <c r="B109" i="128"/>
  <c r="N122" i="128"/>
  <c r="J118" i="128"/>
  <c r="F114" i="128"/>
  <c r="B108" i="128"/>
  <c r="Q127" i="128"/>
  <c r="N121" i="128"/>
  <c r="J117" i="128"/>
  <c r="E113" i="128"/>
  <c r="B107" i="128"/>
  <c r="R126" i="128"/>
  <c r="N120" i="128"/>
  <c r="J116" i="128"/>
  <c r="F112" i="128"/>
  <c r="R125" i="128"/>
  <c r="N119" i="128"/>
  <c r="J115" i="128"/>
  <c r="F111" i="128"/>
  <c r="R124" i="128"/>
  <c r="N118" i="128"/>
  <c r="J114" i="128"/>
  <c r="F110" i="128"/>
  <c r="B104" i="128"/>
  <c r="R123" i="128"/>
  <c r="N117" i="128"/>
  <c r="I113" i="128"/>
  <c r="F109" i="128"/>
  <c r="B103" i="128"/>
  <c r="R122" i="128"/>
  <c r="N116" i="128"/>
  <c r="J112" i="128"/>
  <c r="F108" i="128"/>
  <c r="B102" i="128"/>
  <c r="Q121" i="128"/>
  <c r="N115" i="128"/>
  <c r="J111" i="128"/>
  <c r="F107" i="128"/>
  <c r="B101" i="128"/>
  <c r="N114" i="128"/>
  <c r="J110" i="128"/>
  <c r="F106" i="128"/>
  <c r="B100" i="128"/>
  <c r="M113" i="128"/>
  <c r="J109" i="128"/>
  <c r="F105" i="128"/>
  <c r="B99" i="128"/>
  <c r="R118" i="128"/>
  <c r="N112" i="128"/>
  <c r="J108" i="128"/>
  <c r="F104" i="128"/>
  <c r="B98" i="128"/>
  <c r="R117" i="128"/>
  <c r="N111" i="128"/>
  <c r="J107" i="128"/>
  <c r="F103" i="128"/>
  <c r="B97" i="128"/>
  <c r="R116" i="128"/>
  <c r="N110" i="128"/>
  <c r="J106" i="128"/>
  <c r="F102" i="128"/>
  <c r="B96" i="128"/>
  <c r="R115" i="128"/>
  <c r="N109" i="128"/>
  <c r="J105" i="128"/>
  <c r="F101" i="128"/>
  <c r="B95" i="128"/>
  <c r="R114" i="128"/>
  <c r="N108" i="128"/>
  <c r="J104" i="128"/>
  <c r="F100" i="128"/>
  <c r="B94" i="128"/>
  <c r="N107" i="128"/>
  <c r="J103" i="128"/>
  <c r="F99" i="128"/>
  <c r="B93" i="128"/>
  <c r="R112" i="128"/>
  <c r="N106" i="128"/>
  <c r="J102" i="128"/>
  <c r="F98" i="128"/>
  <c r="B92" i="128"/>
  <c r="R111" i="128"/>
  <c r="N105" i="128"/>
  <c r="J101" i="128"/>
  <c r="F97" i="128"/>
  <c r="B91" i="128"/>
  <c r="R110" i="128"/>
  <c r="N104" i="128"/>
  <c r="J100" i="128"/>
  <c r="F96" i="128"/>
  <c r="B90" i="128"/>
  <c r="R109" i="128"/>
  <c r="N103" i="128"/>
  <c r="J99" i="128"/>
  <c r="F95" i="128"/>
  <c r="R108" i="128"/>
  <c r="N102" i="128"/>
  <c r="J98" i="128"/>
  <c r="F94" i="128"/>
  <c r="N101" i="128"/>
  <c r="J97" i="128"/>
  <c r="F93" i="128"/>
  <c r="N100" i="128"/>
  <c r="J96" i="128"/>
  <c r="E92" i="128"/>
  <c r="N99" i="128"/>
  <c r="J95" i="128"/>
  <c r="F91" i="128"/>
  <c r="N98" i="128"/>
  <c r="J94" i="128"/>
  <c r="F90" i="128"/>
  <c r="N97" i="128"/>
  <c r="J93" i="128"/>
  <c r="F89" i="128"/>
  <c r="N96" i="128"/>
  <c r="I92" i="128"/>
  <c r="F88" i="128"/>
  <c r="N95" i="128"/>
  <c r="J91" i="128"/>
  <c r="F87" i="128"/>
  <c r="N94" i="128"/>
  <c r="J90" i="128"/>
  <c r="F86" i="128"/>
  <c r="N93" i="128"/>
  <c r="J89" i="128"/>
  <c r="F85" i="128"/>
  <c r="Q98" i="128"/>
  <c r="M92" i="128"/>
  <c r="J88" i="128"/>
  <c r="F84" i="128"/>
  <c r="Q97" i="128"/>
  <c r="N91" i="128"/>
  <c r="J87" i="128"/>
  <c r="F83" i="128"/>
  <c r="Q96" i="128"/>
  <c r="N90" i="128"/>
  <c r="J86" i="128"/>
  <c r="F82" i="128"/>
  <c r="Q95" i="128"/>
  <c r="N89" i="128"/>
  <c r="J85" i="128"/>
  <c r="F81" i="128"/>
  <c r="Q94" i="128"/>
  <c r="N88" i="128"/>
  <c r="J84" i="128"/>
  <c r="F80" i="128"/>
  <c r="Q93" i="128"/>
  <c r="M71" i="128"/>
  <c r="I71" i="128"/>
  <c r="E71" i="128"/>
  <c r="A70" i="128"/>
  <c r="R69" i="128"/>
  <c r="N69" i="128"/>
  <c r="J69" i="128"/>
  <c r="F69" i="128"/>
  <c r="B69" i="128"/>
  <c r="R68" i="128"/>
  <c r="N68" i="128"/>
  <c r="J68" i="128"/>
  <c r="F68" i="128"/>
  <c r="B68" i="128"/>
  <c r="R67" i="128"/>
  <c r="N67" i="128"/>
  <c r="J67" i="128"/>
  <c r="F67" i="128"/>
  <c r="B67" i="128"/>
  <c r="R66" i="128"/>
  <c r="N66" i="128"/>
  <c r="J66" i="128"/>
  <c r="F66" i="128"/>
  <c r="B66" i="128"/>
  <c r="R65" i="128"/>
  <c r="N65" i="128"/>
  <c r="J65" i="128"/>
  <c r="F65" i="128"/>
  <c r="A65" i="128"/>
  <c r="R64" i="128"/>
  <c r="N64" i="128"/>
  <c r="J64" i="128"/>
  <c r="F64" i="128"/>
  <c r="B64" i="128"/>
  <c r="R63" i="128"/>
  <c r="N63" i="128"/>
  <c r="J63" i="128"/>
  <c r="F63" i="128"/>
  <c r="B63" i="128"/>
  <c r="R62" i="128"/>
  <c r="N62" i="128"/>
  <c r="J62" i="128"/>
  <c r="F62" i="128"/>
  <c r="B62" i="128"/>
  <c r="R61" i="128"/>
  <c r="N61" i="128"/>
  <c r="J61" i="128"/>
  <c r="E61" i="128"/>
  <c r="B61" i="128"/>
  <c r="R60" i="128"/>
  <c r="N60" i="128"/>
  <c r="J60" i="128"/>
  <c r="F60" i="128"/>
  <c r="B60" i="128"/>
  <c r="R59" i="128"/>
  <c r="N59" i="128"/>
  <c r="J59" i="128"/>
  <c r="F59" i="128"/>
  <c r="B59" i="128"/>
  <c r="R58" i="128"/>
  <c r="N58" i="128"/>
  <c r="J58" i="128"/>
  <c r="F58" i="128"/>
  <c r="B58" i="128"/>
  <c r="R57" i="128"/>
  <c r="N57" i="128"/>
  <c r="I57" i="128"/>
  <c r="F57" i="128"/>
  <c r="B57" i="128"/>
  <c r="R56" i="128"/>
  <c r="N56" i="128"/>
  <c r="J56" i="128"/>
  <c r="F56" i="128"/>
  <c r="B56" i="128"/>
  <c r="R55" i="128"/>
  <c r="N55" i="128"/>
  <c r="J55" i="128"/>
  <c r="F55" i="128"/>
  <c r="B55" i="128"/>
  <c r="R54" i="128"/>
  <c r="N54" i="128"/>
  <c r="J54" i="128"/>
  <c r="F54" i="128"/>
  <c r="B54" i="128"/>
  <c r="R53" i="128"/>
  <c r="M53" i="128"/>
  <c r="J53" i="128"/>
  <c r="F53" i="128"/>
  <c r="B53" i="128"/>
  <c r="R52" i="128"/>
  <c r="N52" i="128"/>
  <c r="J52" i="128"/>
  <c r="F52" i="128"/>
  <c r="B52" i="128"/>
  <c r="R51" i="128"/>
  <c r="N51" i="128"/>
  <c r="J51" i="128"/>
  <c r="F51" i="128"/>
  <c r="B51" i="128"/>
  <c r="R50" i="128"/>
  <c r="N50" i="128"/>
  <c r="J50" i="128"/>
  <c r="F50" i="128"/>
  <c r="B50" i="128"/>
  <c r="Q49" i="128"/>
  <c r="N49" i="128"/>
  <c r="J49" i="128"/>
  <c r="F49" i="128"/>
  <c r="B49" i="128"/>
  <c r="R48" i="128"/>
  <c r="N48" i="128"/>
  <c r="J48" i="128"/>
  <c r="F48" i="128"/>
  <c r="B48" i="128"/>
  <c r="R47" i="128"/>
  <c r="N47" i="128"/>
  <c r="J47" i="128"/>
  <c r="F47" i="128"/>
  <c r="B47" i="128"/>
  <c r="R46" i="128"/>
  <c r="N46" i="128"/>
  <c r="J46" i="128"/>
  <c r="F46" i="128"/>
  <c r="B46" i="128"/>
  <c r="R45" i="128"/>
  <c r="N45" i="128"/>
  <c r="J45" i="128"/>
  <c r="F45" i="128"/>
  <c r="B45" i="128"/>
  <c r="R44" i="128"/>
  <c r="N44" i="128"/>
  <c r="J44" i="128"/>
  <c r="F44" i="128"/>
  <c r="A44" i="128"/>
  <c r="R43" i="128"/>
  <c r="N43" i="128"/>
  <c r="J43" i="128"/>
  <c r="F43" i="128"/>
  <c r="B43" i="128"/>
  <c r="R42" i="128"/>
  <c r="N42" i="128"/>
  <c r="J42" i="128"/>
  <c r="F42" i="128"/>
  <c r="B42" i="128"/>
  <c r="R41" i="128"/>
  <c r="N41" i="128"/>
  <c r="J41" i="128"/>
  <c r="F41" i="128"/>
  <c r="B41" i="128"/>
  <c r="R40" i="128"/>
  <c r="N40" i="128"/>
  <c r="J40" i="128"/>
  <c r="E40" i="128"/>
  <c r="B40" i="128"/>
  <c r="R39" i="128"/>
  <c r="N39" i="128"/>
  <c r="J39" i="128"/>
  <c r="F39" i="128"/>
  <c r="B39" i="128"/>
  <c r="R38" i="128"/>
  <c r="N38" i="128"/>
  <c r="J38" i="128"/>
  <c r="F38" i="128"/>
  <c r="B38" i="128"/>
  <c r="R37" i="128"/>
  <c r="N37" i="128"/>
  <c r="J37" i="128"/>
  <c r="F37" i="128"/>
  <c r="B37" i="128"/>
  <c r="R36" i="128"/>
  <c r="N36" i="128"/>
  <c r="I36" i="128"/>
  <c r="F36" i="128"/>
  <c r="B36" i="128"/>
  <c r="R35" i="128"/>
  <c r="N35" i="128"/>
  <c r="J35" i="128"/>
  <c r="F35" i="128"/>
  <c r="B35" i="128"/>
  <c r="R34" i="128"/>
  <c r="N34" i="128"/>
  <c r="J34" i="128"/>
  <c r="F34" i="128"/>
  <c r="B34" i="128"/>
  <c r="R33" i="128"/>
  <c r="N33" i="128"/>
  <c r="J33" i="128"/>
  <c r="F33" i="128"/>
  <c r="B33" i="128"/>
  <c r="R32" i="128"/>
  <c r="M32" i="128"/>
  <c r="J32" i="128"/>
  <c r="F32" i="128"/>
  <c r="B32" i="128"/>
  <c r="R31" i="128"/>
  <c r="N31" i="128"/>
  <c r="J31" i="128"/>
  <c r="F31" i="128"/>
  <c r="B31" i="128"/>
  <c r="R30" i="128"/>
  <c r="N30" i="128"/>
  <c r="J30" i="128"/>
  <c r="F30" i="128"/>
  <c r="B30" i="128"/>
  <c r="R29" i="128"/>
  <c r="N29" i="128"/>
  <c r="J29" i="128"/>
  <c r="F29" i="128"/>
  <c r="B29" i="128"/>
  <c r="Q28" i="128"/>
  <c r="N28" i="128"/>
  <c r="J28" i="128"/>
  <c r="F28" i="128"/>
  <c r="B28" i="128"/>
  <c r="R27" i="128"/>
  <c r="N27" i="128"/>
  <c r="J27" i="128"/>
  <c r="F27" i="128"/>
  <c r="B27" i="128"/>
  <c r="R26" i="128"/>
  <c r="N26" i="128"/>
  <c r="J26" i="128"/>
  <c r="F26" i="128"/>
  <c r="B26" i="128"/>
  <c r="R25" i="128"/>
  <c r="N25" i="128"/>
  <c r="J25" i="128"/>
  <c r="F25" i="128"/>
  <c r="B25" i="128"/>
  <c r="R24" i="128"/>
  <c r="N24" i="128"/>
  <c r="J24" i="128"/>
  <c r="F24" i="128"/>
  <c r="B24" i="128"/>
  <c r="R23" i="128"/>
  <c r="N23" i="128"/>
  <c r="J23" i="128"/>
  <c r="F23" i="128"/>
  <c r="A23" i="128"/>
  <c r="R22" i="128"/>
  <c r="N22" i="128"/>
  <c r="J22" i="128"/>
  <c r="F22" i="128"/>
  <c r="R21" i="128"/>
  <c r="N21" i="128"/>
  <c r="J21" i="128"/>
  <c r="F21" i="128"/>
  <c r="R20" i="128"/>
  <c r="N20" i="128"/>
  <c r="J20" i="128"/>
  <c r="F20" i="128"/>
  <c r="R19" i="128"/>
  <c r="N19" i="128"/>
  <c r="J19" i="128"/>
  <c r="E19" i="128"/>
  <c r="R18" i="128"/>
  <c r="N18" i="128"/>
  <c r="J18" i="128"/>
  <c r="F18" i="128"/>
  <c r="R17" i="128"/>
  <c r="N17" i="128"/>
  <c r="J17" i="128"/>
  <c r="F17" i="128"/>
  <c r="R16" i="128"/>
  <c r="N16" i="128"/>
  <c r="J16" i="128"/>
  <c r="F16" i="128"/>
  <c r="R15" i="128"/>
  <c r="N15" i="128"/>
  <c r="I15" i="128"/>
  <c r="F15" i="128"/>
  <c r="R14" i="128"/>
  <c r="N14" i="128"/>
  <c r="J14" i="128"/>
  <c r="F14" i="128"/>
  <c r="R13" i="128"/>
  <c r="N13" i="128"/>
  <c r="J13" i="128"/>
  <c r="F13" i="128"/>
  <c r="R12" i="128"/>
  <c r="N12" i="128"/>
  <c r="J12" i="128"/>
  <c r="F12" i="128"/>
  <c r="R11" i="128"/>
  <c r="M11" i="128"/>
  <c r="J11" i="128"/>
  <c r="F11" i="128"/>
  <c r="R10" i="128"/>
  <c r="N10" i="128"/>
  <c r="J10" i="128"/>
  <c r="F10" i="128"/>
  <c r="R9" i="128"/>
  <c r="N9" i="128"/>
  <c r="J9" i="128"/>
  <c r="F9" i="128"/>
  <c r="R8" i="128"/>
  <c r="N8" i="128"/>
  <c r="J8" i="128"/>
  <c r="F8" i="128"/>
  <c r="Q7" i="128"/>
  <c r="N7" i="128"/>
  <c r="J7" i="128"/>
  <c r="F7" i="128"/>
  <c r="R6" i="128"/>
  <c r="N6" i="128"/>
  <c r="J6" i="128"/>
  <c r="F6" i="128"/>
  <c r="R5" i="128"/>
  <c r="N5" i="128"/>
  <c r="J5" i="128"/>
  <c r="F5" i="128"/>
  <c r="R4" i="128"/>
  <c r="N4" i="128"/>
  <c r="J4" i="128"/>
  <c r="F4" i="128"/>
  <c r="R3" i="128"/>
  <c r="N3" i="128"/>
  <c r="J3" i="128"/>
  <c r="F3" i="128"/>
  <c r="Q2" i="128"/>
  <c r="M2" i="128"/>
  <c r="I2" i="128"/>
  <c r="E2" i="128"/>
  <c r="A1" i="128"/>
  <c r="B170" i="127"/>
  <c r="B169" i="127"/>
  <c r="B168" i="127"/>
  <c r="B167" i="127"/>
  <c r="B166" i="127"/>
  <c r="B165" i="127"/>
  <c r="B164" i="127"/>
  <c r="B163" i="127"/>
  <c r="B162" i="127"/>
  <c r="R161" i="127"/>
  <c r="N161" i="127"/>
  <c r="J161" i="127"/>
  <c r="F161" i="127"/>
  <c r="B161" i="127"/>
  <c r="R160" i="127"/>
  <c r="N160" i="127"/>
  <c r="J160" i="127"/>
  <c r="F160" i="127"/>
  <c r="B160" i="127"/>
  <c r="R159" i="127"/>
  <c r="N159" i="127"/>
  <c r="J159" i="127"/>
  <c r="F159" i="127"/>
  <c r="B159" i="127"/>
  <c r="R158" i="127"/>
  <c r="N158" i="127"/>
  <c r="J158" i="127"/>
  <c r="F158" i="127"/>
  <c r="B158" i="127"/>
  <c r="R157" i="127"/>
  <c r="N157" i="127"/>
  <c r="J157" i="127"/>
  <c r="F157" i="127"/>
  <c r="B157" i="127"/>
  <c r="R156" i="127"/>
  <c r="N156" i="127"/>
  <c r="J156" i="127"/>
  <c r="F156" i="127"/>
  <c r="B156" i="127"/>
  <c r="R155" i="127"/>
  <c r="N155" i="127"/>
  <c r="J155" i="127"/>
  <c r="F155" i="127"/>
  <c r="B155" i="127"/>
  <c r="R154" i="127"/>
  <c r="N154" i="127"/>
  <c r="J154" i="127"/>
  <c r="F154" i="127"/>
  <c r="B154" i="127"/>
  <c r="R153" i="127"/>
  <c r="N153" i="127"/>
  <c r="J153" i="127"/>
  <c r="F153" i="127"/>
  <c r="B153" i="127"/>
  <c r="R152" i="127"/>
  <c r="N152" i="127"/>
  <c r="J152" i="127"/>
  <c r="F152" i="127"/>
  <c r="B152" i="127"/>
  <c r="R151" i="127"/>
  <c r="N151" i="127"/>
  <c r="J151" i="127"/>
  <c r="F151" i="127"/>
  <c r="B151" i="127"/>
  <c r="R150" i="127"/>
  <c r="N150" i="127"/>
  <c r="J150" i="127"/>
  <c r="F150" i="127"/>
  <c r="A150" i="127"/>
  <c r="R149" i="127"/>
  <c r="N149" i="127"/>
  <c r="J149" i="127"/>
  <c r="F149" i="127"/>
  <c r="R148" i="127"/>
  <c r="N148" i="127"/>
  <c r="J148" i="127"/>
  <c r="F148" i="127"/>
  <c r="R147" i="127"/>
  <c r="N147" i="127"/>
  <c r="J147" i="127"/>
  <c r="F147" i="127"/>
  <c r="A147" i="127"/>
  <c r="R146" i="127"/>
  <c r="N146" i="127"/>
  <c r="J146" i="127"/>
  <c r="F146" i="127"/>
  <c r="A146" i="127"/>
  <c r="R145" i="127"/>
  <c r="N145" i="127"/>
  <c r="J145" i="127"/>
  <c r="F145" i="127"/>
  <c r="A145" i="127"/>
  <c r="R144" i="127"/>
  <c r="N144" i="127"/>
  <c r="J144" i="127"/>
  <c r="F144" i="127"/>
  <c r="A144" i="127"/>
  <c r="R143" i="127"/>
  <c r="N143" i="127"/>
  <c r="J143" i="127"/>
  <c r="F143" i="127"/>
  <c r="A143" i="127"/>
  <c r="R142" i="127"/>
  <c r="N142" i="127"/>
  <c r="J142" i="127"/>
  <c r="F142" i="127"/>
  <c r="Q141" i="127"/>
  <c r="M141" i="127"/>
  <c r="I141" i="127"/>
  <c r="E141" i="127"/>
  <c r="A140" i="127"/>
  <c r="F182" i="127"/>
  <c r="F79" i="127"/>
  <c r="N175" i="127"/>
  <c r="F181" i="127"/>
  <c r="N87" i="127"/>
  <c r="J83" i="127"/>
  <c r="F78" i="127"/>
  <c r="N174" i="127"/>
  <c r="F180" i="127"/>
  <c r="N86" i="127"/>
  <c r="J82" i="127"/>
  <c r="F77" i="127"/>
  <c r="N173" i="127"/>
  <c r="F179" i="127"/>
  <c r="N85" i="127"/>
  <c r="J81" i="127"/>
  <c r="F76" i="127"/>
  <c r="N172" i="127"/>
  <c r="F178" i="127"/>
  <c r="N84" i="127"/>
  <c r="J80" i="127"/>
  <c r="F75" i="127"/>
  <c r="N171" i="127"/>
  <c r="F177" i="127"/>
  <c r="N83" i="127"/>
  <c r="J79" i="127"/>
  <c r="F74" i="127"/>
  <c r="N170" i="127"/>
  <c r="F176" i="127"/>
  <c r="N82" i="127"/>
  <c r="J78" i="127"/>
  <c r="F73" i="127"/>
  <c r="N169" i="127"/>
  <c r="F175" i="127"/>
  <c r="N81" i="127"/>
  <c r="J77" i="127"/>
  <c r="F72" i="127"/>
  <c r="N168" i="127"/>
  <c r="F174" i="127"/>
  <c r="N80" i="127"/>
  <c r="J76" i="127"/>
  <c r="N167" i="127"/>
  <c r="F173" i="127"/>
  <c r="N79" i="127"/>
  <c r="J75" i="127"/>
  <c r="B132" i="127"/>
  <c r="N166" i="127"/>
  <c r="F172" i="127"/>
  <c r="N78" i="127"/>
  <c r="J74" i="127"/>
  <c r="B131" i="127"/>
  <c r="N165" i="127"/>
  <c r="F171" i="127"/>
  <c r="N77" i="127"/>
  <c r="J73" i="127"/>
  <c r="B130" i="127"/>
  <c r="N164" i="127"/>
  <c r="F170" i="127"/>
  <c r="N76" i="127"/>
  <c r="J72" i="127"/>
  <c r="B129" i="127"/>
  <c r="J182" i="127"/>
  <c r="F169" i="127"/>
  <c r="N75" i="127"/>
  <c r="B128" i="127"/>
  <c r="J181" i="127"/>
  <c r="F168" i="127"/>
  <c r="N74" i="127"/>
  <c r="F133" i="127"/>
  <c r="B127" i="127"/>
  <c r="J180" i="127"/>
  <c r="F167" i="127"/>
  <c r="N73" i="127"/>
  <c r="F132" i="127"/>
  <c r="B126" i="127"/>
  <c r="J179" i="127"/>
  <c r="F166" i="127"/>
  <c r="N72" i="127"/>
  <c r="F131" i="127"/>
  <c r="B125" i="127"/>
  <c r="J178" i="127"/>
  <c r="F165" i="127"/>
  <c r="F130" i="127"/>
  <c r="B124" i="127"/>
  <c r="J177" i="127"/>
  <c r="F164" i="127"/>
  <c r="J133" i="127"/>
  <c r="F129" i="127"/>
  <c r="B123" i="127"/>
  <c r="J176" i="127"/>
  <c r="J132" i="127"/>
  <c r="F128" i="127"/>
  <c r="B122" i="127"/>
  <c r="J175" i="127"/>
  <c r="J131" i="127"/>
  <c r="F127" i="127"/>
  <c r="B121" i="127"/>
  <c r="J174" i="127"/>
  <c r="N134" i="127"/>
  <c r="J130" i="127"/>
  <c r="F126" i="127"/>
  <c r="B120" i="127"/>
  <c r="J173" i="127"/>
  <c r="N133" i="127"/>
  <c r="J129" i="127"/>
  <c r="F125" i="127"/>
  <c r="B119" i="127"/>
  <c r="J172" i="127"/>
  <c r="N132" i="127"/>
  <c r="J128" i="127"/>
  <c r="F124" i="127"/>
  <c r="B118" i="127"/>
  <c r="J171" i="127"/>
  <c r="N131" i="127"/>
  <c r="J127" i="127"/>
  <c r="F123" i="127"/>
  <c r="B117" i="127"/>
  <c r="J170" i="127"/>
  <c r="N130" i="127"/>
  <c r="J126" i="127"/>
  <c r="F122" i="127"/>
  <c r="B116" i="127"/>
  <c r="J169" i="127"/>
  <c r="N129" i="127"/>
  <c r="J125" i="127"/>
  <c r="F121" i="127"/>
  <c r="B115" i="127"/>
  <c r="J168" i="127"/>
  <c r="N128" i="127"/>
  <c r="J124" i="127"/>
  <c r="F120" i="127"/>
  <c r="B114" i="127"/>
  <c r="J167" i="127"/>
  <c r="N127" i="127"/>
  <c r="J123" i="127"/>
  <c r="F119" i="127"/>
  <c r="B113" i="127"/>
  <c r="J166" i="127"/>
  <c r="N126" i="127"/>
  <c r="J122" i="127"/>
  <c r="F118" i="127"/>
  <c r="A112" i="127"/>
  <c r="J165" i="127"/>
  <c r="N125" i="127"/>
  <c r="J121" i="127"/>
  <c r="F117" i="127"/>
  <c r="J164" i="127"/>
  <c r="M124" i="127"/>
  <c r="J120" i="127"/>
  <c r="F116" i="127"/>
  <c r="N123" i="127"/>
  <c r="J119" i="127"/>
  <c r="F115" i="127"/>
  <c r="B109" i="127"/>
  <c r="N122" i="127"/>
  <c r="J118" i="127"/>
  <c r="F114" i="127"/>
  <c r="B108" i="127"/>
  <c r="Q127" i="127"/>
  <c r="N121" i="127"/>
  <c r="J117" i="127"/>
  <c r="E113" i="127"/>
  <c r="B107" i="127"/>
  <c r="R126" i="127"/>
  <c r="N120" i="127"/>
  <c r="J116" i="127"/>
  <c r="F112" i="127"/>
  <c r="R125" i="127"/>
  <c r="N119" i="127"/>
  <c r="J115" i="127"/>
  <c r="F111" i="127"/>
  <c r="R124" i="127"/>
  <c r="N118" i="127"/>
  <c r="J114" i="127"/>
  <c r="F110" i="127"/>
  <c r="B104" i="127"/>
  <c r="R123" i="127"/>
  <c r="N117" i="127"/>
  <c r="I113" i="127"/>
  <c r="F109" i="127"/>
  <c r="B103" i="127"/>
  <c r="R122" i="127"/>
  <c r="N116" i="127"/>
  <c r="J112" i="127"/>
  <c r="F108" i="127"/>
  <c r="B102" i="127"/>
  <c r="Q121" i="127"/>
  <c r="N115" i="127"/>
  <c r="J111" i="127"/>
  <c r="F107" i="127"/>
  <c r="B101" i="127"/>
  <c r="N114" i="127"/>
  <c r="J110" i="127"/>
  <c r="F106" i="127"/>
  <c r="B100" i="127"/>
  <c r="M113" i="127"/>
  <c r="J109" i="127"/>
  <c r="F105" i="127"/>
  <c r="B99" i="127"/>
  <c r="R118" i="127"/>
  <c r="N112" i="127"/>
  <c r="J108" i="127"/>
  <c r="F104" i="127"/>
  <c r="B98" i="127"/>
  <c r="R117" i="127"/>
  <c r="N111" i="127"/>
  <c r="J107" i="127"/>
  <c r="F103" i="127"/>
  <c r="B97" i="127"/>
  <c r="R116" i="127"/>
  <c r="N110" i="127"/>
  <c r="J106" i="127"/>
  <c r="F102" i="127"/>
  <c r="B96" i="127"/>
  <c r="R115" i="127"/>
  <c r="N109" i="127"/>
  <c r="J105" i="127"/>
  <c r="F101" i="127"/>
  <c r="B95" i="127"/>
  <c r="R114" i="127"/>
  <c r="N108" i="127"/>
  <c r="J104" i="127"/>
  <c r="F100" i="127"/>
  <c r="B94" i="127"/>
  <c r="N107" i="127"/>
  <c r="J103" i="127"/>
  <c r="F99" i="127"/>
  <c r="B93" i="127"/>
  <c r="R112" i="127"/>
  <c r="N106" i="127"/>
  <c r="J102" i="127"/>
  <c r="F98" i="127"/>
  <c r="B92" i="127"/>
  <c r="R111" i="127"/>
  <c r="N105" i="127"/>
  <c r="J101" i="127"/>
  <c r="F97" i="127"/>
  <c r="B91" i="127"/>
  <c r="R110" i="127"/>
  <c r="N104" i="127"/>
  <c r="J100" i="127"/>
  <c r="F96" i="127"/>
  <c r="B90" i="127"/>
  <c r="R109" i="127"/>
  <c r="N103" i="127"/>
  <c r="J99" i="127"/>
  <c r="F95" i="127"/>
  <c r="R108" i="127"/>
  <c r="N102" i="127"/>
  <c r="J98" i="127"/>
  <c r="F94" i="127"/>
  <c r="N101" i="127"/>
  <c r="J97" i="127"/>
  <c r="F93" i="127"/>
  <c r="N100" i="127"/>
  <c r="J96" i="127"/>
  <c r="E92" i="127"/>
  <c r="N99" i="127"/>
  <c r="J95" i="127"/>
  <c r="F91" i="127"/>
  <c r="N98" i="127"/>
  <c r="J94" i="127"/>
  <c r="F90" i="127"/>
  <c r="N97" i="127"/>
  <c r="J93" i="127"/>
  <c r="F89" i="127"/>
  <c r="N96" i="127"/>
  <c r="I92" i="127"/>
  <c r="F88" i="127"/>
  <c r="N95" i="127"/>
  <c r="J91" i="127"/>
  <c r="F87" i="127"/>
  <c r="N94" i="127"/>
  <c r="J90" i="127"/>
  <c r="F86" i="127"/>
  <c r="N93" i="127"/>
  <c r="J89" i="127"/>
  <c r="F85" i="127"/>
  <c r="Q98" i="127"/>
  <c r="M92" i="127"/>
  <c r="J88" i="127"/>
  <c r="F84" i="127"/>
  <c r="Q97" i="127"/>
  <c r="N91" i="127"/>
  <c r="J87" i="127"/>
  <c r="F83" i="127"/>
  <c r="Q96" i="127"/>
  <c r="N90" i="127"/>
  <c r="J86" i="127"/>
  <c r="F82" i="127"/>
  <c r="Q95" i="127"/>
  <c r="N89" i="127"/>
  <c r="J85" i="127"/>
  <c r="F81" i="127"/>
  <c r="Q94" i="127"/>
  <c r="N88" i="127"/>
  <c r="J84" i="127"/>
  <c r="F80" i="127"/>
  <c r="Q93" i="127"/>
  <c r="M71" i="127"/>
  <c r="I71" i="127"/>
  <c r="E71" i="127"/>
  <c r="A70" i="127"/>
  <c r="R69" i="127"/>
  <c r="N69" i="127"/>
  <c r="J69" i="127"/>
  <c r="F69" i="127"/>
  <c r="B69" i="127"/>
  <c r="R68" i="127"/>
  <c r="N68" i="127"/>
  <c r="J68" i="127"/>
  <c r="F68" i="127"/>
  <c r="B68" i="127"/>
  <c r="R67" i="127"/>
  <c r="N67" i="127"/>
  <c r="J67" i="127"/>
  <c r="F67" i="127"/>
  <c r="B67" i="127"/>
  <c r="R66" i="127"/>
  <c r="N66" i="127"/>
  <c r="J66" i="127"/>
  <c r="F66" i="127"/>
  <c r="B66" i="127"/>
  <c r="R65" i="127"/>
  <c r="N65" i="127"/>
  <c r="J65" i="127"/>
  <c r="F65" i="127"/>
  <c r="A65" i="127"/>
  <c r="R64" i="127"/>
  <c r="N64" i="127"/>
  <c r="J64" i="127"/>
  <c r="F64" i="127"/>
  <c r="B64" i="127"/>
  <c r="R63" i="127"/>
  <c r="N63" i="127"/>
  <c r="J63" i="127"/>
  <c r="F63" i="127"/>
  <c r="B63" i="127"/>
  <c r="R62" i="127"/>
  <c r="N62" i="127"/>
  <c r="J62" i="127"/>
  <c r="F62" i="127"/>
  <c r="B62" i="127"/>
  <c r="R61" i="127"/>
  <c r="N61" i="127"/>
  <c r="J61" i="127"/>
  <c r="E61" i="127"/>
  <c r="B61" i="127"/>
  <c r="R60" i="127"/>
  <c r="N60" i="127"/>
  <c r="J60" i="127"/>
  <c r="F60" i="127"/>
  <c r="B60" i="127"/>
  <c r="R59" i="127"/>
  <c r="N59" i="127"/>
  <c r="J59" i="127"/>
  <c r="F59" i="127"/>
  <c r="B59" i="127"/>
  <c r="R58" i="127"/>
  <c r="N58" i="127"/>
  <c r="J58" i="127"/>
  <c r="F58" i="127"/>
  <c r="B58" i="127"/>
  <c r="R57" i="127"/>
  <c r="N57" i="127"/>
  <c r="I57" i="127"/>
  <c r="F57" i="127"/>
  <c r="B57" i="127"/>
  <c r="R56" i="127"/>
  <c r="N56" i="127"/>
  <c r="J56" i="127"/>
  <c r="F56" i="127"/>
  <c r="B56" i="127"/>
  <c r="R55" i="127"/>
  <c r="N55" i="127"/>
  <c r="J55" i="127"/>
  <c r="F55" i="127"/>
  <c r="B55" i="127"/>
  <c r="R54" i="127"/>
  <c r="N54" i="127"/>
  <c r="J54" i="127"/>
  <c r="F54" i="127"/>
  <c r="B54" i="127"/>
  <c r="R53" i="127"/>
  <c r="M53" i="127"/>
  <c r="J53" i="127"/>
  <c r="F53" i="127"/>
  <c r="B53" i="127"/>
  <c r="R52" i="127"/>
  <c r="N52" i="127"/>
  <c r="J52" i="127"/>
  <c r="F52" i="127"/>
  <c r="B52" i="127"/>
  <c r="R51" i="127"/>
  <c r="N51" i="127"/>
  <c r="J51" i="127"/>
  <c r="F51" i="127"/>
  <c r="B51" i="127"/>
  <c r="R50" i="127"/>
  <c r="N50" i="127"/>
  <c r="J50" i="127"/>
  <c r="F50" i="127"/>
  <c r="B50" i="127"/>
  <c r="Q49" i="127"/>
  <c r="N49" i="127"/>
  <c r="J49" i="127"/>
  <c r="F49" i="127"/>
  <c r="B49" i="127"/>
  <c r="R48" i="127"/>
  <c r="N48" i="127"/>
  <c r="J48" i="127"/>
  <c r="F48" i="127"/>
  <c r="B48" i="127"/>
  <c r="R47" i="127"/>
  <c r="N47" i="127"/>
  <c r="J47" i="127"/>
  <c r="F47" i="127"/>
  <c r="B47" i="127"/>
  <c r="R46" i="127"/>
  <c r="N46" i="127"/>
  <c r="J46" i="127"/>
  <c r="F46" i="127"/>
  <c r="B46" i="127"/>
  <c r="R45" i="127"/>
  <c r="N45" i="127"/>
  <c r="J45" i="127"/>
  <c r="F45" i="127"/>
  <c r="B45" i="127"/>
  <c r="R44" i="127"/>
  <c r="N44" i="127"/>
  <c r="J44" i="127"/>
  <c r="F44" i="127"/>
  <c r="A44" i="127"/>
  <c r="R43" i="127"/>
  <c r="N43" i="127"/>
  <c r="J43" i="127"/>
  <c r="F43" i="127"/>
  <c r="B43" i="127"/>
  <c r="R42" i="127"/>
  <c r="N42" i="127"/>
  <c r="J42" i="127"/>
  <c r="F42" i="127"/>
  <c r="B42" i="127"/>
  <c r="R41" i="127"/>
  <c r="N41" i="127"/>
  <c r="J41" i="127"/>
  <c r="F41" i="127"/>
  <c r="B41" i="127"/>
  <c r="R40" i="127"/>
  <c r="N40" i="127"/>
  <c r="J40" i="127"/>
  <c r="E40" i="127"/>
  <c r="B40" i="127"/>
  <c r="R39" i="127"/>
  <c r="N39" i="127"/>
  <c r="J39" i="127"/>
  <c r="F39" i="127"/>
  <c r="B39" i="127"/>
  <c r="R38" i="127"/>
  <c r="N38" i="127"/>
  <c r="J38" i="127"/>
  <c r="F38" i="127"/>
  <c r="B38" i="127"/>
  <c r="R37" i="127"/>
  <c r="N37" i="127"/>
  <c r="J37" i="127"/>
  <c r="F37" i="127"/>
  <c r="B37" i="127"/>
  <c r="R36" i="127"/>
  <c r="N36" i="127"/>
  <c r="I36" i="127"/>
  <c r="F36" i="127"/>
  <c r="B36" i="127"/>
  <c r="R35" i="127"/>
  <c r="N35" i="127"/>
  <c r="J35" i="127"/>
  <c r="F35" i="127"/>
  <c r="B35" i="127"/>
  <c r="R34" i="127"/>
  <c r="N34" i="127"/>
  <c r="J34" i="127"/>
  <c r="F34" i="127"/>
  <c r="B34" i="127"/>
  <c r="R33" i="127"/>
  <c r="N33" i="127"/>
  <c r="J33" i="127"/>
  <c r="F33" i="127"/>
  <c r="B33" i="127"/>
  <c r="R32" i="127"/>
  <c r="M32" i="127"/>
  <c r="J32" i="127"/>
  <c r="F32" i="127"/>
  <c r="B32" i="127"/>
  <c r="R31" i="127"/>
  <c r="N31" i="127"/>
  <c r="J31" i="127"/>
  <c r="F31" i="127"/>
  <c r="B31" i="127"/>
  <c r="R30" i="127"/>
  <c r="N30" i="127"/>
  <c r="J30" i="127"/>
  <c r="F30" i="127"/>
  <c r="B30" i="127"/>
  <c r="R29" i="127"/>
  <c r="N29" i="127"/>
  <c r="J29" i="127"/>
  <c r="F29" i="127"/>
  <c r="B29" i="127"/>
  <c r="Q28" i="127"/>
  <c r="N28" i="127"/>
  <c r="J28" i="127"/>
  <c r="F28" i="127"/>
  <c r="B28" i="127"/>
  <c r="R27" i="127"/>
  <c r="N27" i="127"/>
  <c r="J27" i="127"/>
  <c r="F27" i="127"/>
  <c r="B27" i="127"/>
  <c r="R26" i="127"/>
  <c r="N26" i="127"/>
  <c r="J26" i="127"/>
  <c r="F26" i="127"/>
  <c r="B26" i="127"/>
  <c r="R25" i="127"/>
  <c r="N25" i="127"/>
  <c r="J25" i="127"/>
  <c r="F25" i="127"/>
  <c r="B25" i="127"/>
  <c r="R24" i="127"/>
  <c r="N24" i="127"/>
  <c r="J24" i="127"/>
  <c r="F24" i="127"/>
  <c r="B24" i="127"/>
  <c r="R23" i="127"/>
  <c r="N23" i="127"/>
  <c r="J23" i="127"/>
  <c r="F23" i="127"/>
  <c r="A23" i="127"/>
  <c r="R22" i="127"/>
  <c r="N22" i="127"/>
  <c r="J22" i="127"/>
  <c r="F22" i="127"/>
  <c r="R21" i="127"/>
  <c r="N21" i="127"/>
  <c r="J21" i="127"/>
  <c r="F21" i="127"/>
  <c r="R20" i="127"/>
  <c r="N20" i="127"/>
  <c r="J20" i="127"/>
  <c r="F20" i="127"/>
  <c r="R19" i="127"/>
  <c r="N19" i="127"/>
  <c r="J19" i="127"/>
  <c r="E19" i="127"/>
  <c r="R18" i="127"/>
  <c r="N18" i="127"/>
  <c r="J18" i="127"/>
  <c r="F18" i="127"/>
  <c r="R17" i="127"/>
  <c r="N17" i="127"/>
  <c r="J17" i="127"/>
  <c r="F17" i="127"/>
  <c r="R16" i="127"/>
  <c r="N16" i="127"/>
  <c r="J16" i="127"/>
  <c r="F16" i="127"/>
  <c r="R15" i="127"/>
  <c r="N15" i="127"/>
  <c r="I15" i="127"/>
  <c r="F15" i="127"/>
  <c r="R14" i="127"/>
  <c r="N14" i="127"/>
  <c r="J14" i="127"/>
  <c r="F14" i="127"/>
  <c r="R13" i="127"/>
  <c r="N13" i="127"/>
  <c r="J13" i="127"/>
  <c r="F13" i="127"/>
  <c r="R12" i="127"/>
  <c r="N12" i="127"/>
  <c r="J12" i="127"/>
  <c r="F12" i="127"/>
  <c r="R11" i="127"/>
  <c r="M11" i="127"/>
  <c r="J11" i="127"/>
  <c r="F11" i="127"/>
  <c r="R10" i="127"/>
  <c r="N10" i="127"/>
  <c r="J10" i="127"/>
  <c r="F10" i="127"/>
  <c r="R9" i="127"/>
  <c r="N9" i="127"/>
  <c r="J9" i="127"/>
  <c r="F9" i="127"/>
  <c r="R8" i="127"/>
  <c r="N8" i="127"/>
  <c r="J8" i="127"/>
  <c r="F8" i="127"/>
  <c r="Q7" i="127"/>
  <c r="N7" i="127"/>
  <c r="J7" i="127"/>
  <c r="F7" i="127"/>
  <c r="R6" i="127"/>
  <c r="N6" i="127"/>
  <c r="J6" i="127"/>
  <c r="F6" i="127"/>
  <c r="R5" i="127"/>
  <c r="N5" i="127"/>
  <c r="J5" i="127"/>
  <c r="F5" i="127"/>
  <c r="R4" i="127"/>
  <c r="N4" i="127"/>
  <c r="J4" i="127"/>
  <c r="F4" i="127"/>
  <c r="R3" i="127"/>
  <c r="N3" i="127"/>
  <c r="J3" i="127"/>
  <c r="F3" i="127"/>
  <c r="Q2" i="127"/>
  <c r="M2" i="127"/>
  <c r="I2" i="127"/>
  <c r="E2" i="127"/>
  <c r="A1" i="127"/>
  <c r="B170" i="126"/>
  <c r="B169" i="126"/>
  <c r="B168" i="126"/>
  <c r="B167" i="126"/>
  <c r="B166" i="126"/>
  <c r="B165" i="126"/>
  <c r="B164" i="126"/>
  <c r="B163" i="126"/>
  <c r="B162" i="126"/>
  <c r="R161" i="126"/>
  <c r="N161" i="126"/>
  <c r="J161" i="126"/>
  <c r="F161" i="126"/>
  <c r="B161" i="126"/>
  <c r="R160" i="126"/>
  <c r="N160" i="126"/>
  <c r="J160" i="126"/>
  <c r="F160" i="126"/>
  <c r="B160" i="126"/>
  <c r="R159" i="126"/>
  <c r="N159" i="126"/>
  <c r="J159" i="126"/>
  <c r="F159" i="126"/>
  <c r="B159" i="126"/>
  <c r="R158" i="126"/>
  <c r="N158" i="126"/>
  <c r="J158" i="126"/>
  <c r="F158" i="126"/>
  <c r="B158" i="126"/>
  <c r="R157" i="126"/>
  <c r="N157" i="126"/>
  <c r="J157" i="126"/>
  <c r="F157" i="126"/>
  <c r="B157" i="126"/>
  <c r="R156" i="126"/>
  <c r="N156" i="126"/>
  <c r="J156" i="126"/>
  <c r="F156" i="126"/>
  <c r="B156" i="126"/>
  <c r="R155" i="126"/>
  <c r="N155" i="126"/>
  <c r="J155" i="126"/>
  <c r="F155" i="126"/>
  <c r="B155" i="126"/>
  <c r="R154" i="126"/>
  <c r="N154" i="126"/>
  <c r="J154" i="126"/>
  <c r="F154" i="126"/>
  <c r="B154" i="126"/>
  <c r="R153" i="126"/>
  <c r="N153" i="126"/>
  <c r="J153" i="126"/>
  <c r="F153" i="126"/>
  <c r="B153" i="126"/>
  <c r="R152" i="126"/>
  <c r="N152" i="126"/>
  <c r="J152" i="126"/>
  <c r="F152" i="126"/>
  <c r="B152" i="126"/>
  <c r="R151" i="126"/>
  <c r="N151" i="126"/>
  <c r="J151" i="126"/>
  <c r="F151" i="126"/>
  <c r="B151" i="126"/>
  <c r="R150" i="126"/>
  <c r="N150" i="126"/>
  <c r="J150" i="126"/>
  <c r="F150" i="126"/>
  <c r="A150" i="126"/>
  <c r="R149" i="126"/>
  <c r="N149" i="126"/>
  <c r="J149" i="126"/>
  <c r="F149" i="126"/>
  <c r="R148" i="126"/>
  <c r="N148" i="126"/>
  <c r="J148" i="126"/>
  <c r="F148" i="126"/>
  <c r="R147" i="126"/>
  <c r="N147" i="126"/>
  <c r="J147" i="126"/>
  <c r="F147" i="126"/>
  <c r="A147" i="126"/>
  <c r="R146" i="126"/>
  <c r="N146" i="126"/>
  <c r="J146" i="126"/>
  <c r="F146" i="126"/>
  <c r="A146" i="126"/>
  <c r="R145" i="126"/>
  <c r="N145" i="126"/>
  <c r="J145" i="126"/>
  <c r="F145" i="126"/>
  <c r="A145" i="126"/>
  <c r="R144" i="126"/>
  <c r="N144" i="126"/>
  <c r="J144" i="126"/>
  <c r="F144" i="126"/>
  <c r="A144" i="126"/>
  <c r="R143" i="126"/>
  <c r="N143" i="126"/>
  <c r="J143" i="126"/>
  <c r="F143" i="126"/>
  <c r="A143" i="126"/>
  <c r="R142" i="126"/>
  <c r="N142" i="126"/>
  <c r="J142" i="126"/>
  <c r="F142" i="126"/>
  <c r="Q141" i="126"/>
  <c r="M141" i="126"/>
  <c r="I141" i="126"/>
  <c r="E141" i="126"/>
  <c r="A140" i="126"/>
  <c r="F182" i="126"/>
  <c r="F79" i="126"/>
  <c r="N175" i="126"/>
  <c r="F181" i="126"/>
  <c r="N87" i="126"/>
  <c r="J83" i="126"/>
  <c r="F78" i="126"/>
  <c r="N174" i="126"/>
  <c r="F180" i="126"/>
  <c r="N86" i="126"/>
  <c r="J82" i="126"/>
  <c r="F77" i="126"/>
  <c r="N173" i="126"/>
  <c r="F179" i="126"/>
  <c r="N85" i="126"/>
  <c r="J81" i="126"/>
  <c r="F76" i="126"/>
  <c r="N172" i="126"/>
  <c r="F178" i="126"/>
  <c r="N84" i="126"/>
  <c r="J80" i="126"/>
  <c r="F75" i="126"/>
  <c r="N171" i="126"/>
  <c r="F177" i="126"/>
  <c r="N83" i="126"/>
  <c r="J79" i="126"/>
  <c r="F74" i="126"/>
  <c r="N170" i="126"/>
  <c r="F176" i="126"/>
  <c r="N82" i="126"/>
  <c r="J78" i="126"/>
  <c r="F73" i="126"/>
  <c r="N169" i="126"/>
  <c r="F175" i="126"/>
  <c r="N81" i="126"/>
  <c r="J77" i="126"/>
  <c r="F72" i="126"/>
  <c r="N168" i="126"/>
  <c r="F174" i="126"/>
  <c r="N80" i="126"/>
  <c r="J76" i="126"/>
  <c r="N167" i="126"/>
  <c r="F173" i="126"/>
  <c r="N79" i="126"/>
  <c r="J75" i="126"/>
  <c r="B132" i="126"/>
  <c r="N166" i="126"/>
  <c r="F172" i="126"/>
  <c r="N78" i="126"/>
  <c r="J74" i="126"/>
  <c r="B131" i="126"/>
  <c r="N165" i="126"/>
  <c r="F171" i="126"/>
  <c r="N77" i="126"/>
  <c r="J73" i="126"/>
  <c r="B130" i="126"/>
  <c r="N164" i="126"/>
  <c r="F170" i="126"/>
  <c r="N76" i="126"/>
  <c r="J72" i="126"/>
  <c r="B129" i="126"/>
  <c r="J182" i="126"/>
  <c r="F169" i="126"/>
  <c r="N75" i="126"/>
  <c r="B128" i="126"/>
  <c r="J181" i="126"/>
  <c r="F168" i="126"/>
  <c r="N74" i="126"/>
  <c r="F133" i="126"/>
  <c r="B127" i="126"/>
  <c r="J180" i="126"/>
  <c r="F167" i="126"/>
  <c r="N73" i="126"/>
  <c r="F132" i="126"/>
  <c r="B126" i="126"/>
  <c r="J179" i="126"/>
  <c r="F166" i="126"/>
  <c r="N72" i="126"/>
  <c r="F131" i="126"/>
  <c r="B125" i="126"/>
  <c r="J178" i="126"/>
  <c r="F165" i="126"/>
  <c r="F130" i="126"/>
  <c r="B124" i="126"/>
  <c r="J177" i="126"/>
  <c r="F164" i="126"/>
  <c r="J133" i="126"/>
  <c r="F129" i="126"/>
  <c r="B123" i="126"/>
  <c r="J176" i="126"/>
  <c r="J132" i="126"/>
  <c r="F128" i="126"/>
  <c r="B122" i="126"/>
  <c r="J175" i="126"/>
  <c r="J131" i="126"/>
  <c r="F127" i="126"/>
  <c r="B121" i="126"/>
  <c r="J174" i="126"/>
  <c r="N134" i="126"/>
  <c r="J130" i="126"/>
  <c r="F126" i="126"/>
  <c r="B120" i="126"/>
  <c r="J173" i="126"/>
  <c r="N133" i="126"/>
  <c r="J129" i="126"/>
  <c r="F125" i="126"/>
  <c r="B119" i="126"/>
  <c r="J172" i="126"/>
  <c r="N132" i="126"/>
  <c r="J128" i="126"/>
  <c r="F124" i="126"/>
  <c r="B118" i="126"/>
  <c r="J171" i="126"/>
  <c r="N131" i="126"/>
  <c r="J127" i="126"/>
  <c r="F123" i="126"/>
  <c r="B117" i="126"/>
  <c r="J170" i="126"/>
  <c r="N130" i="126"/>
  <c r="J126" i="126"/>
  <c r="F122" i="126"/>
  <c r="B116" i="126"/>
  <c r="J169" i="126"/>
  <c r="N129" i="126"/>
  <c r="J125" i="126"/>
  <c r="F121" i="126"/>
  <c r="B115" i="126"/>
  <c r="J168" i="126"/>
  <c r="N128" i="126"/>
  <c r="J124" i="126"/>
  <c r="F120" i="126"/>
  <c r="B114" i="126"/>
  <c r="J167" i="126"/>
  <c r="N127" i="126"/>
  <c r="J123" i="126"/>
  <c r="F119" i="126"/>
  <c r="B113" i="126"/>
  <c r="J166" i="126"/>
  <c r="N126" i="126"/>
  <c r="J122" i="126"/>
  <c r="F118" i="126"/>
  <c r="A112" i="126"/>
  <c r="J165" i="126"/>
  <c r="N125" i="126"/>
  <c r="J121" i="126"/>
  <c r="F117" i="126"/>
  <c r="J164" i="126"/>
  <c r="M124" i="126"/>
  <c r="J120" i="126"/>
  <c r="F116" i="126"/>
  <c r="N123" i="126"/>
  <c r="J119" i="126"/>
  <c r="F115" i="126"/>
  <c r="B109" i="126"/>
  <c r="N122" i="126"/>
  <c r="J118" i="126"/>
  <c r="F114" i="126"/>
  <c r="B108" i="126"/>
  <c r="Q127" i="126"/>
  <c r="N121" i="126"/>
  <c r="J117" i="126"/>
  <c r="E113" i="126"/>
  <c r="B107" i="126"/>
  <c r="R126" i="126"/>
  <c r="N120" i="126"/>
  <c r="J116" i="126"/>
  <c r="F112" i="126"/>
  <c r="R125" i="126"/>
  <c r="N119" i="126"/>
  <c r="J115" i="126"/>
  <c r="F111" i="126"/>
  <c r="R124" i="126"/>
  <c r="N118" i="126"/>
  <c r="J114" i="126"/>
  <c r="F110" i="126"/>
  <c r="B104" i="126"/>
  <c r="R123" i="126"/>
  <c r="N117" i="126"/>
  <c r="I113" i="126"/>
  <c r="F109" i="126"/>
  <c r="B103" i="126"/>
  <c r="R122" i="126"/>
  <c r="N116" i="126"/>
  <c r="J112" i="126"/>
  <c r="F108" i="126"/>
  <c r="B102" i="126"/>
  <c r="Q121" i="126"/>
  <c r="N115" i="126"/>
  <c r="J111" i="126"/>
  <c r="F107" i="126"/>
  <c r="B101" i="126"/>
  <c r="N114" i="126"/>
  <c r="J110" i="126"/>
  <c r="F106" i="126"/>
  <c r="B100" i="126"/>
  <c r="M113" i="126"/>
  <c r="J109" i="126"/>
  <c r="F105" i="126"/>
  <c r="B99" i="126"/>
  <c r="R118" i="126"/>
  <c r="N112" i="126"/>
  <c r="J108" i="126"/>
  <c r="F104" i="126"/>
  <c r="B98" i="126"/>
  <c r="R117" i="126"/>
  <c r="N111" i="126"/>
  <c r="J107" i="126"/>
  <c r="F103" i="126"/>
  <c r="B97" i="126"/>
  <c r="R116" i="126"/>
  <c r="N110" i="126"/>
  <c r="J106" i="126"/>
  <c r="F102" i="126"/>
  <c r="B96" i="126"/>
  <c r="R115" i="126"/>
  <c r="N109" i="126"/>
  <c r="J105" i="126"/>
  <c r="F101" i="126"/>
  <c r="B95" i="126"/>
  <c r="R114" i="126"/>
  <c r="N108" i="126"/>
  <c r="J104" i="126"/>
  <c r="F100" i="126"/>
  <c r="B94" i="126"/>
  <c r="N107" i="126"/>
  <c r="J103" i="126"/>
  <c r="F99" i="126"/>
  <c r="B93" i="126"/>
  <c r="R112" i="126"/>
  <c r="N106" i="126"/>
  <c r="J102" i="126"/>
  <c r="F98" i="126"/>
  <c r="B92" i="126"/>
  <c r="R111" i="126"/>
  <c r="N105" i="126"/>
  <c r="J101" i="126"/>
  <c r="F97" i="126"/>
  <c r="B91" i="126"/>
  <c r="R110" i="126"/>
  <c r="N104" i="126"/>
  <c r="J100" i="126"/>
  <c r="F96" i="126"/>
  <c r="B90" i="126"/>
  <c r="R109" i="126"/>
  <c r="N103" i="126"/>
  <c r="J99" i="126"/>
  <c r="F95" i="126"/>
  <c r="R108" i="126"/>
  <c r="N102" i="126"/>
  <c r="J98" i="126"/>
  <c r="F94" i="126"/>
  <c r="N101" i="126"/>
  <c r="J97" i="126"/>
  <c r="F93" i="126"/>
  <c r="N100" i="126"/>
  <c r="J96" i="126"/>
  <c r="E92" i="126"/>
  <c r="N99" i="126"/>
  <c r="J95" i="126"/>
  <c r="F91" i="126"/>
  <c r="N98" i="126"/>
  <c r="J94" i="126"/>
  <c r="F90" i="126"/>
  <c r="N97" i="126"/>
  <c r="J93" i="126"/>
  <c r="F89" i="126"/>
  <c r="N96" i="126"/>
  <c r="I92" i="126"/>
  <c r="F88" i="126"/>
  <c r="N95" i="126"/>
  <c r="J91" i="126"/>
  <c r="F87" i="126"/>
  <c r="N94" i="126"/>
  <c r="J90" i="126"/>
  <c r="F86" i="126"/>
  <c r="N93" i="126"/>
  <c r="J89" i="126"/>
  <c r="F85" i="126"/>
  <c r="Q98" i="126"/>
  <c r="M92" i="126"/>
  <c r="J88" i="126"/>
  <c r="F84" i="126"/>
  <c r="Q97" i="126"/>
  <c r="N91" i="126"/>
  <c r="J87" i="126"/>
  <c r="F83" i="126"/>
  <c r="Q96" i="126"/>
  <c r="N90" i="126"/>
  <c r="J86" i="126"/>
  <c r="F82" i="126"/>
  <c r="Q95" i="126"/>
  <c r="N89" i="126"/>
  <c r="J85" i="126"/>
  <c r="F81" i="126"/>
  <c r="Q94" i="126"/>
  <c r="N88" i="126"/>
  <c r="J84" i="126"/>
  <c r="F80" i="126"/>
  <c r="Q93" i="126"/>
  <c r="M71" i="126"/>
  <c r="I71" i="126"/>
  <c r="E71" i="126"/>
  <c r="A70" i="126"/>
  <c r="R69" i="126"/>
  <c r="N69" i="126"/>
  <c r="J69" i="126"/>
  <c r="F69" i="126"/>
  <c r="B69" i="126"/>
  <c r="R68" i="126"/>
  <c r="N68" i="126"/>
  <c r="J68" i="126"/>
  <c r="F68" i="126"/>
  <c r="B68" i="126"/>
  <c r="R67" i="126"/>
  <c r="N67" i="126"/>
  <c r="J67" i="126"/>
  <c r="F67" i="126"/>
  <c r="B67" i="126"/>
  <c r="R66" i="126"/>
  <c r="N66" i="126"/>
  <c r="J66" i="126"/>
  <c r="F66" i="126"/>
  <c r="B66" i="126"/>
  <c r="R65" i="126"/>
  <c r="N65" i="126"/>
  <c r="J65" i="126"/>
  <c r="F65" i="126"/>
  <c r="A65" i="126"/>
  <c r="R64" i="126"/>
  <c r="N64" i="126"/>
  <c r="J64" i="126"/>
  <c r="F64" i="126"/>
  <c r="B64" i="126"/>
  <c r="R63" i="126"/>
  <c r="N63" i="126"/>
  <c r="J63" i="126"/>
  <c r="F63" i="126"/>
  <c r="B63" i="126"/>
  <c r="R62" i="126"/>
  <c r="N62" i="126"/>
  <c r="J62" i="126"/>
  <c r="F62" i="126"/>
  <c r="B62" i="126"/>
  <c r="R61" i="126"/>
  <c r="N61" i="126"/>
  <c r="J61" i="126"/>
  <c r="E61" i="126"/>
  <c r="B61" i="126"/>
  <c r="R60" i="126"/>
  <c r="N60" i="126"/>
  <c r="J60" i="126"/>
  <c r="F60" i="126"/>
  <c r="B60" i="126"/>
  <c r="R59" i="126"/>
  <c r="N59" i="126"/>
  <c r="J59" i="126"/>
  <c r="F59" i="126"/>
  <c r="B59" i="126"/>
  <c r="R58" i="126"/>
  <c r="N58" i="126"/>
  <c r="J58" i="126"/>
  <c r="F58" i="126"/>
  <c r="B58" i="126"/>
  <c r="R57" i="126"/>
  <c r="N57" i="126"/>
  <c r="I57" i="126"/>
  <c r="F57" i="126"/>
  <c r="B57" i="126"/>
  <c r="R56" i="126"/>
  <c r="N56" i="126"/>
  <c r="J56" i="126"/>
  <c r="F56" i="126"/>
  <c r="B56" i="126"/>
  <c r="R55" i="126"/>
  <c r="N55" i="126"/>
  <c r="J55" i="126"/>
  <c r="F55" i="126"/>
  <c r="B55" i="126"/>
  <c r="R54" i="126"/>
  <c r="N54" i="126"/>
  <c r="J54" i="126"/>
  <c r="F54" i="126"/>
  <c r="B54" i="126"/>
  <c r="R53" i="126"/>
  <c r="M53" i="126"/>
  <c r="J53" i="126"/>
  <c r="F53" i="126"/>
  <c r="B53" i="126"/>
  <c r="R52" i="126"/>
  <c r="N52" i="126"/>
  <c r="J52" i="126"/>
  <c r="F52" i="126"/>
  <c r="B52" i="126"/>
  <c r="R51" i="126"/>
  <c r="N51" i="126"/>
  <c r="J51" i="126"/>
  <c r="F51" i="126"/>
  <c r="B51" i="126"/>
  <c r="R50" i="126"/>
  <c r="N50" i="126"/>
  <c r="J50" i="126"/>
  <c r="F50" i="126"/>
  <c r="B50" i="126"/>
  <c r="Q49" i="126"/>
  <c r="N49" i="126"/>
  <c r="J49" i="126"/>
  <c r="F49" i="126"/>
  <c r="B49" i="126"/>
  <c r="R48" i="126"/>
  <c r="N48" i="126"/>
  <c r="J48" i="126"/>
  <c r="F48" i="126"/>
  <c r="B48" i="126"/>
  <c r="R47" i="126"/>
  <c r="N47" i="126"/>
  <c r="J47" i="126"/>
  <c r="F47" i="126"/>
  <c r="B47" i="126"/>
  <c r="R46" i="126"/>
  <c r="N46" i="126"/>
  <c r="J46" i="126"/>
  <c r="F46" i="126"/>
  <c r="B46" i="126"/>
  <c r="R45" i="126"/>
  <c r="N45" i="126"/>
  <c r="J45" i="126"/>
  <c r="F45" i="126"/>
  <c r="B45" i="126"/>
  <c r="R44" i="126"/>
  <c r="N44" i="126"/>
  <c r="J44" i="126"/>
  <c r="F44" i="126"/>
  <c r="A44" i="126"/>
  <c r="R43" i="126"/>
  <c r="N43" i="126"/>
  <c r="J43" i="126"/>
  <c r="F43" i="126"/>
  <c r="B43" i="126"/>
  <c r="R42" i="126"/>
  <c r="N42" i="126"/>
  <c r="J42" i="126"/>
  <c r="F42" i="126"/>
  <c r="B42" i="126"/>
  <c r="R41" i="126"/>
  <c r="N41" i="126"/>
  <c r="J41" i="126"/>
  <c r="F41" i="126"/>
  <c r="B41" i="126"/>
  <c r="R40" i="126"/>
  <c r="N40" i="126"/>
  <c r="J40" i="126"/>
  <c r="E40" i="126"/>
  <c r="B40" i="126"/>
  <c r="R39" i="126"/>
  <c r="N39" i="126"/>
  <c r="J39" i="126"/>
  <c r="F39" i="126"/>
  <c r="B39" i="126"/>
  <c r="R38" i="126"/>
  <c r="N38" i="126"/>
  <c r="J38" i="126"/>
  <c r="F38" i="126"/>
  <c r="B38" i="126"/>
  <c r="R37" i="126"/>
  <c r="N37" i="126"/>
  <c r="J37" i="126"/>
  <c r="F37" i="126"/>
  <c r="B37" i="126"/>
  <c r="R36" i="126"/>
  <c r="N36" i="126"/>
  <c r="I36" i="126"/>
  <c r="F36" i="126"/>
  <c r="B36" i="126"/>
  <c r="R35" i="126"/>
  <c r="N35" i="126"/>
  <c r="J35" i="126"/>
  <c r="F35" i="126"/>
  <c r="B35" i="126"/>
  <c r="R34" i="126"/>
  <c r="N34" i="126"/>
  <c r="J34" i="126"/>
  <c r="F34" i="126"/>
  <c r="B34" i="126"/>
  <c r="R33" i="126"/>
  <c r="N33" i="126"/>
  <c r="J33" i="126"/>
  <c r="F33" i="126"/>
  <c r="B33" i="126"/>
  <c r="R32" i="126"/>
  <c r="M32" i="126"/>
  <c r="J32" i="126"/>
  <c r="F32" i="126"/>
  <c r="B32" i="126"/>
  <c r="R31" i="126"/>
  <c r="N31" i="126"/>
  <c r="J31" i="126"/>
  <c r="F31" i="126"/>
  <c r="B31" i="126"/>
  <c r="R30" i="126"/>
  <c r="N30" i="126"/>
  <c r="J30" i="126"/>
  <c r="F30" i="126"/>
  <c r="B30" i="126"/>
  <c r="R29" i="126"/>
  <c r="N29" i="126"/>
  <c r="J29" i="126"/>
  <c r="F29" i="126"/>
  <c r="B29" i="126"/>
  <c r="Q28" i="126"/>
  <c r="N28" i="126"/>
  <c r="J28" i="126"/>
  <c r="F28" i="126"/>
  <c r="B28" i="126"/>
  <c r="R27" i="126"/>
  <c r="N27" i="126"/>
  <c r="J27" i="126"/>
  <c r="F27" i="126"/>
  <c r="B27" i="126"/>
  <c r="R26" i="126"/>
  <c r="N26" i="126"/>
  <c r="J26" i="126"/>
  <c r="F26" i="126"/>
  <c r="B26" i="126"/>
  <c r="R25" i="126"/>
  <c r="N25" i="126"/>
  <c r="J25" i="126"/>
  <c r="F25" i="126"/>
  <c r="B25" i="126"/>
  <c r="R24" i="126"/>
  <c r="N24" i="126"/>
  <c r="J24" i="126"/>
  <c r="F24" i="126"/>
  <c r="B24" i="126"/>
  <c r="R23" i="126"/>
  <c r="N23" i="126"/>
  <c r="J23" i="126"/>
  <c r="F23" i="126"/>
  <c r="A23" i="126"/>
  <c r="R22" i="126"/>
  <c r="N22" i="126"/>
  <c r="J22" i="126"/>
  <c r="F22" i="126"/>
  <c r="R21" i="126"/>
  <c r="N21" i="126"/>
  <c r="J21" i="126"/>
  <c r="F21" i="126"/>
  <c r="R20" i="126"/>
  <c r="N20" i="126"/>
  <c r="J20" i="126"/>
  <c r="F20" i="126"/>
  <c r="R19" i="126"/>
  <c r="N19" i="126"/>
  <c r="J19" i="126"/>
  <c r="E19" i="126"/>
  <c r="R18" i="126"/>
  <c r="N18" i="126"/>
  <c r="J18" i="126"/>
  <c r="F18" i="126"/>
  <c r="R17" i="126"/>
  <c r="N17" i="126"/>
  <c r="J17" i="126"/>
  <c r="F17" i="126"/>
  <c r="R16" i="126"/>
  <c r="N16" i="126"/>
  <c r="J16" i="126"/>
  <c r="F16" i="126"/>
  <c r="R15" i="126"/>
  <c r="N15" i="126"/>
  <c r="I15" i="126"/>
  <c r="F15" i="126"/>
  <c r="R14" i="126"/>
  <c r="N14" i="126"/>
  <c r="J14" i="126"/>
  <c r="F14" i="126"/>
  <c r="R13" i="126"/>
  <c r="N13" i="126"/>
  <c r="J13" i="126"/>
  <c r="F13" i="126"/>
  <c r="R12" i="126"/>
  <c r="N12" i="126"/>
  <c r="J12" i="126"/>
  <c r="F12" i="126"/>
  <c r="R11" i="126"/>
  <c r="M11" i="126"/>
  <c r="J11" i="126"/>
  <c r="F11" i="126"/>
  <c r="R10" i="126"/>
  <c r="N10" i="126"/>
  <c r="J10" i="126"/>
  <c r="F10" i="126"/>
  <c r="R9" i="126"/>
  <c r="N9" i="126"/>
  <c r="J9" i="126"/>
  <c r="F9" i="126"/>
  <c r="R8" i="126"/>
  <c r="N8" i="126"/>
  <c r="J8" i="126"/>
  <c r="F8" i="126"/>
  <c r="Q7" i="126"/>
  <c r="N7" i="126"/>
  <c r="J7" i="126"/>
  <c r="F7" i="126"/>
  <c r="R6" i="126"/>
  <c r="N6" i="126"/>
  <c r="J6" i="126"/>
  <c r="F6" i="126"/>
  <c r="R5" i="126"/>
  <c r="N5" i="126"/>
  <c r="J5" i="126"/>
  <c r="F5" i="126"/>
  <c r="R4" i="126"/>
  <c r="N4" i="126"/>
  <c r="J4" i="126"/>
  <c r="F4" i="126"/>
  <c r="R3" i="126"/>
  <c r="N3" i="126"/>
  <c r="J3" i="126"/>
  <c r="F3" i="126"/>
  <c r="Q2" i="126"/>
  <c r="M2" i="126"/>
  <c r="I2" i="126"/>
  <c r="E2" i="126"/>
  <c r="A1" i="126"/>
  <c r="B170" i="125"/>
  <c r="B169" i="125"/>
  <c r="B168" i="125"/>
  <c r="B167" i="125"/>
  <c r="B166" i="125"/>
  <c r="B165" i="125"/>
  <c r="B164" i="125"/>
  <c r="B163" i="125"/>
  <c r="B162" i="125"/>
  <c r="R161" i="125"/>
  <c r="N161" i="125"/>
  <c r="J161" i="125"/>
  <c r="F161" i="125"/>
  <c r="B161" i="125"/>
  <c r="R160" i="125"/>
  <c r="N160" i="125"/>
  <c r="J160" i="125"/>
  <c r="F160" i="125"/>
  <c r="B160" i="125"/>
  <c r="R159" i="125"/>
  <c r="N159" i="125"/>
  <c r="J159" i="125"/>
  <c r="F159" i="125"/>
  <c r="B159" i="125"/>
  <c r="R158" i="125"/>
  <c r="N158" i="125"/>
  <c r="J158" i="125"/>
  <c r="F158" i="125"/>
  <c r="B158" i="125"/>
  <c r="R157" i="125"/>
  <c r="N157" i="125"/>
  <c r="J157" i="125"/>
  <c r="F157" i="125"/>
  <c r="B157" i="125"/>
  <c r="R156" i="125"/>
  <c r="N156" i="125"/>
  <c r="J156" i="125"/>
  <c r="F156" i="125"/>
  <c r="B156" i="125"/>
  <c r="R155" i="125"/>
  <c r="N155" i="125"/>
  <c r="J155" i="125"/>
  <c r="F155" i="125"/>
  <c r="B155" i="125"/>
  <c r="R154" i="125"/>
  <c r="N154" i="125"/>
  <c r="J154" i="125"/>
  <c r="F154" i="125"/>
  <c r="B154" i="125"/>
  <c r="R153" i="125"/>
  <c r="N153" i="125"/>
  <c r="J153" i="125"/>
  <c r="F153" i="125"/>
  <c r="B153" i="125"/>
  <c r="R152" i="125"/>
  <c r="N152" i="125"/>
  <c r="J152" i="125"/>
  <c r="F152" i="125"/>
  <c r="B152" i="125"/>
  <c r="R151" i="125"/>
  <c r="N151" i="125"/>
  <c r="J151" i="125"/>
  <c r="F151" i="125"/>
  <c r="B151" i="125"/>
  <c r="R150" i="125"/>
  <c r="N150" i="125"/>
  <c r="J150" i="125"/>
  <c r="F150" i="125"/>
  <c r="A150" i="125"/>
  <c r="R149" i="125"/>
  <c r="N149" i="125"/>
  <c r="J149" i="125"/>
  <c r="F149" i="125"/>
  <c r="R148" i="125"/>
  <c r="N148" i="125"/>
  <c r="J148" i="125"/>
  <c r="F148" i="125"/>
  <c r="R147" i="125"/>
  <c r="N147" i="125"/>
  <c r="J147" i="125"/>
  <c r="F147" i="125"/>
  <c r="A147" i="125"/>
  <c r="R146" i="125"/>
  <c r="N146" i="125"/>
  <c r="J146" i="125"/>
  <c r="F146" i="125"/>
  <c r="A146" i="125"/>
  <c r="R145" i="125"/>
  <c r="N145" i="125"/>
  <c r="J145" i="125"/>
  <c r="F145" i="125"/>
  <c r="A145" i="125"/>
  <c r="R144" i="125"/>
  <c r="N144" i="125"/>
  <c r="J144" i="125"/>
  <c r="F144" i="125"/>
  <c r="A144" i="125"/>
  <c r="R143" i="125"/>
  <c r="N143" i="125"/>
  <c r="J143" i="125"/>
  <c r="F143" i="125"/>
  <c r="A143" i="125"/>
  <c r="R142" i="125"/>
  <c r="N142" i="125"/>
  <c r="J142" i="125"/>
  <c r="F142" i="125"/>
  <c r="Q141" i="125"/>
  <c r="M141" i="125"/>
  <c r="I141" i="125"/>
  <c r="E141" i="125"/>
  <c r="A140" i="125"/>
  <c r="F182" i="125"/>
  <c r="F79" i="125"/>
  <c r="N175" i="125"/>
  <c r="F181" i="125"/>
  <c r="N87" i="125"/>
  <c r="J83" i="125"/>
  <c r="F78" i="125"/>
  <c r="N174" i="125"/>
  <c r="F180" i="125"/>
  <c r="N86" i="125"/>
  <c r="J82" i="125"/>
  <c r="F77" i="125"/>
  <c r="N173" i="125"/>
  <c r="F179" i="125"/>
  <c r="N85" i="125"/>
  <c r="J81" i="125"/>
  <c r="F76" i="125"/>
  <c r="N172" i="125"/>
  <c r="F178" i="125"/>
  <c r="N84" i="125"/>
  <c r="J80" i="125"/>
  <c r="F75" i="125"/>
  <c r="N171" i="125"/>
  <c r="F177" i="125"/>
  <c r="N83" i="125"/>
  <c r="J79" i="125"/>
  <c r="F74" i="125"/>
  <c r="N170" i="125"/>
  <c r="F176" i="125"/>
  <c r="N82" i="125"/>
  <c r="J78" i="125"/>
  <c r="F73" i="125"/>
  <c r="N169" i="125"/>
  <c r="F175" i="125"/>
  <c r="N81" i="125"/>
  <c r="J77" i="125"/>
  <c r="F72" i="125"/>
  <c r="N168" i="125"/>
  <c r="F174" i="125"/>
  <c r="N80" i="125"/>
  <c r="J76" i="125"/>
  <c r="N167" i="125"/>
  <c r="F173" i="125"/>
  <c r="N79" i="125"/>
  <c r="J75" i="125"/>
  <c r="B132" i="125"/>
  <c r="N166" i="125"/>
  <c r="F172" i="125"/>
  <c r="N78" i="125"/>
  <c r="J74" i="125"/>
  <c r="B131" i="125"/>
  <c r="N165" i="125"/>
  <c r="F171" i="125"/>
  <c r="N77" i="125"/>
  <c r="J73" i="125"/>
  <c r="B130" i="125"/>
  <c r="N164" i="125"/>
  <c r="F170" i="125"/>
  <c r="N76" i="125"/>
  <c r="J72" i="125"/>
  <c r="B129" i="125"/>
  <c r="J182" i="125"/>
  <c r="F169" i="125"/>
  <c r="N75" i="125"/>
  <c r="B128" i="125"/>
  <c r="J181" i="125"/>
  <c r="F168" i="125"/>
  <c r="N74" i="125"/>
  <c r="F133" i="125"/>
  <c r="B127" i="125"/>
  <c r="J180" i="125"/>
  <c r="F167" i="125"/>
  <c r="N73" i="125"/>
  <c r="F132" i="125"/>
  <c r="B126" i="125"/>
  <c r="J179" i="125"/>
  <c r="F166" i="125"/>
  <c r="N72" i="125"/>
  <c r="F131" i="125"/>
  <c r="B125" i="125"/>
  <c r="J178" i="125"/>
  <c r="F165" i="125"/>
  <c r="F130" i="125"/>
  <c r="B124" i="125"/>
  <c r="J177" i="125"/>
  <c r="F164" i="125"/>
  <c r="J133" i="125"/>
  <c r="F129" i="125"/>
  <c r="B123" i="125"/>
  <c r="J176" i="125"/>
  <c r="J132" i="125"/>
  <c r="F128" i="125"/>
  <c r="B122" i="125"/>
  <c r="J175" i="125"/>
  <c r="J131" i="125"/>
  <c r="F127" i="125"/>
  <c r="B121" i="125"/>
  <c r="J174" i="125"/>
  <c r="N134" i="125"/>
  <c r="J130" i="125"/>
  <c r="F126" i="125"/>
  <c r="B120" i="125"/>
  <c r="J173" i="125"/>
  <c r="N133" i="125"/>
  <c r="J129" i="125"/>
  <c r="F125" i="125"/>
  <c r="B119" i="125"/>
  <c r="J172" i="125"/>
  <c r="N132" i="125"/>
  <c r="J128" i="125"/>
  <c r="F124" i="125"/>
  <c r="B118" i="125"/>
  <c r="J171" i="125"/>
  <c r="N131" i="125"/>
  <c r="J127" i="125"/>
  <c r="F123" i="125"/>
  <c r="B117" i="125"/>
  <c r="J170" i="125"/>
  <c r="N130" i="125"/>
  <c r="J126" i="125"/>
  <c r="F122" i="125"/>
  <c r="B116" i="125"/>
  <c r="J169" i="125"/>
  <c r="N129" i="125"/>
  <c r="J125" i="125"/>
  <c r="F121" i="125"/>
  <c r="B115" i="125"/>
  <c r="J168" i="125"/>
  <c r="N128" i="125"/>
  <c r="J124" i="125"/>
  <c r="F120" i="125"/>
  <c r="B114" i="125"/>
  <c r="J167" i="125"/>
  <c r="N127" i="125"/>
  <c r="J123" i="125"/>
  <c r="F119" i="125"/>
  <c r="B113" i="125"/>
  <c r="J166" i="125"/>
  <c r="N126" i="125"/>
  <c r="J122" i="125"/>
  <c r="F118" i="125"/>
  <c r="A112" i="125"/>
  <c r="J165" i="125"/>
  <c r="N125" i="125"/>
  <c r="J121" i="125"/>
  <c r="F117" i="125"/>
  <c r="J164" i="125"/>
  <c r="M124" i="125"/>
  <c r="J120" i="125"/>
  <c r="F116" i="125"/>
  <c r="N123" i="125"/>
  <c r="J119" i="125"/>
  <c r="F115" i="125"/>
  <c r="B109" i="125"/>
  <c r="N122" i="125"/>
  <c r="J118" i="125"/>
  <c r="F114" i="125"/>
  <c r="B108" i="125"/>
  <c r="Q127" i="125"/>
  <c r="N121" i="125"/>
  <c r="J117" i="125"/>
  <c r="E113" i="125"/>
  <c r="B107" i="125"/>
  <c r="R126" i="125"/>
  <c r="N120" i="125"/>
  <c r="J116" i="125"/>
  <c r="F112" i="125"/>
  <c r="R125" i="125"/>
  <c r="N119" i="125"/>
  <c r="J115" i="125"/>
  <c r="F111" i="125"/>
  <c r="R124" i="125"/>
  <c r="N118" i="125"/>
  <c r="J114" i="125"/>
  <c r="F110" i="125"/>
  <c r="B104" i="125"/>
  <c r="R123" i="125"/>
  <c r="N117" i="125"/>
  <c r="I113" i="125"/>
  <c r="F109" i="125"/>
  <c r="B103" i="125"/>
  <c r="R122" i="125"/>
  <c r="N116" i="125"/>
  <c r="J112" i="125"/>
  <c r="F108" i="125"/>
  <c r="B102" i="125"/>
  <c r="Q121" i="125"/>
  <c r="N115" i="125"/>
  <c r="J111" i="125"/>
  <c r="F107" i="125"/>
  <c r="B101" i="125"/>
  <c r="N114" i="125"/>
  <c r="J110" i="125"/>
  <c r="F106" i="125"/>
  <c r="B100" i="125"/>
  <c r="M113" i="125"/>
  <c r="J109" i="125"/>
  <c r="F105" i="125"/>
  <c r="B99" i="125"/>
  <c r="R118" i="125"/>
  <c r="N112" i="125"/>
  <c r="J108" i="125"/>
  <c r="F104" i="125"/>
  <c r="B98" i="125"/>
  <c r="R117" i="125"/>
  <c r="N111" i="125"/>
  <c r="J107" i="125"/>
  <c r="F103" i="125"/>
  <c r="B97" i="125"/>
  <c r="R116" i="125"/>
  <c r="N110" i="125"/>
  <c r="J106" i="125"/>
  <c r="F102" i="125"/>
  <c r="B96" i="125"/>
  <c r="R115" i="125"/>
  <c r="N109" i="125"/>
  <c r="J105" i="125"/>
  <c r="F101" i="125"/>
  <c r="B95" i="125"/>
  <c r="R114" i="125"/>
  <c r="N108" i="125"/>
  <c r="J104" i="125"/>
  <c r="F100" i="125"/>
  <c r="B94" i="125"/>
  <c r="N107" i="125"/>
  <c r="J103" i="125"/>
  <c r="F99" i="125"/>
  <c r="B93" i="125"/>
  <c r="R112" i="125"/>
  <c r="N106" i="125"/>
  <c r="J102" i="125"/>
  <c r="F98" i="125"/>
  <c r="B92" i="125"/>
  <c r="R111" i="125"/>
  <c r="N105" i="125"/>
  <c r="J101" i="125"/>
  <c r="F97" i="125"/>
  <c r="B91" i="125"/>
  <c r="R110" i="125"/>
  <c r="N104" i="125"/>
  <c r="J100" i="125"/>
  <c r="F96" i="125"/>
  <c r="B90" i="125"/>
  <c r="R109" i="125"/>
  <c r="N103" i="125"/>
  <c r="J99" i="125"/>
  <c r="F95" i="125"/>
  <c r="R108" i="125"/>
  <c r="N102" i="125"/>
  <c r="J98" i="125"/>
  <c r="F94" i="125"/>
  <c r="N101" i="125"/>
  <c r="J97" i="125"/>
  <c r="F93" i="125"/>
  <c r="N100" i="125"/>
  <c r="J96" i="125"/>
  <c r="E92" i="125"/>
  <c r="N99" i="125"/>
  <c r="J95" i="125"/>
  <c r="F91" i="125"/>
  <c r="N98" i="125"/>
  <c r="J94" i="125"/>
  <c r="F90" i="125"/>
  <c r="N97" i="125"/>
  <c r="J93" i="125"/>
  <c r="F89" i="125"/>
  <c r="N96" i="125"/>
  <c r="I92" i="125"/>
  <c r="F88" i="125"/>
  <c r="N95" i="125"/>
  <c r="J91" i="125"/>
  <c r="F87" i="125"/>
  <c r="N94" i="125"/>
  <c r="J90" i="125"/>
  <c r="F86" i="125"/>
  <c r="N93" i="125"/>
  <c r="J89" i="125"/>
  <c r="F85" i="125"/>
  <c r="Q98" i="125"/>
  <c r="M92" i="125"/>
  <c r="J88" i="125"/>
  <c r="F84" i="125"/>
  <c r="Q97" i="125"/>
  <c r="N91" i="125"/>
  <c r="J87" i="125"/>
  <c r="F83" i="125"/>
  <c r="Q96" i="125"/>
  <c r="N90" i="125"/>
  <c r="J86" i="125"/>
  <c r="F82" i="125"/>
  <c r="Q95" i="125"/>
  <c r="N89" i="125"/>
  <c r="J85" i="125"/>
  <c r="F81" i="125"/>
  <c r="Q94" i="125"/>
  <c r="N88" i="125"/>
  <c r="J84" i="125"/>
  <c r="F80" i="125"/>
  <c r="Q93" i="125"/>
  <c r="M71" i="125"/>
  <c r="I71" i="125"/>
  <c r="E71" i="125"/>
  <c r="A70" i="125"/>
  <c r="R69" i="125"/>
  <c r="N69" i="125"/>
  <c r="J69" i="125"/>
  <c r="F69" i="125"/>
  <c r="B69" i="125"/>
  <c r="R68" i="125"/>
  <c r="N68" i="125"/>
  <c r="J68" i="125"/>
  <c r="F68" i="125"/>
  <c r="B68" i="125"/>
  <c r="R67" i="125"/>
  <c r="N67" i="125"/>
  <c r="J67" i="125"/>
  <c r="F67" i="125"/>
  <c r="B67" i="125"/>
  <c r="R66" i="125"/>
  <c r="N66" i="125"/>
  <c r="J66" i="125"/>
  <c r="F66" i="125"/>
  <c r="B66" i="125"/>
  <c r="R65" i="125"/>
  <c r="N65" i="125"/>
  <c r="J65" i="125"/>
  <c r="F65" i="125"/>
  <c r="A65" i="125"/>
  <c r="R64" i="125"/>
  <c r="N64" i="125"/>
  <c r="J64" i="125"/>
  <c r="F64" i="125"/>
  <c r="B64" i="125"/>
  <c r="R63" i="125"/>
  <c r="N63" i="125"/>
  <c r="J63" i="125"/>
  <c r="F63" i="125"/>
  <c r="B63" i="125"/>
  <c r="R62" i="125"/>
  <c r="N62" i="125"/>
  <c r="J62" i="125"/>
  <c r="F62" i="125"/>
  <c r="B62" i="125"/>
  <c r="R61" i="125"/>
  <c r="N61" i="125"/>
  <c r="J61" i="125"/>
  <c r="E61" i="125"/>
  <c r="B61" i="125"/>
  <c r="R60" i="125"/>
  <c r="N60" i="125"/>
  <c r="J60" i="125"/>
  <c r="F60" i="125"/>
  <c r="B60" i="125"/>
  <c r="R59" i="125"/>
  <c r="N59" i="125"/>
  <c r="J59" i="125"/>
  <c r="F59" i="125"/>
  <c r="B59" i="125"/>
  <c r="R58" i="125"/>
  <c r="N58" i="125"/>
  <c r="J58" i="125"/>
  <c r="F58" i="125"/>
  <c r="B58" i="125"/>
  <c r="R57" i="125"/>
  <c r="N57" i="125"/>
  <c r="I57" i="125"/>
  <c r="F57" i="125"/>
  <c r="B57" i="125"/>
  <c r="R56" i="125"/>
  <c r="N56" i="125"/>
  <c r="J56" i="125"/>
  <c r="F56" i="125"/>
  <c r="B56" i="125"/>
  <c r="R55" i="125"/>
  <c r="N55" i="125"/>
  <c r="J55" i="125"/>
  <c r="F55" i="125"/>
  <c r="B55" i="125"/>
  <c r="R54" i="125"/>
  <c r="N54" i="125"/>
  <c r="J54" i="125"/>
  <c r="F54" i="125"/>
  <c r="B54" i="125"/>
  <c r="R53" i="125"/>
  <c r="M53" i="125"/>
  <c r="J53" i="125"/>
  <c r="F53" i="125"/>
  <c r="B53" i="125"/>
  <c r="R52" i="125"/>
  <c r="N52" i="125"/>
  <c r="J52" i="125"/>
  <c r="F52" i="125"/>
  <c r="B52" i="125"/>
  <c r="R51" i="125"/>
  <c r="N51" i="125"/>
  <c r="J51" i="125"/>
  <c r="F51" i="125"/>
  <c r="B51" i="125"/>
  <c r="R50" i="125"/>
  <c r="N50" i="125"/>
  <c r="J50" i="125"/>
  <c r="F50" i="125"/>
  <c r="B50" i="125"/>
  <c r="Q49" i="125"/>
  <c r="N49" i="125"/>
  <c r="J49" i="125"/>
  <c r="F49" i="125"/>
  <c r="B49" i="125"/>
  <c r="R48" i="125"/>
  <c r="N48" i="125"/>
  <c r="J48" i="125"/>
  <c r="F48" i="125"/>
  <c r="B48" i="125"/>
  <c r="R47" i="125"/>
  <c r="N47" i="125"/>
  <c r="J47" i="125"/>
  <c r="F47" i="125"/>
  <c r="B47" i="125"/>
  <c r="R46" i="125"/>
  <c r="N46" i="125"/>
  <c r="J46" i="125"/>
  <c r="F46" i="125"/>
  <c r="B46" i="125"/>
  <c r="R45" i="125"/>
  <c r="N45" i="125"/>
  <c r="J45" i="125"/>
  <c r="F45" i="125"/>
  <c r="B45" i="125"/>
  <c r="R44" i="125"/>
  <c r="N44" i="125"/>
  <c r="J44" i="125"/>
  <c r="F44" i="125"/>
  <c r="A44" i="125"/>
  <c r="R43" i="125"/>
  <c r="N43" i="125"/>
  <c r="J43" i="125"/>
  <c r="F43" i="125"/>
  <c r="B43" i="125"/>
  <c r="R42" i="125"/>
  <c r="N42" i="125"/>
  <c r="J42" i="125"/>
  <c r="F42" i="125"/>
  <c r="B42" i="125"/>
  <c r="R41" i="125"/>
  <c r="N41" i="125"/>
  <c r="J41" i="125"/>
  <c r="F41" i="125"/>
  <c r="B41" i="125"/>
  <c r="R40" i="125"/>
  <c r="N40" i="125"/>
  <c r="J40" i="125"/>
  <c r="E40" i="125"/>
  <c r="B40" i="125"/>
  <c r="R39" i="125"/>
  <c r="N39" i="125"/>
  <c r="J39" i="125"/>
  <c r="F39" i="125"/>
  <c r="B39" i="125"/>
  <c r="R38" i="125"/>
  <c r="N38" i="125"/>
  <c r="J38" i="125"/>
  <c r="F38" i="125"/>
  <c r="B38" i="125"/>
  <c r="R37" i="125"/>
  <c r="N37" i="125"/>
  <c r="J37" i="125"/>
  <c r="F37" i="125"/>
  <c r="B37" i="125"/>
  <c r="R36" i="125"/>
  <c r="N36" i="125"/>
  <c r="I36" i="125"/>
  <c r="F36" i="125"/>
  <c r="B36" i="125"/>
  <c r="R35" i="125"/>
  <c r="N35" i="125"/>
  <c r="J35" i="125"/>
  <c r="F35" i="125"/>
  <c r="B35" i="125"/>
  <c r="R34" i="125"/>
  <c r="N34" i="125"/>
  <c r="J34" i="125"/>
  <c r="F34" i="125"/>
  <c r="B34" i="125"/>
  <c r="R33" i="125"/>
  <c r="N33" i="125"/>
  <c r="J33" i="125"/>
  <c r="F33" i="125"/>
  <c r="B33" i="125"/>
  <c r="R32" i="125"/>
  <c r="M32" i="125"/>
  <c r="J32" i="125"/>
  <c r="F32" i="125"/>
  <c r="B32" i="125"/>
  <c r="R31" i="125"/>
  <c r="N31" i="125"/>
  <c r="J31" i="125"/>
  <c r="F31" i="125"/>
  <c r="B31" i="125"/>
  <c r="R30" i="125"/>
  <c r="N30" i="125"/>
  <c r="J30" i="125"/>
  <c r="F30" i="125"/>
  <c r="B30" i="125"/>
  <c r="R29" i="125"/>
  <c r="N29" i="125"/>
  <c r="J29" i="125"/>
  <c r="F29" i="125"/>
  <c r="B29" i="125"/>
  <c r="Q28" i="125"/>
  <c r="N28" i="125"/>
  <c r="J28" i="125"/>
  <c r="F28" i="125"/>
  <c r="B28" i="125"/>
  <c r="R27" i="125"/>
  <c r="N27" i="125"/>
  <c r="J27" i="125"/>
  <c r="F27" i="125"/>
  <c r="B27" i="125"/>
  <c r="R26" i="125"/>
  <c r="N26" i="125"/>
  <c r="J26" i="125"/>
  <c r="F26" i="125"/>
  <c r="B26" i="125"/>
  <c r="R25" i="125"/>
  <c r="N25" i="125"/>
  <c r="J25" i="125"/>
  <c r="F25" i="125"/>
  <c r="B25" i="125"/>
  <c r="R24" i="125"/>
  <c r="N24" i="125"/>
  <c r="J24" i="125"/>
  <c r="F24" i="125"/>
  <c r="B24" i="125"/>
  <c r="R23" i="125"/>
  <c r="N23" i="125"/>
  <c r="J23" i="125"/>
  <c r="F23" i="125"/>
  <c r="A23" i="125"/>
  <c r="R22" i="125"/>
  <c r="N22" i="125"/>
  <c r="J22" i="125"/>
  <c r="F22" i="125"/>
  <c r="R21" i="125"/>
  <c r="N21" i="125"/>
  <c r="J21" i="125"/>
  <c r="F21" i="125"/>
  <c r="R20" i="125"/>
  <c r="N20" i="125"/>
  <c r="J20" i="125"/>
  <c r="F20" i="125"/>
  <c r="R19" i="125"/>
  <c r="N19" i="125"/>
  <c r="J19" i="125"/>
  <c r="E19" i="125"/>
  <c r="R18" i="125"/>
  <c r="N18" i="125"/>
  <c r="J18" i="125"/>
  <c r="F18" i="125"/>
  <c r="R17" i="125"/>
  <c r="N17" i="125"/>
  <c r="J17" i="125"/>
  <c r="F17" i="125"/>
  <c r="R16" i="125"/>
  <c r="N16" i="125"/>
  <c r="J16" i="125"/>
  <c r="F16" i="125"/>
  <c r="R15" i="125"/>
  <c r="N15" i="125"/>
  <c r="I15" i="125"/>
  <c r="F15" i="125"/>
  <c r="R14" i="125"/>
  <c r="N14" i="125"/>
  <c r="J14" i="125"/>
  <c r="F14" i="125"/>
  <c r="R13" i="125"/>
  <c r="N13" i="125"/>
  <c r="J13" i="125"/>
  <c r="F13" i="125"/>
  <c r="R12" i="125"/>
  <c r="N12" i="125"/>
  <c r="J12" i="125"/>
  <c r="F12" i="125"/>
  <c r="R11" i="125"/>
  <c r="M11" i="125"/>
  <c r="J11" i="125"/>
  <c r="F11" i="125"/>
  <c r="R10" i="125"/>
  <c r="N10" i="125"/>
  <c r="J10" i="125"/>
  <c r="F10" i="125"/>
  <c r="R9" i="125"/>
  <c r="N9" i="125"/>
  <c r="J9" i="125"/>
  <c r="F9" i="125"/>
  <c r="R8" i="125"/>
  <c r="N8" i="125"/>
  <c r="J8" i="125"/>
  <c r="F8" i="125"/>
  <c r="Q7" i="125"/>
  <c r="N7" i="125"/>
  <c r="J7" i="125"/>
  <c r="F7" i="125"/>
  <c r="R6" i="125"/>
  <c r="N6" i="125"/>
  <c r="J6" i="125"/>
  <c r="F6" i="125"/>
  <c r="R5" i="125"/>
  <c r="N5" i="125"/>
  <c r="J5" i="125"/>
  <c r="F5" i="125"/>
  <c r="R4" i="125"/>
  <c r="N4" i="125"/>
  <c r="J4" i="125"/>
  <c r="F4" i="125"/>
  <c r="R3" i="125"/>
  <c r="N3" i="125"/>
  <c r="J3" i="125"/>
  <c r="F3" i="125"/>
  <c r="Q2" i="125"/>
  <c r="M2" i="125"/>
  <c r="I2" i="125"/>
  <c r="E2" i="125"/>
  <c r="A1" i="125"/>
  <c r="B170" i="124"/>
  <c r="B169" i="124"/>
  <c r="B168" i="124"/>
  <c r="B167" i="124"/>
  <c r="B166" i="124"/>
  <c r="B165" i="124"/>
  <c r="B164" i="124"/>
  <c r="B163" i="124"/>
  <c r="B162" i="124"/>
  <c r="R161" i="124"/>
  <c r="N161" i="124"/>
  <c r="J161" i="124"/>
  <c r="F161" i="124"/>
  <c r="B161" i="124"/>
  <c r="R160" i="124"/>
  <c r="N160" i="124"/>
  <c r="J160" i="124"/>
  <c r="F160" i="124"/>
  <c r="B160" i="124"/>
  <c r="R159" i="124"/>
  <c r="N159" i="124"/>
  <c r="J159" i="124"/>
  <c r="F159" i="124"/>
  <c r="B159" i="124"/>
  <c r="R158" i="124"/>
  <c r="N158" i="124"/>
  <c r="J158" i="124"/>
  <c r="F158" i="124"/>
  <c r="B158" i="124"/>
  <c r="R157" i="124"/>
  <c r="N157" i="124"/>
  <c r="J157" i="124"/>
  <c r="F157" i="124"/>
  <c r="B157" i="124"/>
  <c r="R156" i="124"/>
  <c r="N156" i="124"/>
  <c r="J156" i="124"/>
  <c r="F156" i="124"/>
  <c r="B156" i="124"/>
  <c r="R155" i="124"/>
  <c r="N155" i="124"/>
  <c r="J155" i="124"/>
  <c r="F155" i="124"/>
  <c r="B155" i="124"/>
  <c r="R154" i="124"/>
  <c r="N154" i="124"/>
  <c r="J154" i="124"/>
  <c r="F154" i="124"/>
  <c r="B154" i="124"/>
  <c r="R153" i="124"/>
  <c r="N153" i="124"/>
  <c r="J153" i="124"/>
  <c r="F153" i="124"/>
  <c r="B153" i="124"/>
  <c r="R152" i="124"/>
  <c r="N152" i="124"/>
  <c r="J152" i="124"/>
  <c r="F152" i="124"/>
  <c r="B152" i="124"/>
  <c r="R151" i="124"/>
  <c r="N151" i="124"/>
  <c r="J151" i="124"/>
  <c r="F151" i="124"/>
  <c r="B151" i="124"/>
  <c r="R150" i="124"/>
  <c r="N150" i="124"/>
  <c r="J150" i="124"/>
  <c r="F150" i="124"/>
  <c r="A150" i="124"/>
  <c r="R149" i="124"/>
  <c r="N149" i="124"/>
  <c r="J149" i="124"/>
  <c r="F149" i="124"/>
  <c r="R148" i="124"/>
  <c r="N148" i="124"/>
  <c r="J148" i="124"/>
  <c r="F148" i="124"/>
  <c r="R147" i="124"/>
  <c r="N147" i="124"/>
  <c r="J147" i="124"/>
  <c r="F147" i="124"/>
  <c r="A147" i="124"/>
  <c r="R146" i="124"/>
  <c r="N146" i="124"/>
  <c r="J146" i="124"/>
  <c r="F146" i="124"/>
  <c r="A146" i="124"/>
  <c r="R145" i="124"/>
  <c r="N145" i="124"/>
  <c r="J145" i="124"/>
  <c r="F145" i="124"/>
  <c r="A145" i="124"/>
  <c r="R144" i="124"/>
  <c r="N144" i="124"/>
  <c r="J144" i="124"/>
  <c r="F144" i="124"/>
  <c r="A144" i="124"/>
  <c r="R143" i="124"/>
  <c r="N143" i="124"/>
  <c r="J143" i="124"/>
  <c r="F143" i="124"/>
  <c r="A143" i="124"/>
  <c r="R142" i="124"/>
  <c r="N142" i="124"/>
  <c r="J142" i="124"/>
  <c r="F142" i="124"/>
  <c r="Q141" i="124"/>
  <c r="M141" i="124"/>
  <c r="I141" i="124"/>
  <c r="E141" i="124"/>
  <c r="A140" i="124"/>
  <c r="F182" i="124"/>
  <c r="F79" i="124"/>
  <c r="N175" i="124"/>
  <c r="F181" i="124"/>
  <c r="N87" i="124"/>
  <c r="J83" i="124"/>
  <c r="F78" i="124"/>
  <c r="N174" i="124"/>
  <c r="F180" i="124"/>
  <c r="N86" i="124"/>
  <c r="J82" i="124"/>
  <c r="F77" i="124"/>
  <c r="N173" i="124"/>
  <c r="F179" i="124"/>
  <c r="N85" i="124"/>
  <c r="J81" i="124"/>
  <c r="F76" i="124"/>
  <c r="N172" i="124"/>
  <c r="F178" i="124"/>
  <c r="N84" i="124"/>
  <c r="J80" i="124"/>
  <c r="F75" i="124"/>
  <c r="N171" i="124"/>
  <c r="F177" i="124"/>
  <c r="N83" i="124"/>
  <c r="J79" i="124"/>
  <c r="F74" i="124"/>
  <c r="N170" i="124"/>
  <c r="F176" i="124"/>
  <c r="N82" i="124"/>
  <c r="J78" i="124"/>
  <c r="F73" i="124"/>
  <c r="N169" i="124"/>
  <c r="F175" i="124"/>
  <c r="N81" i="124"/>
  <c r="J77" i="124"/>
  <c r="F72" i="124"/>
  <c r="N168" i="124"/>
  <c r="F174" i="124"/>
  <c r="N80" i="124"/>
  <c r="J76" i="124"/>
  <c r="N167" i="124"/>
  <c r="F173" i="124"/>
  <c r="N79" i="124"/>
  <c r="J75" i="124"/>
  <c r="B132" i="124"/>
  <c r="N166" i="124"/>
  <c r="F172" i="124"/>
  <c r="N78" i="124"/>
  <c r="J74" i="124"/>
  <c r="B131" i="124"/>
  <c r="N165" i="124"/>
  <c r="F171" i="124"/>
  <c r="N77" i="124"/>
  <c r="J73" i="124"/>
  <c r="B130" i="124"/>
  <c r="N164" i="124"/>
  <c r="F170" i="124"/>
  <c r="N76" i="124"/>
  <c r="J72" i="124"/>
  <c r="B129" i="124"/>
  <c r="J182" i="124"/>
  <c r="F169" i="124"/>
  <c r="N75" i="124"/>
  <c r="B128" i="124"/>
  <c r="J181" i="124"/>
  <c r="F168" i="124"/>
  <c r="N74" i="124"/>
  <c r="F133" i="124"/>
  <c r="B127" i="124"/>
  <c r="J180" i="124"/>
  <c r="F167" i="124"/>
  <c r="N73" i="124"/>
  <c r="F132" i="124"/>
  <c r="B126" i="124"/>
  <c r="J179" i="124"/>
  <c r="F166" i="124"/>
  <c r="N72" i="124"/>
  <c r="F131" i="124"/>
  <c r="B125" i="124"/>
  <c r="J178" i="124"/>
  <c r="F165" i="124"/>
  <c r="F130" i="124"/>
  <c r="B124" i="124"/>
  <c r="J177" i="124"/>
  <c r="F164" i="124"/>
  <c r="J133" i="124"/>
  <c r="F129" i="124"/>
  <c r="B123" i="124"/>
  <c r="J176" i="124"/>
  <c r="J132" i="124"/>
  <c r="F128" i="124"/>
  <c r="B122" i="124"/>
  <c r="J175" i="124"/>
  <c r="J131" i="124"/>
  <c r="F127" i="124"/>
  <c r="B121" i="124"/>
  <c r="J174" i="124"/>
  <c r="N134" i="124"/>
  <c r="J130" i="124"/>
  <c r="F126" i="124"/>
  <c r="B120" i="124"/>
  <c r="J173" i="124"/>
  <c r="N133" i="124"/>
  <c r="J129" i="124"/>
  <c r="F125" i="124"/>
  <c r="B119" i="124"/>
  <c r="J172" i="124"/>
  <c r="N132" i="124"/>
  <c r="J128" i="124"/>
  <c r="F124" i="124"/>
  <c r="B118" i="124"/>
  <c r="J171" i="124"/>
  <c r="N131" i="124"/>
  <c r="J127" i="124"/>
  <c r="F123" i="124"/>
  <c r="B117" i="124"/>
  <c r="J170" i="124"/>
  <c r="N130" i="124"/>
  <c r="J126" i="124"/>
  <c r="F122" i="124"/>
  <c r="B116" i="124"/>
  <c r="J169" i="124"/>
  <c r="N129" i="124"/>
  <c r="J125" i="124"/>
  <c r="F121" i="124"/>
  <c r="B115" i="124"/>
  <c r="J168" i="124"/>
  <c r="N128" i="124"/>
  <c r="J124" i="124"/>
  <c r="F120" i="124"/>
  <c r="B114" i="124"/>
  <c r="J167" i="124"/>
  <c r="N127" i="124"/>
  <c r="J123" i="124"/>
  <c r="F119" i="124"/>
  <c r="B113" i="124"/>
  <c r="J166" i="124"/>
  <c r="N126" i="124"/>
  <c r="J122" i="124"/>
  <c r="F118" i="124"/>
  <c r="A112" i="124"/>
  <c r="J165" i="124"/>
  <c r="N125" i="124"/>
  <c r="J121" i="124"/>
  <c r="F117" i="124"/>
  <c r="J164" i="124"/>
  <c r="M124" i="124"/>
  <c r="J120" i="124"/>
  <c r="F116" i="124"/>
  <c r="N123" i="124"/>
  <c r="J119" i="124"/>
  <c r="F115" i="124"/>
  <c r="B109" i="124"/>
  <c r="N122" i="124"/>
  <c r="J118" i="124"/>
  <c r="F114" i="124"/>
  <c r="B108" i="124"/>
  <c r="Q127" i="124"/>
  <c r="N121" i="124"/>
  <c r="J117" i="124"/>
  <c r="E113" i="124"/>
  <c r="B107" i="124"/>
  <c r="R126" i="124"/>
  <c r="N120" i="124"/>
  <c r="J116" i="124"/>
  <c r="F112" i="124"/>
  <c r="R125" i="124"/>
  <c r="N119" i="124"/>
  <c r="J115" i="124"/>
  <c r="F111" i="124"/>
  <c r="R124" i="124"/>
  <c r="N118" i="124"/>
  <c r="J114" i="124"/>
  <c r="F110" i="124"/>
  <c r="B104" i="124"/>
  <c r="R123" i="124"/>
  <c r="N117" i="124"/>
  <c r="I113" i="124"/>
  <c r="F109" i="124"/>
  <c r="B103" i="124"/>
  <c r="R122" i="124"/>
  <c r="N116" i="124"/>
  <c r="J112" i="124"/>
  <c r="F108" i="124"/>
  <c r="B102" i="124"/>
  <c r="Q121" i="124"/>
  <c r="N115" i="124"/>
  <c r="J111" i="124"/>
  <c r="F107" i="124"/>
  <c r="B101" i="124"/>
  <c r="N114" i="124"/>
  <c r="J110" i="124"/>
  <c r="F106" i="124"/>
  <c r="B100" i="124"/>
  <c r="M113" i="124"/>
  <c r="J109" i="124"/>
  <c r="F105" i="124"/>
  <c r="B99" i="124"/>
  <c r="R118" i="124"/>
  <c r="N112" i="124"/>
  <c r="J108" i="124"/>
  <c r="F104" i="124"/>
  <c r="B98" i="124"/>
  <c r="R117" i="124"/>
  <c r="N111" i="124"/>
  <c r="J107" i="124"/>
  <c r="F103" i="124"/>
  <c r="B97" i="124"/>
  <c r="R116" i="124"/>
  <c r="N110" i="124"/>
  <c r="J106" i="124"/>
  <c r="F102" i="124"/>
  <c r="B96" i="124"/>
  <c r="R115" i="124"/>
  <c r="N109" i="124"/>
  <c r="J105" i="124"/>
  <c r="F101" i="124"/>
  <c r="B95" i="124"/>
  <c r="R114" i="124"/>
  <c r="N108" i="124"/>
  <c r="J104" i="124"/>
  <c r="F100" i="124"/>
  <c r="B94" i="124"/>
  <c r="N107" i="124"/>
  <c r="J103" i="124"/>
  <c r="F99" i="124"/>
  <c r="B93" i="124"/>
  <c r="R112" i="124"/>
  <c r="N106" i="124"/>
  <c r="J102" i="124"/>
  <c r="F98" i="124"/>
  <c r="B92" i="124"/>
  <c r="R111" i="124"/>
  <c r="N105" i="124"/>
  <c r="J101" i="124"/>
  <c r="F97" i="124"/>
  <c r="B91" i="124"/>
  <c r="R110" i="124"/>
  <c r="N104" i="124"/>
  <c r="J100" i="124"/>
  <c r="F96" i="124"/>
  <c r="B90" i="124"/>
  <c r="R109" i="124"/>
  <c r="N103" i="124"/>
  <c r="J99" i="124"/>
  <c r="F95" i="124"/>
  <c r="R108" i="124"/>
  <c r="N102" i="124"/>
  <c r="J98" i="124"/>
  <c r="F94" i="124"/>
  <c r="N101" i="124"/>
  <c r="J97" i="124"/>
  <c r="F93" i="124"/>
  <c r="N100" i="124"/>
  <c r="J96" i="124"/>
  <c r="E92" i="124"/>
  <c r="N99" i="124"/>
  <c r="J95" i="124"/>
  <c r="F91" i="124"/>
  <c r="N98" i="124"/>
  <c r="J94" i="124"/>
  <c r="F90" i="124"/>
  <c r="N97" i="124"/>
  <c r="J93" i="124"/>
  <c r="F89" i="124"/>
  <c r="N96" i="124"/>
  <c r="I92" i="124"/>
  <c r="F88" i="124"/>
  <c r="N95" i="124"/>
  <c r="J91" i="124"/>
  <c r="F87" i="124"/>
  <c r="N94" i="124"/>
  <c r="J90" i="124"/>
  <c r="F86" i="124"/>
  <c r="N93" i="124"/>
  <c r="J89" i="124"/>
  <c r="F85" i="124"/>
  <c r="Q98" i="124"/>
  <c r="M92" i="124"/>
  <c r="J88" i="124"/>
  <c r="F84" i="124"/>
  <c r="Q97" i="124"/>
  <c r="N91" i="124"/>
  <c r="J87" i="124"/>
  <c r="F83" i="124"/>
  <c r="Q96" i="124"/>
  <c r="N90" i="124"/>
  <c r="J86" i="124"/>
  <c r="F82" i="124"/>
  <c r="Q95" i="124"/>
  <c r="N89" i="124"/>
  <c r="J85" i="124"/>
  <c r="F81" i="124"/>
  <c r="Q94" i="124"/>
  <c r="N88" i="124"/>
  <c r="J84" i="124"/>
  <c r="F80" i="124"/>
  <c r="Q93" i="124"/>
  <c r="M71" i="124"/>
  <c r="I71" i="124"/>
  <c r="E71" i="124"/>
  <c r="A70" i="124"/>
  <c r="R69" i="124"/>
  <c r="N69" i="124"/>
  <c r="J69" i="124"/>
  <c r="F69" i="124"/>
  <c r="B69" i="124"/>
  <c r="R68" i="124"/>
  <c r="N68" i="124"/>
  <c r="J68" i="124"/>
  <c r="F68" i="124"/>
  <c r="B68" i="124"/>
  <c r="R67" i="124"/>
  <c r="N67" i="124"/>
  <c r="J67" i="124"/>
  <c r="F67" i="124"/>
  <c r="B67" i="124"/>
  <c r="R66" i="124"/>
  <c r="N66" i="124"/>
  <c r="J66" i="124"/>
  <c r="F66" i="124"/>
  <c r="B66" i="124"/>
  <c r="R65" i="124"/>
  <c r="N65" i="124"/>
  <c r="J65" i="124"/>
  <c r="F65" i="124"/>
  <c r="A65" i="124"/>
  <c r="R64" i="124"/>
  <c r="N64" i="124"/>
  <c r="J64" i="124"/>
  <c r="F64" i="124"/>
  <c r="B64" i="124"/>
  <c r="R63" i="124"/>
  <c r="N63" i="124"/>
  <c r="J63" i="124"/>
  <c r="F63" i="124"/>
  <c r="B63" i="124"/>
  <c r="R62" i="124"/>
  <c r="N62" i="124"/>
  <c r="J62" i="124"/>
  <c r="F62" i="124"/>
  <c r="B62" i="124"/>
  <c r="R61" i="124"/>
  <c r="N61" i="124"/>
  <c r="J61" i="124"/>
  <c r="E61" i="124"/>
  <c r="B61" i="124"/>
  <c r="R60" i="124"/>
  <c r="N60" i="124"/>
  <c r="J60" i="124"/>
  <c r="F60" i="124"/>
  <c r="B60" i="124"/>
  <c r="R59" i="124"/>
  <c r="N59" i="124"/>
  <c r="J59" i="124"/>
  <c r="F59" i="124"/>
  <c r="B59" i="124"/>
  <c r="R58" i="124"/>
  <c r="N58" i="124"/>
  <c r="J58" i="124"/>
  <c r="F58" i="124"/>
  <c r="B58" i="124"/>
  <c r="R57" i="124"/>
  <c r="N57" i="124"/>
  <c r="I57" i="124"/>
  <c r="F57" i="124"/>
  <c r="B57" i="124"/>
  <c r="R56" i="124"/>
  <c r="N56" i="124"/>
  <c r="J56" i="124"/>
  <c r="F56" i="124"/>
  <c r="B56" i="124"/>
  <c r="R55" i="124"/>
  <c r="N55" i="124"/>
  <c r="J55" i="124"/>
  <c r="F55" i="124"/>
  <c r="B55" i="124"/>
  <c r="R54" i="124"/>
  <c r="N54" i="124"/>
  <c r="J54" i="124"/>
  <c r="F54" i="124"/>
  <c r="B54" i="124"/>
  <c r="R53" i="124"/>
  <c r="M53" i="124"/>
  <c r="J53" i="124"/>
  <c r="F53" i="124"/>
  <c r="B53" i="124"/>
  <c r="R52" i="124"/>
  <c r="N52" i="124"/>
  <c r="J52" i="124"/>
  <c r="F52" i="124"/>
  <c r="B52" i="124"/>
  <c r="R51" i="124"/>
  <c r="N51" i="124"/>
  <c r="J51" i="124"/>
  <c r="F51" i="124"/>
  <c r="B51" i="124"/>
  <c r="R50" i="124"/>
  <c r="N50" i="124"/>
  <c r="J50" i="124"/>
  <c r="F50" i="124"/>
  <c r="B50" i="124"/>
  <c r="Q49" i="124"/>
  <c r="N49" i="124"/>
  <c r="J49" i="124"/>
  <c r="F49" i="124"/>
  <c r="B49" i="124"/>
  <c r="R48" i="124"/>
  <c r="N48" i="124"/>
  <c r="J48" i="124"/>
  <c r="F48" i="124"/>
  <c r="B48" i="124"/>
  <c r="R47" i="124"/>
  <c r="N47" i="124"/>
  <c r="J47" i="124"/>
  <c r="F47" i="124"/>
  <c r="B47" i="124"/>
  <c r="R46" i="124"/>
  <c r="N46" i="124"/>
  <c r="J46" i="124"/>
  <c r="F46" i="124"/>
  <c r="B46" i="124"/>
  <c r="R45" i="124"/>
  <c r="N45" i="124"/>
  <c r="J45" i="124"/>
  <c r="F45" i="124"/>
  <c r="B45" i="124"/>
  <c r="R44" i="124"/>
  <c r="N44" i="124"/>
  <c r="J44" i="124"/>
  <c r="F44" i="124"/>
  <c r="A44" i="124"/>
  <c r="R43" i="124"/>
  <c r="N43" i="124"/>
  <c r="J43" i="124"/>
  <c r="F43" i="124"/>
  <c r="B43" i="124"/>
  <c r="R42" i="124"/>
  <c r="N42" i="124"/>
  <c r="J42" i="124"/>
  <c r="F42" i="124"/>
  <c r="B42" i="124"/>
  <c r="R41" i="124"/>
  <c r="N41" i="124"/>
  <c r="J41" i="124"/>
  <c r="F41" i="124"/>
  <c r="B41" i="124"/>
  <c r="R40" i="124"/>
  <c r="N40" i="124"/>
  <c r="J40" i="124"/>
  <c r="E40" i="124"/>
  <c r="B40" i="124"/>
  <c r="R39" i="124"/>
  <c r="N39" i="124"/>
  <c r="J39" i="124"/>
  <c r="F39" i="124"/>
  <c r="B39" i="124"/>
  <c r="R38" i="124"/>
  <c r="N38" i="124"/>
  <c r="J38" i="124"/>
  <c r="F38" i="124"/>
  <c r="B38" i="124"/>
  <c r="R37" i="124"/>
  <c r="N37" i="124"/>
  <c r="J37" i="124"/>
  <c r="F37" i="124"/>
  <c r="B37" i="124"/>
  <c r="R36" i="124"/>
  <c r="N36" i="124"/>
  <c r="I36" i="124"/>
  <c r="F36" i="124"/>
  <c r="B36" i="124"/>
  <c r="R35" i="124"/>
  <c r="N35" i="124"/>
  <c r="J35" i="124"/>
  <c r="F35" i="124"/>
  <c r="B35" i="124"/>
  <c r="R34" i="124"/>
  <c r="N34" i="124"/>
  <c r="J34" i="124"/>
  <c r="F34" i="124"/>
  <c r="B34" i="124"/>
  <c r="R33" i="124"/>
  <c r="N33" i="124"/>
  <c r="J33" i="124"/>
  <c r="F33" i="124"/>
  <c r="B33" i="124"/>
  <c r="R32" i="124"/>
  <c r="M32" i="124"/>
  <c r="J32" i="124"/>
  <c r="F32" i="124"/>
  <c r="B32" i="124"/>
  <c r="R31" i="124"/>
  <c r="N31" i="124"/>
  <c r="J31" i="124"/>
  <c r="F31" i="124"/>
  <c r="B31" i="124"/>
  <c r="R30" i="124"/>
  <c r="N30" i="124"/>
  <c r="J30" i="124"/>
  <c r="F30" i="124"/>
  <c r="B30" i="124"/>
  <c r="R29" i="124"/>
  <c r="N29" i="124"/>
  <c r="J29" i="124"/>
  <c r="F29" i="124"/>
  <c r="B29" i="124"/>
  <c r="Q28" i="124"/>
  <c r="N28" i="124"/>
  <c r="J28" i="124"/>
  <c r="F28" i="124"/>
  <c r="B28" i="124"/>
  <c r="R27" i="124"/>
  <c r="N27" i="124"/>
  <c r="J27" i="124"/>
  <c r="F27" i="124"/>
  <c r="B27" i="124"/>
  <c r="R26" i="124"/>
  <c r="N26" i="124"/>
  <c r="J26" i="124"/>
  <c r="F26" i="124"/>
  <c r="B26" i="124"/>
  <c r="R25" i="124"/>
  <c r="N25" i="124"/>
  <c r="J25" i="124"/>
  <c r="F25" i="124"/>
  <c r="B25" i="124"/>
  <c r="R24" i="124"/>
  <c r="N24" i="124"/>
  <c r="J24" i="124"/>
  <c r="F24" i="124"/>
  <c r="B24" i="124"/>
  <c r="R23" i="124"/>
  <c r="N23" i="124"/>
  <c r="J23" i="124"/>
  <c r="F23" i="124"/>
  <c r="A23" i="124"/>
  <c r="R22" i="124"/>
  <c r="N22" i="124"/>
  <c r="J22" i="124"/>
  <c r="F22" i="124"/>
  <c r="R21" i="124"/>
  <c r="N21" i="124"/>
  <c r="J21" i="124"/>
  <c r="F21" i="124"/>
  <c r="R20" i="124"/>
  <c r="N20" i="124"/>
  <c r="J20" i="124"/>
  <c r="F20" i="124"/>
  <c r="R19" i="124"/>
  <c r="N19" i="124"/>
  <c r="J19" i="124"/>
  <c r="E19" i="124"/>
  <c r="R18" i="124"/>
  <c r="N18" i="124"/>
  <c r="J18" i="124"/>
  <c r="F18" i="124"/>
  <c r="R17" i="124"/>
  <c r="N17" i="124"/>
  <c r="J17" i="124"/>
  <c r="F17" i="124"/>
  <c r="R16" i="124"/>
  <c r="N16" i="124"/>
  <c r="J16" i="124"/>
  <c r="F16" i="124"/>
  <c r="R15" i="124"/>
  <c r="N15" i="124"/>
  <c r="I15" i="124"/>
  <c r="F15" i="124"/>
  <c r="R14" i="124"/>
  <c r="N14" i="124"/>
  <c r="J14" i="124"/>
  <c r="F14" i="124"/>
  <c r="R13" i="124"/>
  <c r="N13" i="124"/>
  <c r="J13" i="124"/>
  <c r="F13" i="124"/>
  <c r="R12" i="124"/>
  <c r="N12" i="124"/>
  <c r="J12" i="124"/>
  <c r="F12" i="124"/>
  <c r="R11" i="124"/>
  <c r="M11" i="124"/>
  <c r="J11" i="124"/>
  <c r="F11" i="124"/>
  <c r="R10" i="124"/>
  <c r="N10" i="124"/>
  <c r="J10" i="124"/>
  <c r="F10" i="124"/>
  <c r="R9" i="124"/>
  <c r="N9" i="124"/>
  <c r="J9" i="124"/>
  <c r="F9" i="124"/>
  <c r="R8" i="124"/>
  <c r="N8" i="124"/>
  <c r="J8" i="124"/>
  <c r="F8" i="124"/>
  <c r="Q7" i="124"/>
  <c r="N7" i="124"/>
  <c r="J7" i="124"/>
  <c r="F7" i="124"/>
  <c r="R6" i="124"/>
  <c r="N6" i="124"/>
  <c r="J6" i="124"/>
  <c r="F6" i="124"/>
  <c r="R5" i="124"/>
  <c r="N5" i="124"/>
  <c r="J5" i="124"/>
  <c r="F5" i="124"/>
  <c r="R4" i="124"/>
  <c r="N4" i="124"/>
  <c r="J4" i="124"/>
  <c r="F4" i="124"/>
  <c r="R3" i="124"/>
  <c r="N3" i="124"/>
  <c r="J3" i="124"/>
  <c r="F3" i="124"/>
  <c r="Q2" i="124"/>
  <c r="M2" i="124"/>
  <c r="I2" i="124"/>
  <c r="E2" i="124"/>
  <c r="A1" i="124"/>
  <c r="B170" i="123"/>
  <c r="B169" i="123"/>
  <c r="B168" i="123"/>
  <c r="B167" i="123"/>
  <c r="B166" i="123"/>
  <c r="B165" i="123"/>
  <c r="B164" i="123"/>
  <c r="B163" i="123"/>
  <c r="B162" i="123"/>
  <c r="R161" i="123"/>
  <c r="N161" i="123"/>
  <c r="J161" i="123"/>
  <c r="F161" i="123"/>
  <c r="B161" i="123"/>
  <c r="R160" i="123"/>
  <c r="N160" i="123"/>
  <c r="J160" i="123"/>
  <c r="F160" i="123"/>
  <c r="B160" i="123"/>
  <c r="R159" i="123"/>
  <c r="N159" i="123"/>
  <c r="J159" i="123"/>
  <c r="F159" i="123"/>
  <c r="B159" i="123"/>
  <c r="R158" i="123"/>
  <c r="N158" i="123"/>
  <c r="J158" i="123"/>
  <c r="F158" i="123"/>
  <c r="B158" i="123"/>
  <c r="R157" i="123"/>
  <c r="N157" i="123"/>
  <c r="J157" i="123"/>
  <c r="F157" i="123"/>
  <c r="B157" i="123"/>
  <c r="R156" i="123"/>
  <c r="N156" i="123"/>
  <c r="J156" i="123"/>
  <c r="F156" i="123"/>
  <c r="B156" i="123"/>
  <c r="R155" i="123"/>
  <c r="N155" i="123"/>
  <c r="J155" i="123"/>
  <c r="F155" i="123"/>
  <c r="B155" i="123"/>
  <c r="R154" i="123"/>
  <c r="N154" i="123"/>
  <c r="J154" i="123"/>
  <c r="F154" i="123"/>
  <c r="B154" i="123"/>
  <c r="R153" i="123"/>
  <c r="N153" i="123"/>
  <c r="J153" i="123"/>
  <c r="F153" i="123"/>
  <c r="B153" i="123"/>
  <c r="R152" i="123"/>
  <c r="N152" i="123"/>
  <c r="J152" i="123"/>
  <c r="F152" i="123"/>
  <c r="B152" i="123"/>
  <c r="R151" i="123"/>
  <c r="N151" i="123"/>
  <c r="J151" i="123"/>
  <c r="F151" i="123"/>
  <c r="B151" i="123"/>
  <c r="R150" i="123"/>
  <c r="N150" i="123"/>
  <c r="J150" i="123"/>
  <c r="F150" i="123"/>
  <c r="A150" i="123"/>
  <c r="R149" i="123"/>
  <c r="N149" i="123"/>
  <c r="J149" i="123"/>
  <c r="F149" i="123"/>
  <c r="R148" i="123"/>
  <c r="N148" i="123"/>
  <c r="J148" i="123"/>
  <c r="F148" i="123"/>
  <c r="R147" i="123"/>
  <c r="N147" i="123"/>
  <c r="J147" i="123"/>
  <c r="F147" i="123"/>
  <c r="A147" i="123"/>
  <c r="R146" i="123"/>
  <c r="N146" i="123"/>
  <c r="J146" i="123"/>
  <c r="F146" i="123"/>
  <c r="A146" i="123"/>
  <c r="R145" i="123"/>
  <c r="N145" i="123"/>
  <c r="J145" i="123"/>
  <c r="F145" i="123"/>
  <c r="A145" i="123"/>
  <c r="R144" i="123"/>
  <c r="N144" i="123"/>
  <c r="J144" i="123"/>
  <c r="F144" i="123"/>
  <c r="A144" i="123"/>
  <c r="R143" i="123"/>
  <c r="N143" i="123"/>
  <c r="J143" i="123"/>
  <c r="F143" i="123"/>
  <c r="A143" i="123"/>
  <c r="R142" i="123"/>
  <c r="N142" i="123"/>
  <c r="J142" i="123"/>
  <c r="F142" i="123"/>
  <c r="Q141" i="123"/>
  <c r="M141" i="123"/>
  <c r="I141" i="123"/>
  <c r="E141" i="123"/>
  <c r="A140" i="123"/>
  <c r="F182" i="123"/>
  <c r="F79" i="123"/>
  <c r="N175" i="123"/>
  <c r="F181" i="123"/>
  <c r="N87" i="123"/>
  <c r="J83" i="123"/>
  <c r="F78" i="123"/>
  <c r="N174" i="123"/>
  <c r="F180" i="123"/>
  <c r="N86" i="123"/>
  <c r="J82" i="123"/>
  <c r="F77" i="123"/>
  <c r="N173" i="123"/>
  <c r="F179" i="123"/>
  <c r="N85" i="123"/>
  <c r="J81" i="123"/>
  <c r="F76" i="123"/>
  <c r="N172" i="123"/>
  <c r="F178" i="123"/>
  <c r="N84" i="123"/>
  <c r="J80" i="123"/>
  <c r="F75" i="123"/>
  <c r="N171" i="123"/>
  <c r="F177" i="123"/>
  <c r="N83" i="123"/>
  <c r="J79" i="123"/>
  <c r="F74" i="123"/>
  <c r="N170" i="123"/>
  <c r="F176" i="123"/>
  <c r="N82" i="123"/>
  <c r="J78" i="123"/>
  <c r="F73" i="123"/>
  <c r="N169" i="123"/>
  <c r="F175" i="123"/>
  <c r="N81" i="123"/>
  <c r="J77" i="123"/>
  <c r="F72" i="123"/>
  <c r="N168" i="123"/>
  <c r="F174" i="123"/>
  <c r="N80" i="123"/>
  <c r="J76" i="123"/>
  <c r="N167" i="123"/>
  <c r="F173" i="123"/>
  <c r="N79" i="123"/>
  <c r="J75" i="123"/>
  <c r="B132" i="123"/>
  <c r="N166" i="123"/>
  <c r="F172" i="123"/>
  <c r="N78" i="123"/>
  <c r="J74" i="123"/>
  <c r="B131" i="123"/>
  <c r="N165" i="123"/>
  <c r="F171" i="123"/>
  <c r="N77" i="123"/>
  <c r="J73" i="123"/>
  <c r="B130" i="123"/>
  <c r="N164" i="123"/>
  <c r="F170" i="123"/>
  <c r="N76" i="123"/>
  <c r="J72" i="123"/>
  <c r="B129" i="123"/>
  <c r="J182" i="123"/>
  <c r="F169" i="123"/>
  <c r="N75" i="123"/>
  <c r="B128" i="123"/>
  <c r="J181" i="123"/>
  <c r="F168" i="123"/>
  <c r="N74" i="123"/>
  <c r="F133" i="123"/>
  <c r="B127" i="123"/>
  <c r="J180" i="123"/>
  <c r="F167" i="123"/>
  <c r="N73" i="123"/>
  <c r="F132" i="123"/>
  <c r="B126" i="123"/>
  <c r="J179" i="123"/>
  <c r="F166" i="123"/>
  <c r="N72" i="123"/>
  <c r="F131" i="123"/>
  <c r="B125" i="123"/>
  <c r="J178" i="123"/>
  <c r="F165" i="123"/>
  <c r="F130" i="123"/>
  <c r="B124" i="123"/>
  <c r="J177" i="123"/>
  <c r="F164" i="123"/>
  <c r="J133" i="123"/>
  <c r="F129" i="123"/>
  <c r="B123" i="123"/>
  <c r="J176" i="123"/>
  <c r="J132" i="123"/>
  <c r="F128" i="123"/>
  <c r="B122" i="123"/>
  <c r="J175" i="123"/>
  <c r="J131" i="123"/>
  <c r="F127" i="123"/>
  <c r="B121" i="123"/>
  <c r="J174" i="123"/>
  <c r="N134" i="123"/>
  <c r="J130" i="123"/>
  <c r="F126" i="123"/>
  <c r="B120" i="123"/>
  <c r="J173" i="123"/>
  <c r="N133" i="123"/>
  <c r="J129" i="123"/>
  <c r="F125" i="123"/>
  <c r="B119" i="123"/>
  <c r="J172" i="123"/>
  <c r="N132" i="123"/>
  <c r="J128" i="123"/>
  <c r="F124" i="123"/>
  <c r="B118" i="123"/>
  <c r="J171" i="123"/>
  <c r="N131" i="123"/>
  <c r="J127" i="123"/>
  <c r="F123" i="123"/>
  <c r="B117" i="123"/>
  <c r="J170" i="123"/>
  <c r="N130" i="123"/>
  <c r="J126" i="123"/>
  <c r="F122" i="123"/>
  <c r="B116" i="123"/>
  <c r="J169" i="123"/>
  <c r="N129" i="123"/>
  <c r="J125" i="123"/>
  <c r="F121" i="123"/>
  <c r="B115" i="123"/>
  <c r="J168" i="123"/>
  <c r="N128" i="123"/>
  <c r="J124" i="123"/>
  <c r="F120" i="123"/>
  <c r="B114" i="123"/>
  <c r="J167" i="123"/>
  <c r="N127" i="123"/>
  <c r="J123" i="123"/>
  <c r="F119" i="123"/>
  <c r="B113" i="123"/>
  <c r="J166" i="123"/>
  <c r="N126" i="123"/>
  <c r="J122" i="123"/>
  <c r="F118" i="123"/>
  <c r="A112" i="123"/>
  <c r="J165" i="123"/>
  <c r="N125" i="123"/>
  <c r="J121" i="123"/>
  <c r="F117" i="123"/>
  <c r="J164" i="123"/>
  <c r="M124" i="123"/>
  <c r="J120" i="123"/>
  <c r="F116" i="123"/>
  <c r="N123" i="123"/>
  <c r="J119" i="123"/>
  <c r="F115" i="123"/>
  <c r="B109" i="123"/>
  <c r="N122" i="123"/>
  <c r="J118" i="123"/>
  <c r="F114" i="123"/>
  <c r="B108" i="123"/>
  <c r="Q127" i="123"/>
  <c r="N121" i="123"/>
  <c r="J117" i="123"/>
  <c r="E113" i="123"/>
  <c r="B107" i="123"/>
  <c r="R126" i="123"/>
  <c r="N120" i="123"/>
  <c r="J116" i="123"/>
  <c r="F112" i="123"/>
  <c r="R125" i="123"/>
  <c r="N119" i="123"/>
  <c r="J115" i="123"/>
  <c r="F111" i="123"/>
  <c r="R124" i="123"/>
  <c r="N118" i="123"/>
  <c r="J114" i="123"/>
  <c r="F110" i="123"/>
  <c r="B104" i="123"/>
  <c r="R123" i="123"/>
  <c r="N117" i="123"/>
  <c r="I113" i="123"/>
  <c r="F109" i="123"/>
  <c r="B103" i="123"/>
  <c r="R122" i="123"/>
  <c r="N116" i="123"/>
  <c r="J112" i="123"/>
  <c r="F108" i="123"/>
  <c r="B102" i="123"/>
  <c r="Q121" i="123"/>
  <c r="N115" i="123"/>
  <c r="J111" i="123"/>
  <c r="F107" i="123"/>
  <c r="B101" i="123"/>
  <c r="N114" i="123"/>
  <c r="J110" i="123"/>
  <c r="F106" i="123"/>
  <c r="B100" i="123"/>
  <c r="M113" i="123"/>
  <c r="J109" i="123"/>
  <c r="F105" i="123"/>
  <c r="B99" i="123"/>
  <c r="R118" i="123"/>
  <c r="N112" i="123"/>
  <c r="J108" i="123"/>
  <c r="F104" i="123"/>
  <c r="B98" i="123"/>
  <c r="R117" i="123"/>
  <c r="N111" i="123"/>
  <c r="J107" i="123"/>
  <c r="F103" i="123"/>
  <c r="B97" i="123"/>
  <c r="R116" i="123"/>
  <c r="N110" i="123"/>
  <c r="J106" i="123"/>
  <c r="F102" i="123"/>
  <c r="B96" i="123"/>
  <c r="R115" i="123"/>
  <c r="N109" i="123"/>
  <c r="J105" i="123"/>
  <c r="F101" i="123"/>
  <c r="B95" i="123"/>
  <c r="R114" i="123"/>
  <c r="N108" i="123"/>
  <c r="J104" i="123"/>
  <c r="F100" i="123"/>
  <c r="B94" i="123"/>
  <c r="N107" i="123"/>
  <c r="J103" i="123"/>
  <c r="F99" i="123"/>
  <c r="B93" i="123"/>
  <c r="R112" i="123"/>
  <c r="N106" i="123"/>
  <c r="J102" i="123"/>
  <c r="F98" i="123"/>
  <c r="B92" i="123"/>
  <c r="R111" i="123"/>
  <c r="N105" i="123"/>
  <c r="J101" i="123"/>
  <c r="F97" i="123"/>
  <c r="B91" i="123"/>
  <c r="R110" i="123"/>
  <c r="N104" i="123"/>
  <c r="J100" i="123"/>
  <c r="F96" i="123"/>
  <c r="B90" i="123"/>
  <c r="R109" i="123"/>
  <c r="N103" i="123"/>
  <c r="J99" i="123"/>
  <c r="F95" i="123"/>
  <c r="R108" i="123"/>
  <c r="N102" i="123"/>
  <c r="J98" i="123"/>
  <c r="F94" i="123"/>
  <c r="N101" i="123"/>
  <c r="J97" i="123"/>
  <c r="F93" i="123"/>
  <c r="N100" i="123"/>
  <c r="J96" i="123"/>
  <c r="E92" i="123"/>
  <c r="N99" i="123"/>
  <c r="J95" i="123"/>
  <c r="F91" i="123"/>
  <c r="N98" i="123"/>
  <c r="J94" i="123"/>
  <c r="F90" i="123"/>
  <c r="N97" i="123"/>
  <c r="J93" i="123"/>
  <c r="F89" i="123"/>
  <c r="N96" i="123"/>
  <c r="I92" i="123"/>
  <c r="F88" i="123"/>
  <c r="N95" i="123"/>
  <c r="J91" i="123"/>
  <c r="F87" i="123"/>
  <c r="N94" i="123"/>
  <c r="J90" i="123"/>
  <c r="F86" i="123"/>
  <c r="N93" i="123"/>
  <c r="J89" i="123"/>
  <c r="F85" i="123"/>
  <c r="Q98" i="123"/>
  <c r="M92" i="123"/>
  <c r="J88" i="123"/>
  <c r="F84" i="123"/>
  <c r="Q97" i="123"/>
  <c r="N91" i="123"/>
  <c r="J87" i="123"/>
  <c r="F83" i="123"/>
  <c r="Q96" i="123"/>
  <c r="N90" i="123"/>
  <c r="J86" i="123"/>
  <c r="F82" i="123"/>
  <c r="Q95" i="123"/>
  <c r="N89" i="123"/>
  <c r="J85" i="123"/>
  <c r="F81" i="123"/>
  <c r="Q94" i="123"/>
  <c r="N88" i="123"/>
  <c r="J84" i="123"/>
  <c r="F80" i="123"/>
  <c r="Q93" i="123"/>
  <c r="M71" i="123"/>
  <c r="I71" i="123"/>
  <c r="E71" i="123"/>
  <c r="A70" i="123"/>
  <c r="R69" i="123"/>
  <c r="N69" i="123"/>
  <c r="J69" i="123"/>
  <c r="F69" i="123"/>
  <c r="B69" i="123"/>
  <c r="R68" i="123"/>
  <c r="N68" i="123"/>
  <c r="J68" i="123"/>
  <c r="F68" i="123"/>
  <c r="B68" i="123"/>
  <c r="R67" i="123"/>
  <c r="N67" i="123"/>
  <c r="J67" i="123"/>
  <c r="F67" i="123"/>
  <c r="B67" i="123"/>
  <c r="R66" i="123"/>
  <c r="N66" i="123"/>
  <c r="J66" i="123"/>
  <c r="F66" i="123"/>
  <c r="B66" i="123"/>
  <c r="R65" i="123"/>
  <c r="N65" i="123"/>
  <c r="J65" i="123"/>
  <c r="F65" i="123"/>
  <c r="A65" i="123"/>
  <c r="R64" i="123"/>
  <c r="N64" i="123"/>
  <c r="J64" i="123"/>
  <c r="F64" i="123"/>
  <c r="B64" i="123"/>
  <c r="R63" i="123"/>
  <c r="N63" i="123"/>
  <c r="J63" i="123"/>
  <c r="F63" i="123"/>
  <c r="B63" i="123"/>
  <c r="R62" i="123"/>
  <c r="N62" i="123"/>
  <c r="J62" i="123"/>
  <c r="F62" i="123"/>
  <c r="B62" i="123"/>
  <c r="R61" i="123"/>
  <c r="N61" i="123"/>
  <c r="J61" i="123"/>
  <c r="E61" i="123"/>
  <c r="B61" i="123"/>
  <c r="R60" i="123"/>
  <c r="N60" i="123"/>
  <c r="J60" i="123"/>
  <c r="F60" i="123"/>
  <c r="B60" i="123"/>
  <c r="R59" i="123"/>
  <c r="N59" i="123"/>
  <c r="J59" i="123"/>
  <c r="F59" i="123"/>
  <c r="B59" i="123"/>
  <c r="R58" i="123"/>
  <c r="N58" i="123"/>
  <c r="J58" i="123"/>
  <c r="F58" i="123"/>
  <c r="B58" i="123"/>
  <c r="R57" i="123"/>
  <c r="N57" i="123"/>
  <c r="I57" i="123"/>
  <c r="F57" i="123"/>
  <c r="B57" i="123"/>
  <c r="R56" i="123"/>
  <c r="N56" i="123"/>
  <c r="J56" i="123"/>
  <c r="F56" i="123"/>
  <c r="B56" i="123"/>
  <c r="R55" i="123"/>
  <c r="N55" i="123"/>
  <c r="J55" i="123"/>
  <c r="F55" i="123"/>
  <c r="B55" i="123"/>
  <c r="R54" i="123"/>
  <c r="N54" i="123"/>
  <c r="J54" i="123"/>
  <c r="F54" i="123"/>
  <c r="B54" i="123"/>
  <c r="R53" i="123"/>
  <c r="M53" i="123"/>
  <c r="J53" i="123"/>
  <c r="F53" i="123"/>
  <c r="B53" i="123"/>
  <c r="R52" i="123"/>
  <c r="N52" i="123"/>
  <c r="J52" i="123"/>
  <c r="F52" i="123"/>
  <c r="B52" i="123"/>
  <c r="R51" i="123"/>
  <c r="N51" i="123"/>
  <c r="J51" i="123"/>
  <c r="F51" i="123"/>
  <c r="B51" i="123"/>
  <c r="R50" i="123"/>
  <c r="N50" i="123"/>
  <c r="J50" i="123"/>
  <c r="F50" i="123"/>
  <c r="B50" i="123"/>
  <c r="Q49" i="123"/>
  <c r="N49" i="123"/>
  <c r="J49" i="123"/>
  <c r="F49" i="123"/>
  <c r="B49" i="123"/>
  <c r="R48" i="123"/>
  <c r="N48" i="123"/>
  <c r="J48" i="123"/>
  <c r="F48" i="123"/>
  <c r="B48" i="123"/>
  <c r="R47" i="123"/>
  <c r="N47" i="123"/>
  <c r="J47" i="123"/>
  <c r="F47" i="123"/>
  <c r="B47" i="123"/>
  <c r="R46" i="123"/>
  <c r="N46" i="123"/>
  <c r="J46" i="123"/>
  <c r="F46" i="123"/>
  <c r="B46" i="123"/>
  <c r="R45" i="123"/>
  <c r="N45" i="123"/>
  <c r="J45" i="123"/>
  <c r="F45" i="123"/>
  <c r="B45" i="123"/>
  <c r="R44" i="123"/>
  <c r="N44" i="123"/>
  <c r="J44" i="123"/>
  <c r="F44" i="123"/>
  <c r="A44" i="123"/>
  <c r="R43" i="123"/>
  <c r="N43" i="123"/>
  <c r="J43" i="123"/>
  <c r="F43" i="123"/>
  <c r="B43" i="123"/>
  <c r="R42" i="123"/>
  <c r="N42" i="123"/>
  <c r="J42" i="123"/>
  <c r="F42" i="123"/>
  <c r="B42" i="123"/>
  <c r="R41" i="123"/>
  <c r="N41" i="123"/>
  <c r="J41" i="123"/>
  <c r="F41" i="123"/>
  <c r="B41" i="123"/>
  <c r="R40" i="123"/>
  <c r="N40" i="123"/>
  <c r="J40" i="123"/>
  <c r="E40" i="123"/>
  <c r="B40" i="123"/>
  <c r="R39" i="123"/>
  <c r="N39" i="123"/>
  <c r="J39" i="123"/>
  <c r="F39" i="123"/>
  <c r="B39" i="123"/>
  <c r="R38" i="123"/>
  <c r="N38" i="123"/>
  <c r="J38" i="123"/>
  <c r="F38" i="123"/>
  <c r="B38" i="123"/>
  <c r="R37" i="123"/>
  <c r="N37" i="123"/>
  <c r="J37" i="123"/>
  <c r="F37" i="123"/>
  <c r="B37" i="123"/>
  <c r="R36" i="123"/>
  <c r="N36" i="123"/>
  <c r="I36" i="123"/>
  <c r="F36" i="123"/>
  <c r="B36" i="123"/>
  <c r="R35" i="123"/>
  <c r="N35" i="123"/>
  <c r="J35" i="123"/>
  <c r="F35" i="123"/>
  <c r="B35" i="123"/>
  <c r="R34" i="123"/>
  <c r="N34" i="123"/>
  <c r="J34" i="123"/>
  <c r="F34" i="123"/>
  <c r="B34" i="123"/>
  <c r="R33" i="123"/>
  <c r="N33" i="123"/>
  <c r="J33" i="123"/>
  <c r="F33" i="123"/>
  <c r="B33" i="123"/>
  <c r="R32" i="123"/>
  <c r="M32" i="123"/>
  <c r="J32" i="123"/>
  <c r="F32" i="123"/>
  <c r="B32" i="123"/>
  <c r="R31" i="123"/>
  <c r="N31" i="123"/>
  <c r="J31" i="123"/>
  <c r="F31" i="123"/>
  <c r="B31" i="123"/>
  <c r="R30" i="123"/>
  <c r="N30" i="123"/>
  <c r="J30" i="123"/>
  <c r="F30" i="123"/>
  <c r="B30" i="123"/>
  <c r="R29" i="123"/>
  <c r="N29" i="123"/>
  <c r="J29" i="123"/>
  <c r="F29" i="123"/>
  <c r="B29" i="123"/>
  <c r="Q28" i="123"/>
  <c r="N28" i="123"/>
  <c r="J28" i="123"/>
  <c r="F28" i="123"/>
  <c r="B28" i="123"/>
  <c r="R27" i="123"/>
  <c r="N27" i="123"/>
  <c r="J27" i="123"/>
  <c r="F27" i="123"/>
  <c r="B27" i="123"/>
  <c r="R26" i="123"/>
  <c r="N26" i="123"/>
  <c r="J26" i="123"/>
  <c r="F26" i="123"/>
  <c r="B26" i="123"/>
  <c r="R25" i="123"/>
  <c r="N25" i="123"/>
  <c r="J25" i="123"/>
  <c r="F25" i="123"/>
  <c r="B25" i="123"/>
  <c r="R24" i="123"/>
  <c r="N24" i="123"/>
  <c r="J24" i="123"/>
  <c r="F24" i="123"/>
  <c r="B24" i="123"/>
  <c r="R23" i="123"/>
  <c r="N23" i="123"/>
  <c r="J23" i="123"/>
  <c r="F23" i="123"/>
  <c r="A23" i="123"/>
  <c r="R22" i="123"/>
  <c r="N22" i="123"/>
  <c r="J22" i="123"/>
  <c r="F22" i="123"/>
  <c r="R21" i="123"/>
  <c r="N21" i="123"/>
  <c r="J21" i="123"/>
  <c r="F21" i="123"/>
  <c r="R20" i="123"/>
  <c r="N20" i="123"/>
  <c r="J20" i="123"/>
  <c r="F20" i="123"/>
  <c r="R19" i="123"/>
  <c r="N19" i="123"/>
  <c r="J19" i="123"/>
  <c r="E19" i="123"/>
  <c r="R18" i="123"/>
  <c r="N18" i="123"/>
  <c r="J18" i="123"/>
  <c r="F18" i="123"/>
  <c r="R17" i="123"/>
  <c r="N17" i="123"/>
  <c r="J17" i="123"/>
  <c r="F17" i="123"/>
  <c r="R16" i="123"/>
  <c r="N16" i="123"/>
  <c r="J16" i="123"/>
  <c r="F16" i="123"/>
  <c r="R15" i="123"/>
  <c r="N15" i="123"/>
  <c r="I15" i="123"/>
  <c r="F15" i="123"/>
  <c r="R14" i="123"/>
  <c r="N14" i="123"/>
  <c r="J14" i="123"/>
  <c r="F14" i="123"/>
  <c r="R13" i="123"/>
  <c r="N13" i="123"/>
  <c r="J13" i="123"/>
  <c r="F13" i="123"/>
  <c r="R12" i="123"/>
  <c r="N12" i="123"/>
  <c r="J12" i="123"/>
  <c r="F12" i="123"/>
  <c r="R11" i="123"/>
  <c r="M11" i="123"/>
  <c r="J11" i="123"/>
  <c r="F11" i="123"/>
  <c r="R10" i="123"/>
  <c r="N10" i="123"/>
  <c r="J10" i="123"/>
  <c r="F10" i="123"/>
  <c r="R9" i="123"/>
  <c r="N9" i="123"/>
  <c r="J9" i="123"/>
  <c r="F9" i="123"/>
  <c r="R8" i="123"/>
  <c r="N8" i="123"/>
  <c r="J8" i="123"/>
  <c r="F8" i="123"/>
  <c r="Q7" i="123"/>
  <c r="N7" i="123"/>
  <c r="J7" i="123"/>
  <c r="F7" i="123"/>
  <c r="R6" i="123"/>
  <c r="N6" i="123"/>
  <c r="J6" i="123"/>
  <c r="F6" i="123"/>
  <c r="R5" i="123"/>
  <c r="N5" i="123"/>
  <c r="J5" i="123"/>
  <c r="F5" i="123"/>
  <c r="R4" i="123"/>
  <c r="N4" i="123"/>
  <c r="J4" i="123"/>
  <c r="F4" i="123"/>
  <c r="R3" i="123"/>
  <c r="N3" i="123"/>
  <c r="J3" i="123"/>
  <c r="F3" i="123"/>
  <c r="Q2" i="123"/>
  <c r="M2" i="123"/>
  <c r="I2" i="123"/>
  <c r="E2" i="123"/>
  <c r="A1" i="123"/>
  <c r="B170" i="122"/>
  <c r="B169" i="122"/>
  <c r="B168" i="122"/>
  <c r="B167" i="122"/>
  <c r="B166" i="122"/>
  <c r="B165" i="122"/>
  <c r="B164" i="122"/>
  <c r="B163" i="122"/>
  <c r="B162" i="122"/>
  <c r="R161" i="122"/>
  <c r="N161" i="122"/>
  <c r="J161" i="122"/>
  <c r="F161" i="122"/>
  <c r="B161" i="122"/>
  <c r="R160" i="122"/>
  <c r="N160" i="122"/>
  <c r="J160" i="122"/>
  <c r="F160" i="122"/>
  <c r="B160" i="122"/>
  <c r="R159" i="122"/>
  <c r="N159" i="122"/>
  <c r="J159" i="122"/>
  <c r="F159" i="122"/>
  <c r="B159" i="122"/>
  <c r="R158" i="122"/>
  <c r="N158" i="122"/>
  <c r="J158" i="122"/>
  <c r="F158" i="122"/>
  <c r="B158" i="122"/>
  <c r="R157" i="122"/>
  <c r="N157" i="122"/>
  <c r="J157" i="122"/>
  <c r="F157" i="122"/>
  <c r="B157" i="122"/>
  <c r="R156" i="122"/>
  <c r="N156" i="122"/>
  <c r="J156" i="122"/>
  <c r="F156" i="122"/>
  <c r="B156" i="122"/>
  <c r="R155" i="122"/>
  <c r="N155" i="122"/>
  <c r="J155" i="122"/>
  <c r="F155" i="122"/>
  <c r="B155" i="122"/>
  <c r="R154" i="122"/>
  <c r="N154" i="122"/>
  <c r="J154" i="122"/>
  <c r="F154" i="122"/>
  <c r="B154" i="122"/>
  <c r="R153" i="122"/>
  <c r="N153" i="122"/>
  <c r="J153" i="122"/>
  <c r="F153" i="122"/>
  <c r="B153" i="122"/>
  <c r="R152" i="122"/>
  <c r="N152" i="122"/>
  <c r="J152" i="122"/>
  <c r="F152" i="122"/>
  <c r="B152" i="122"/>
  <c r="R151" i="122"/>
  <c r="N151" i="122"/>
  <c r="J151" i="122"/>
  <c r="F151" i="122"/>
  <c r="B151" i="122"/>
  <c r="R150" i="122"/>
  <c r="N150" i="122"/>
  <c r="J150" i="122"/>
  <c r="F150" i="122"/>
  <c r="A150" i="122"/>
  <c r="R149" i="122"/>
  <c r="N149" i="122"/>
  <c r="J149" i="122"/>
  <c r="F149" i="122"/>
  <c r="R148" i="122"/>
  <c r="N148" i="122"/>
  <c r="J148" i="122"/>
  <c r="F148" i="122"/>
  <c r="R147" i="122"/>
  <c r="N147" i="122"/>
  <c r="J147" i="122"/>
  <c r="F147" i="122"/>
  <c r="A147" i="122"/>
  <c r="R146" i="122"/>
  <c r="N146" i="122"/>
  <c r="J146" i="122"/>
  <c r="F146" i="122"/>
  <c r="A146" i="122"/>
  <c r="R145" i="122"/>
  <c r="N145" i="122"/>
  <c r="J145" i="122"/>
  <c r="F145" i="122"/>
  <c r="A145" i="122"/>
  <c r="R144" i="122"/>
  <c r="N144" i="122"/>
  <c r="J144" i="122"/>
  <c r="F144" i="122"/>
  <c r="A144" i="122"/>
  <c r="R143" i="122"/>
  <c r="N143" i="122"/>
  <c r="J143" i="122"/>
  <c r="F143" i="122"/>
  <c r="A143" i="122"/>
  <c r="R142" i="122"/>
  <c r="N142" i="122"/>
  <c r="J142" i="122"/>
  <c r="F142" i="122"/>
  <c r="Q141" i="122"/>
  <c r="M141" i="122"/>
  <c r="I141" i="122"/>
  <c r="E141" i="122"/>
  <c r="A140" i="122"/>
  <c r="F182" i="122"/>
  <c r="F79" i="122"/>
  <c r="N175" i="122"/>
  <c r="F181" i="122"/>
  <c r="N87" i="122"/>
  <c r="J83" i="122"/>
  <c r="F78" i="122"/>
  <c r="N174" i="122"/>
  <c r="F180" i="122"/>
  <c r="N86" i="122"/>
  <c r="J82" i="122"/>
  <c r="F77" i="122"/>
  <c r="N173" i="122"/>
  <c r="F179" i="122"/>
  <c r="N85" i="122"/>
  <c r="J81" i="122"/>
  <c r="F76" i="122"/>
  <c r="N172" i="122"/>
  <c r="F178" i="122"/>
  <c r="N84" i="122"/>
  <c r="J80" i="122"/>
  <c r="F75" i="122"/>
  <c r="N171" i="122"/>
  <c r="F177" i="122"/>
  <c r="N83" i="122"/>
  <c r="J79" i="122"/>
  <c r="F74" i="122"/>
  <c r="N170" i="122"/>
  <c r="F176" i="122"/>
  <c r="N82" i="122"/>
  <c r="J78" i="122"/>
  <c r="F73" i="122"/>
  <c r="N169" i="122"/>
  <c r="F175" i="122"/>
  <c r="N81" i="122"/>
  <c r="J77" i="122"/>
  <c r="F72" i="122"/>
  <c r="N168" i="122"/>
  <c r="F174" i="122"/>
  <c r="N80" i="122"/>
  <c r="J76" i="122"/>
  <c r="N167" i="122"/>
  <c r="F173" i="122"/>
  <c r="N79" i="122"/>
  <c r="J75" i="122"/>
  <c r="B132" i="122"/>
  <c r="N166" i="122"/>
  <c r="F172" i="122"/>
  <c r="N78" i="122"/>
  <c r="J74" i="122"/>
  <c r="B131" i="122"/>
  <c r="N165" i="122"/>
  <c r="F171" i="122"/>
  <c r="N77" i="122"/>
  <c r="J73" i="122"/>
  <c r="B130" i="122"/>
  <c r="N164" i="122"/>
  <c r="F170" i="122"/>
  <c r="N76" i="122"/>
  <c r="J72" i="122"/>
  <c r="B129" i="122"/>
  <c r="J182" i="122"/>
  <c r="F169" i="122"/>
  <c r="N75" i="122"/>
  <c r="B128" i="122"/>
  <c r="J181" i="122"/>
  <c r="F168" i="122"/>
  <c r="N74" i="122"/>
  <c r="F133" i="122"/>
  <c r="B127" i="122"/>
  <c r="J180" i="122"/>
  <c r="F167" i="122"/>
  <c r="N73" i="122"/>
  <c r="F132" i="122"/>
  <c r="B126" i="122"/>
  <c r="J179" i="122"/>
  <c r="F166" i="122"/>
  <c r="N72" i="122"/>
  <c r="F131" i="122"/>
  <c r="B125" i="122"/>
  <c r="J178" i="122"/>
  <c r="F165" i="122"/>
  <c r="M71" i="122"/>
  <c r="F130" i="122"/>
  <c r="B124" i="122"/>
  <c r="J177" i="122"/>
  <c r="F164" i="122"/>
  <c r="F129" i="122"/>
  <c r="B123" i="122"/>
  <c r="J176" i="122"/>
  <c r="F128" i="122"/>
  <c r="B122" i="122"/>
  <c r="J175" i="122"/>
  <c r="F127" i="122"/>
  <c r="B121" i="122"/>
  <c r="J174" i="122"/>
  <c r="N134" i="122"/>
  <c r="F126" i="122"/>
  <c r="B120" i="122"/>
  <c r="J173" i="122"/>
  <c r="N133" i="122"/>
  <c r="F125" i="122"/>
  <c r="B119" i="122"/>
  <c r="J172" i="122"/>
  <c r="N132" i="122"/>
  <c r="F124" i="122"/>
  <c r="B118" i="122"/>
  <c r="J171" i="122"/>
  <c r="N131" i="122"/>
  <c r="F123" i="122"/>
  <c r="B117" i="122"/>
  <c r="J170" i="122"/>
  <c r="N130" i="122"/>
  <c r="F122" i="122"/>
  <c r="B116" i="122"/>
  <c r="J169" i="122"/>
  <c r="N129" i="122"/>
  <c r="F121" i="122"/>
  <c r="B115" i="122"/>
  <c r="J168" i="122"/>
  <c r="N128" i="122"/>
  <c r="F120" i="122"/>
  <c r="B114" i="122"/>
  <c r="J167" i="122"/>
  <c r="N127" i="122"/>
  <c r="F119" i="122"/>
  <c r="B113" i="122"/>
  <c r="J166" i="122"/>
  <c r="N126" i="122"/>
  <c r="F118" i="122"/>
  <c r="A112" i="122"/>
  <c r="J165" i="122"/>
  <c r="N125" i="122"/>
  <c r="F117" i="122"/>
  <c r="J164" i="122"/>
  <c r="M124" i="122"/>
  <c r="F116" i="122"/>
  <c r="N123" i="122"/>
  <c r="F115" i="122"/>
  <c r="B109" i="122"/>
  <c r="N122" i="122"/>
  <c r="F114" i="122"/>
  <c r="B108" i="122"/>
  <c r="Q127" i="122"/>
  <c r="N121" i="122"/>
  <c r="E113" i="122"/>
  <c r="B107" i="122"/>
  <c r="R126" i="122"/>
  <c r="N120" i="122"/>
  <c r="F112" i="122"/>
  <c r="R125" i="122"/>
  <c r="N119" i="122"/>
  <c r="F111" i="122"/>
  <c r="R124" i="122"/>
  <c r="N118" i="122"/>
  <c r="F110" i="122"/>
  <c r="B104" i="122"/>
  <c r="R123" i="122"/>
  <c r="N117" i="122"/>
  <c r="F109" i="122"/>
  <c r="B103" i="122"/>
  <c r="R122" i="122"/>
  <c r="N116" i="122"/>
  <c r="F108" i="122"/>
  <c r="B102" i="122"/>
  <c r="Q121" i="122"/>
  <c r="N115" i="122"/>
  <c r="F107" i="122"/>
  <c r="B101" i="122"/>
  <c r="N114" i="122"/>
  <c r="F106" i="122"/>
  <c r="B100" i="122"/>
  <c r="M113" i="122"/>
  <c r="F105" i="122"/>
  <c r="B99" i="122"/>
  <c r="R118" i="122"/>
  <c r="N112" i="122"/>
  <c r="F104" i="122"/>
  <c r="B98" i="122"/>
  <c r="R117" i="122"/>
  <c r="N111" i="122"/>
  <c r="F103" i="122"/>
  <c r="B97" i="122"/>
  <c r="R116" i="122"/>
  <c r="N110" i="122"/>
  <c r="F102" i="122"/>
  <c r="B96" i="122"/>
  <c r="R115" i="122"/>
  <c r="N109" i="122"/>
  <c r="F101" i="122"/>
  <c r="B95" i="122"/>
  <c r="R114" i="122"/>
  <c r="N108" i="122"/>
  <c r="F100" i="122"/>
  <c r="B94" i="122"/>
  <c r="N107" i="122"/>
  <c r="F99" i="122"/>
  <c r="B93" i="122"/>
  <c r="R112" i="122"/>
  <c r="N106" i="122"/>
  <c r="F98" i="122"/>
  <c r="B92" i="122"/>
  <c r="R111" i="122"/>
  <c r="N105" i="122"/>
  <c r="F97" i="122"/>
  <c r="B91" i="122"/>
  <c r="R110" i="122"/>
  <c r="N104" i="122"/>
  <c r="F96" i="122"/>
  <c r="B90" i="122"/>
  <c r="R109" i="122"/>
  <c r="N103" i="122"/>
  <c r="F95" i="122"/>
  <c r="R108" i="122"/>
  <c r="N102" i="122"/>
  <c r="F94" i="122"/>
  <c r="N101" i="122"/>
  <c r="F93" i="122"/>
  <c r="N100" i="122"/>
  <c r="E92" i="122"/>
  <c r="N99" i="122"/>
  <c r="J95" i="122"/>
  <c r="F91" i="122"/>
  <c r="N98" i="122"/>
  <c r="J94" i="122"/>
  <c r="F90" i="122"/>
  <c r="N97" i="122"/>
  <c r="J93" i="122"/>
  <c r="F89" i="122"/>
  <c r="N96" i="122"/>
  <c r="I92" i="122"/>
  <c r="F88" i="122"/>
  <c r="N95" i="122"/>
  <c r="J91" i="122"/>
  <c r="F87" i="122"/>
  <c r="N94" i="122"/>
  <c r="J90" i="122"/>
  <c r="F86" i="122"/>
  <c r="N93" i="122"/>
  <c r="J89" i="122"/>
  <c r="F85" i="122"/>
  <c r="Q98" i="122"/>
  <c r="M92" i="122"/>
  <c r="J88" i="122"/>
  <c r="F84" i="122"/>
  <c r="Q97" i="122"/>
  <c r="N91" i="122"/>
  <c r="J87" i="122"/>
  <c r="F83" i="122"/>
  <c r="Q96" i="122"/>
  <c r="N90" i="122"/>
  <c r="J86" i="122"/>
  <c r="F82" i="122"/>
  <c r="Q95" i="122"/>
  <c r="N89" i="122"/>
  <c r="J85" i="122"/>
  <c r="F81" i="122"/>
  <c r="Q94" i="122"/>
  <c r="N88" i="122"/>
  <c r="J84" i="122"/>
  <c r="F80" i="122"/>
  <c r="Q93" i="122"/>
  <c r="I71" i="122"/>
  <c r="E71" i="122"/>
  <c r="A70" i="122"/>
  <c r="R69" i="122"/>
  <c r="N69" i="122"/>
  <c r="J69" i="122"/>
  <c r="F69" i="122"/>
  <c r="B69" i="122"/>
  <c r="R68" i="122"/>
  <c r="N68" i="122"/>
  <c r="J68" i="122"/>
  <c r="F68" i="122"/>
  <c r="B68" i="122"/>
  <c r="R67" i="122"/>
  <c r="N67" i="122"/>
  <c r="J67" i="122"/>
  <c r="F67" i="122"/>
  <c r="B67" i="122"/>
  <c r="R66" i="122"/>
  <c r="N66" i="122"/>
  <c r="J66" i="122"/>
  <c r="F66" i="122"/>
  <c r="B66" i="122"/>
  <c r="R65" i="122"/>
  <c r="N65" i="122"/>
  <c r="J65" i="122"/>
  <c r="F65" i="122"/>
  <c r="A65" i="122"/>
  <c r="R64" i="122"/>
  <c r="N64" i="122"/>
  <c r="J64" i="122"/>
  <c r="F64" i="122"/>
  <c r="B64" i="122"/>
  <c r="R63" i="122"/>
  <c r="N63" i="122"/>
  <c r="J63" i="122"/>
  <c r="F63" i="122"/>
  <c r="B63" i="122"/>
  <c r="R62" i="122"/>
  <c r="N62" i="122"/>
  <c r="J62" i="122"/>
  <c r="F62" i="122"/>
  <c r="B62" i="122"/>
  <c r="R61" i="122"/>
  <c r="N61" i="122"/>
  <c r="J61" i="122"/>
  <c r="E61" i="122"/>
  <c r="B61" i="122"/>
  <c r="R60" i="122"/>
  <c r="N60" i="122"/>
  <c r="J60" i="122"/>
  <c r="F60" i="122"/>
  <c r="B60" i="122"/>
  <c r="R59" i="122"/>
  <c r="N59" i="122"/>
  <c r="J59" i="122"/>
  <c r="F59" i="122"/>
  <c r="B59" i="122"/>
  <c r="R58" i="122"/>
  <c r="N58" i="122"/>
  <c r="J58" i="122"/>
  <c r="F58" i="122"/>
  <c r="B58" i="122"/>
  <c r="R57" i="122"/>
  <c r="N57" i="122"/>
  <c r="I57" i="122"/>
  <c r="F57" i="122"/>
  <c r="B57" i="122"/>
  <c r="R56" i="122"/>
  <c r="N56" i="122"/>
  <c r="J56" i="122"/>
  <c r="F56" i="122"/>
  <c r="B56" i="122"/>
  <c r="R55" i="122"/>
  <c r="N55" i="122"/>
  <c r="J55" i="122"/>
  <c r="F55" i="122"/>
  <c r="B55" i="122"/>
  <c r="R54" i="122"/>
  <c r="N54" i="122"/>
  <c r="J54" i="122"/>
  <c r="F54" i="122"/>
  <c r="B54" i="122"/>
  <c r="R53" i="122"/>
  <c r="M53" i="122"/>
  <c r="J53" i="122"/>
  <c r="F53" i="122"/>
  <c r="B53" i="122"/>
  <c r="R52" i="122"/>
  <c r="N52" i="122"/>
  <c r="J52" i="122"/>
  <c r="F52" i="122"/>
  <c r="B52" i="122"/>
  <c r="R51" i="122"/>
  <c r="N51" i="122"/>
  <c r="J51" i="122"/>
  <c r="F51" i="122"/>
  <c r="B51" i="122"/>
  <c r="R50" i="122"/>
  <c r="N50" i="122"/>
  <c r="J50" i="122"/>
  <c r="F50" i="122"/>
  <c r="B50" i="122"/>
  <c r="Q49" i="122"/>
  <c r="N49" i="122"/>
  <c r="J49" i="122"/>
  <c r="F49" i="122"/>
  <c r="B49" i="122"/>
  <c r="R48" i="122"/>
  <c r="N48" i="122"/>
  <c r="J48" i="122"/>
  <c r="F48" i="122"/>
  <c r="B48" i="122"/>
  <c r="R47" i="122"/>
  <c r="N47" i="122"/>
  <c r="J47" i="122"/>
  <c r="F47" i="122"/>
  <c r="B47" i="122"/>
  <c r="R46" i="122"/>
  <c r="N46" i="122"/>
  <c r="J46" i="122"/>
  <c r="F46" i="122"/>
  <c r="B46" i="122"/>
  <c r="R45" i="122"/>
  <c r="N45" i="122"/>
  <c r="J45" i="122"/>
  <c r="F45" i="122"/>
  <c r="B45" i="122"/>
  <c r="R44" i="122"/>
  <c r="N44" i="122"/>
  <c r="J44" i="122"/>
  <c r="F44" i="122"/>
  <c r="A44" i="122"/>
  <c r="R43" i="122"/>
  <c r="N43" i="122"/>
  <c r="J43" i="122"/>
  <c r="F43" i="122"/>
  <c r="B43" i="122"/>
  <c r="R42" i="122"/>
  <c r="N42" i="122"/>
  <c r="J42" i="122"/>
  <c r="F42" i="122"/>
  <c r="B42" i="122"/>
  <c r="R41" i="122"/>
  <c r="N41" i="122"/>
  <c r="J41" i="122"/>
  <c r="F41" i="122"/>
  <c r="B41" i="122"/>
  <c r="R40" i="122"/>
  <c r="N40" i="122"/>
  <c r="J40" i="122"/>
  <c r="E40" i="122"/>
  <c r="B40" i="122"/>
  <c r="R39" i="122"/>
  <c r="N39" i="122"/>
  <c r="J39" i="122"/>
  <c r="F39" i="122"/>
  <c r="B39" i="122"/>
  <c r="R38" i="122"/>
  <c r="N38" i="122"/>
  <c r="J38" i="122"/>
  <c r="F38" i="122"/>
  <c r="B38" i="122"/>
  <c r="R37" i="122"/>
  <c r="N37" i="122"/>
  <c r="J37" i="122"/>
  <c r="F37" i="122"/>
  <c r="B37" i="122"/>
  <c r="R36" i="122"/>
  <c r="N36" i="122"/>
  <c r="I36" i="122"/>
  <c r="F36" i="122"/>
  <c r="B36" i="122"/>
  <c r="R35" i="122"/>
  <c r="N35" i="122"/>
  <c r="J35" i="122"/>
  <c r="F35" i="122"/>
  <c r="B35" i="122"/>
  <c r="R34" i="122"/>
  <c r="N34" i="122"/>
  <c r="J34" i="122"/>
  <c r="F34" i="122"/>
  <c r="B34" i="122"/>
  <c r="R33" i="122"/>
  <c r="N33" i="122"/>
  <c r="J33" i="122"/>
  <c r="F33" i="122"/>
  <c r="B33" i="122"/>
  <c r="R32" i="122"/>
  <c r="M32" i="122"/>
  <c r="J32" i="122"/>
  <c r="F32" i="122"/>
  <c r="B32" i="122"/>
  <c r="R31" i="122"/>
  <c r="N31" i="122"/>
  <c r="J31" i="122"/>
  <c r="F31" i="122"/>
  <c r="B31" i="122"/>
  <c r="R30" i="122"/>
  <c r="N30" i="122"/>
  <c r="J30" i="122"/>
  <c r="F30" i="122"/>
  <c r="B30" i="122"/>
  <c r="R29" i="122"/>
  <c r="N29" i="122"/>
  <c r="J29" i="122"/>
  <c r="F29" i="122"/>
  <c r="B29" i="122"/>
  <c r="Q28" i="122"/>
  <c r="N28" i="122"/>
  <c r="J28" i="122"/>
  <c r="F28" i="122"/>
  <c r="B28" i="122"/>
  <c r="R27" i="122"/>
  <c r="N27" i="122"/>
  <c r="J27" i="122"/>
  <c r="F27" i="122"/>
  <c r="B27" i="122"/>
  <c r="R26" i="122"/>
  <c r="N26" i="122"/>
  <c r="J26" i="122"/>
  <c r="F26" i="122"/>
  <c r="B26" i="122"/>
  <c r="R25" i="122"/>
  <c r="N25" i="122"/>
  <c r="J25" i="122"/>
  <c r="F25" i="122"/>
  <c r="B25" i="122"/>
  <c r="R24" i="122"/>
  <c r="N24" i="122"/>
  <c r="J24" i="122"/>
  <c r="F24" i="122"/>
  <c r="B24" i="122"/>
  <c r="R23" i="122"/>
  <c r="N23" i="122"/>
  <c r="J23" i="122"/>
  <c r="F23" i="122"/>
  <c r="A23" i="122"/>
  <c r="R22" i="122"/>
  <c r="N22" i="122"/>
  <c r="J22" i="122"/>
  <c r="F22" i="122"/>
  <c r="R21" i="122"/>
  <c r="N21" i="122"/>
  <c r="J21" i="122"/>
  <c r="F21" i="122"/>
  <c r="R20" i="122"/>
  <c r="N20" i="122"/>
  <c r="J20" i="122"/>
  <c r="F20" i="122"/>
  <c r="R19" i="122"/>
  <c r="N19" i="122"/>
  <c r="J19" i="122"/>
  <c r="E19" i="122"/>
  <c r="R18" i="122"/>
  <c r="N18" i="122"/>
  <c r="J18" i="122"/>
  <c r="F18" i="122"/>
  <c r="R17" i="122"/>
  <c r="N17" i="122"/>
  <c r="J17" i="122"/>
  <c r="F17" i="122"/>
  <c r="R16" i="122"/>
  <c r="N16" i="122"/>
  <c r="J16" i="122"/>
  <c r="F16" i="122"/>
  <c r="R15" i="122"/>
  <c r="N15" i="122"/>
  <c r="I15" i="122"/>
  <c r="F15" i="122"/>
  <c r="R14" i="122"/>
  <c r="N14" i="122"/>
  <c r="J14" i="122"/>
  <c r="F14" i="122"/>
  <c r="R13" i="122"/>
  <c r="N13" i="122"/>
  <c r="J13" i="122"/>
  <c r="F13" i="122"/>
  <c r="R12" i="122"/>
  <c r="N12" i="122"/>
  <c r="J12" i="122"/>
  <c r="F12" i="122"/>
  <c r="R11" i="122"/>
  <c r="M11" i="122"/>
  <c r="J11" i="122"/>
  <c r="F11" i="122"/>
  <c r="R10" i="122"/>
  <c r="N10" i="122"/>
  <c r="J10" i="122"/>
  <c r="F10" i="122"/>
  <c r="R9" i="122"/>
  <c r="N9" i="122"/>
  <c r="J9" i="122"/>
  <c r="F9" i="122"/>
  <c r="R8" i="122"/>
  <c r="N8" i="122"/>
  <c r="J8" i="122"/>
  <c r="F8" i="122"/>
  <c r="Q7" i="122"/>
  <c r="N7" i="122"/>
  <c r="J7" i="122"/>
  <c r="F7" i="122"/>
  <c r="R6" i="122"/>
  <c r="N6" i="122"/>
  <c r="J6" i="122"/>
  <c r="F6" i="122"/>
  <c r="R5" i="122"/>
  <c r="N5" i="122"/>
  <c r="J5" i="122"/>
  <c r="F5" i="122"/>
  <c r="R4" i="122"/>
  <c r="N4" i="122"/>
  <c r="J4" i="122"/>
  <c r="F4" i="122"/>
  <c r="R3" i="122"/>
  <c r="N3" i="122"/>
  <c r="J3" i="122"/>
  <c r="F3" i="122"/>
  <c r="Q2" i="122"/>
  <c r="M2" i="122"/>
  <c r="I2" i="122"/>
  <c r="E2" i="122"/>
  <c r="A1" i="122"/>
  <c r="B170" i="121"/>
  <c r="B169" i="121"/>
  <c r="B168" i="121"/>
  <c r="B167" i="121"/>
  <c r="B166" i="121"/>
  <c r="B165" i="121"/>
  <c r="B164" i="121"/>
  <c r="B163" i="121"/>
  <c r="B162" i="121"/>
  <c r="R161" i="121"/>
  <c r="N161" i="121"/>
  <c r="J161" i="121"/>
  <c r="F161" i="121"/>
  <c r="B161" i="121"/>
  <c r="R160" i="121"/>
  <c r="N160" i="121"/>
  <c r="J160" i="121"/>
  <c r="F160" i="121"/>
  <c r="B160" i="121"/>
  <c r="R159" i="121"/>
  <c r="N159" i="121"/>
  <c r="J159" i="121"/>
  <c r="F159" i="121"/>
  <c r="B159" i="121"/>
  <c r="R158" i="121"/>
  <c r="N158" i="121"/>
  <c r="J158" i="121"/>
  <c r="F158" i="121"/>
  <c r="B158" i="121"/>
  <c r="R157" i="121"/>
  <c r="N157" i="121"/>
  <c r="J157" i="121"/>
  <c r="F157" i="121"/>
  <c r="B157" i="121"/>
  <c r="R156" i="121"/>
  <c r="N156" i="121"/>
  <c r="J156" i="121"/>
  <c r="F156" i="121"/>
  <c r="B156" i="121"/>
  <c r="R155" i="121"/>
  <c r="N155" i="121"/>
  <c r="J155" i="121"/>
  <c r="F155" i="121"/>
  <c r="B155" i="121"/>
  <c r="R154" i="121"/>
  <c r="N154" i="121"/>
  <c r="J154" i="121"/>
  <c r="F154" i="121"/>
  <c r="B154" i="121"/>
  <c r="R153" i="121"/>
  <c r="N153" i="121"/>
  <c r="J153" i="121"/>
  <c r="F153" i="121"/>
  <c r="B153" i="121"/>
  <c r="R152" i="121"/>
  <c r="N152" i="121"/>
  <c r="J152" i="121"/>
  <c r="F152" i="121"/>
  <c r="B152" i="121"/>
  <c r="R151" i="121"/>
  <c r="N151" i="121"/>
  <c r="J151" i="121"/>
  <c r="F151" i="121"/>
  <c r="B151" i="121"/>
  <c r="R150" i="121"/>
  <c r="N150" i="121"/>
  <c r="J150" i="121"/>
  <c r="F150" i="121"/>
  <c r="A150" i="121"/>
  <c r="R149" i="121"/>
  <c r="N149" i="121"/>
  <c r="J149" i="121"/>
  <c r="F149" i="121"/>
  <c r="R148" i="121"/>
  <c r="N148" i="121"/>
  <c r="J148" i="121"/>
  <c r="F148" i="121"/>
  <c r="R147" i="121"/>
  <c r="N147" i="121"/>
  <c r="J147" i="121"/>
  <c r="F147" i="121"/>
  <c r="A147" i="121"/>
  <c r="R146" i="121"/>
  <c r="N146" i="121"/>
  <c r="J146" i="121"/>
  <c r="F146" i="121"/>
  <c r="A146" i="121"/>
  <c r="R145" i="121"/>
  <c r="N145" i="121"/>
  <c r="J145" i="121"/>
  <c r="F145" i="121"/>
  <c r="A145" i="121"/>
  <c r="R144" i="121"/>
  <c r="N144" i="121"/>
  <c r="J144" i="121"/>
  <c r="F144" i="121"/>
  <c r="A144" i="121"/>
  <c r="R143" i="121"/>
  <c r="N143" i="121"/>
  <c r="J143" i="121"/>
  <c r="F143" i="121"/>
  <c r="A143" i="121"/>
  <c r="R142" i="121"/>
  <c r="N142" i="121"/>
  <c r="J142" i="121"/>
  <c r="F142" i="121"/>
  <c r="Q141" i="121"/>
  <c r="M141" i="121"/>
  <c r="I141" i="121"/>
  <c r="E141" i="121"/>
  <c r="A140" i="121"/>
  <c r="F182" i="121"/>
  <c r="F79" i="121"/>
  <c r="N175" i="121"/>
  <c r="F181" i="121"/>
  <c r="N87" i="121"/>
  <c r="J83" i="121"/>
  <c r="F78" i="121"/>
  <c r="N174" i="121"/>
  <c r="F180" i="121"/>
  <c r="N86" i="121"/>
  <c r="J82" i="121"/>
  <c r="F77" i="121"/>
  <c r="N173" i="121"/>
  <c r="F179" i="121"/>
  <c r="N85" i="121"/>
  <c r="J81" i="121"/>
  <c r="F76" i="121"/>
  <c r="N172" i="121"/>
  <c r="F178" i="121"/>
  <c r="N84" i="121"/>
  <c r="J80" i="121"/>
  <c r="F75" i="121"/>
  <c r="N171" i="121"/>
  <c r="F177" i="121"/>
  <c r="N83" i="121"/>
  <c r="J79" i="121"/>
  <c r="F74" i="121"/>
  <c r="N170" i="121"/>
  <c r="F176" i="121"/>
  <c r="N82" i="121"/>
  <c r="J78" i="121"/>
  <c r="F73" i="121"/>
  <c r="N169" i="121"/>
  <c r="F175" i="121"/>
  <c r="N81" i="121"/>
  <c r="J77" i="121"/>
  <c r="F72" i="121"/>
  <c r="N168" i="121"/>
  <c r="F174" i="121"/>
  <c r="N80" i="121"/>
  <c r="J76" i="121"/>
  <c r="N167" i="121"/>
  <c r="F173" i="121"/>
  <c r="N79" i="121"/>
  <c r="J75" i="121"/>
  <c r="B132" i="121"/>
  <c r="N166" i="121"/>
  <c r="F172" i="121"/>
  <c r="N78" i="121"/>
  <c r="J74" i="121"/>
  <c r="B131" i="121"/>
  <c r="N165" i="121"/>
  <c r="F171" i="121"/>
  <c r="N77" i="121"/>
  <c r="J73" i="121"/>
  <c r="B130" i="121"/>
  <c r="N164" i="121"/>
  <c r="F170" i="121"/>
  <c r="N76" i="121"/>
  <c r="J72" i="121"/>
  <c r="B129" i="121"/>
  <c r="J182" i="121"/>
  <c r="F169" i="121"/>
  <c r="N75" i="121"/>
  <c r="B128" i="121"/>
  <c r="J181" i="121"/>
  <c r="F168" i="121"/>
  <c r="N74" i="121"/>
  <c r="F133" i="121"/>
  <c r="B127" i="121"/>
  <c r="J180" i="121"/>
  <c r="F167" i="121"/>
  <c r="N73" i="121"/>
  <c r="F132" i="121"/>
  <c r="B126" i="121"/>
  <c r="J179" i="121"/>
  <c r="F166" i="121"/>
  <c r="N72" i="121"/>
  <c r="F131" i="121"/>
  <c r="B125" i="121"/>
  <c r="J178" i="121"/>
  <c r="F165" i="121"/>
  <c r="F130" i="121"/>
  <c r="B124" i="121"/>
  <c r="J177" i="121"/>
  <c r="F164" i="121"/>
  <c r="J133" i="121"/>
  <c r="F129" i="121"/>
  <c r="B123" i="121"/>
  <c r="J176" i="121"/>
  <c r="J132" i="121"/>
  <c r="F128" i="121"/>
  <c r="B122" i="121"/>
  <c r="J175" i="121"/>
  <c r="J131" i="121"/>
  <c r="F127" i="121"/>
  <c r="B121" i="121"/>
  <c r="J174" i="121"/>
  <c r="N134" i="121"/>
  <c r="J130" i="121"/>
  <c r="F126" i="121"/>
  <c r="B120" i="121"/>
  <c r="J173" i="121"/>
  <c r="N133" i="121"/>
  <c r="J129" i="121"/>
  <c r="F125" i="121"/>
  <c r="B119" i="121"/>
  <c r="J172" i="121"/>
  <c r="N132" i="121"/>
  <c r="J128" i="121"/>
  <c r="F124" i="121"/>
  <c r="B118" i="121"/>
  <c r="J171" i="121"/>
  <c r="N131" i="121"/>
  <c r="J127" i="121"/>
  <c r="F123" i="121"/>
  <c r="B117" i="121"/>
  <c r="J170" i="121"/>
  <c r="N130" i="121"/>
  <c r="J126" i="121"/>
  <c r="F122" i="121"/>
  <c r="B116" i="121"/>
  <c r="J169" i="121"/>
  <c r="N129" i="121"/>
  <c r="J125" i="121"/>
  <c r="F121" i="121"/>
  <c r="B115" i="121"/>
  <c r="J168" i="121"/>
  <c r="N128" i="121"/>
  <c r="J124" i="121"/>
  <c r="F120" i="121"/>
  <c r="B114" i="121"/>
  <c r="J167" i="121"/>
  <c r="N127" i="121"/>
  <c r="J123" i="121"/>
  <c r="F119" i="121"/>
  <c r="B113" i="121"/>
  <c r="J166" i="121"/>
  <c r="N126" i="121"/>
  <c r="J122" i="121"/>
  <c r="F118" i="121"/>
  <c r="A112" i="121"/>
  <c r="J165" i="121"/>
  <c r="N125" i="121"/>
  <c r="J121" i="121"/>
  <c r="F117" i="121"/>
  <c r="J164" i="121"/>
  <c r="M124" i="121"/>
  <c r="J120" i="121"/>
  <c r="F116" i="121"/>
  <c r="N123" i="121"/>
  <c r="J119" i="121"/>
  <c r="F115" i="121"/>
  <c r="B109" i="121"/>
  <c r="N122" i="121"/>
  <c r="J118" i="121"/>
  <c r="F114" i="121"/>
  <c r="B108" i="121"/>
  <c r="Q127" i="121"/>
  <c r="N121" i="121"/>
  <c r="J117" i="121"/>
  <c r="E113" i="121"/>
  <c r="B107" i="121"/>
  <c r="R126" i="121"/>
  <c r="N120" i="121"/>
  <c r="J116" i="121"/>
  <c r="F112" i="121"/>
  <c r="R125" i="121"/>
  <c r="N119" i="121"/>
  <c r="J115" i="121"/>
  <c r="F111" i="121"/>
  <c r="R124" i="121"/>
  <c r="N118" i="121"/>
  <c r="J114" i="121"/>
  <c r="F110" i="121"/>
  <c r="B104" i="121"/>
  <c r="R123" i="121"/>
  <c r="N117" i="121"/>
  <c r="I113" i="121"/>
  <c r="F109" i="121"/>
  <c r="B103" i="121"/>
  <c r="R122" i="121"/>
  <c r="N116" i="121"/>
  <c r="J112" i="121"/>
  <c r="F108" i="121"/>
  <c r="B102" i="121"/>
  <c r="Q121" i="121"/>
  <c r="N115" i="121"/>
  <c r="J111" i="121"/>
  <c r="F107" i="121"/>
  <c r="B101" i="121"/>
  <c r="N114" i="121"/>
  <c r="J110" i="121"/>
  <c r="F106" i="121"/>
  <c r="B100" i="121"/>
  <c r="M113" i="121"/>
  <c r="J109" i="121"/>
  <c r="F105" i="121"/>
  <c r="B99" i="121"/>
  <c r="R118" i="121"/>
  <c r="N112" i="121"/>
  <c r="J108" i="121"/>
  <c r="F104" i="121"/>
  <c r="B98" i="121"/>
  <c r="R117" i="121"/>
  <c r="N111" i="121"/>
  <c r="J107" i="121"/>
  <c r="F103" i="121"/>
  <c r="B97" i="121"/>
  <c r="R116" i="121"/>
  <c r="N110" i="121"/>
  <c r="J106" i="121"/>
  <c r="F102" i="121"/>
  <c r="B96" i="121"/>
  <c r="R115" i="121"/>
  <c r="N109" i="121"/>
  <c r="J105" i="121"/>
  <c r="F101" i="121"/>
  <c r="B95" i="121"/>
  <c r="R114" i="121"/>
  <c r="N108" i="121"/>
  <c r="J104" i="121"/>
  <c r="F100" i="121"/>
  <c r="B94" i="121"/>
  <c r="N107" i="121"/>
  <c r="J103" i="121"/>
  <c r="F99" i="121"/>
  <c r="B93" i="121"/>
  <c r="R112" i="121"/>
  <c r="N106" i="121"/>
  <c r="J102" i="121"/>
  <c r="F98" i="121"/>
  <c r="B92" i="121"/>
  <c r="R111" i="121"/>
  <c r="N105" i="121"/>
  <c r="J101" i="121"/>
  <c r="F97" i="121"/>
  <c r="B91" i="121"/>
  <c r="R110" i="121"/>
  <c r="N104" i="121"/>
  <c r="J100" i="121"/>
  <c r="F96" i="121"/>
  <c r="B90" i="121"/>
  <c r="R109" i="121"/>
  <c r="N103" i="121"/>
  <c r="J99" i="121"/>
  <c r="F95" i="121"/>
  <c r="R108" i="121"/>
  <c r="N102" i="121"/>
  <c r="J98" i="121"/>
  <c r="F94" i="121"/>
  <c r="N101" i="121"/>
  <c r="J97" i="121"/>
  <c r="F93" i="121"/>
  <c r="N100" i="121"/>
  <c r="J96" i="121"/>
  <c r="E92" i="121"/>
  <c r="N99" i="121"/>
  <c r="J95" i="121"/>
  <c r="F91" i="121"/>
  <c r="N98" i="121"/>
  <c r="J94" i="121"/>
  <c r="F90" i="121"/>
  <c r="N97" i="121"/>
  <c r="J93" i="121"/>
  <c r="F89" i="121"/>
  <c r="N96" i="121"/>
  <c r="I92" i="121"/>
  <c r="F88" i="121"/>
  <c r="N95" i="121"/>
  <c r="J91" i="121"/>
  <c r="F87" i="121"/>
  <c r="N94" i="121"/>
  <c r="J90" i="121"/>
  <c r="F86" i="121"/>
  <c r="N93" i="121"/>
  <c r="J89" i="121"/>
  <c r="F85" i="121"/>
  <c r="Q98" i="121"/>
  <c r="M92" i="121"/>
  <c r="J88" i="121"/>
  <c r="F84" i="121"/>
  <c r="Q97" i="121"/>
  <c r="N91" i="121"/>
  <c r="J87" i="121"/>
  <c r="F83" i="121"/>
  <c r="Q96" i="121"/>
  <c r="N90" i="121"/>
  <c r="J86" i="121"/>
  <c r="F82" i="121"/>
  <c r="Q95" i="121"/>
  <c r="N89" i="121"/>
  <c r="J85" i="121"/>
  <c r="F81" i="121"/>
  <c r="Q94" i="121"/>
  <c r="N88" i="121"/>
  <c r="J84" i="121"/>
  <c r="F80" i="121"/>
  <c r="Q93" i="121"/>
  <c r="M71" i="121"/>
  <c r="I71" i="121"/>
  <c r="E71" i="121"/>
  <c r="A70" i="121"/>
  <c r="R69" i="121"/>
  <c r="N69" i="121"/>
  <c r="J69" i="121"/>
  <c r="F69" i="121"/>
  <c r="B69" i="121"/>
  <c r="R68" i="121"/>
  <c r="N68" i="121"/>
  <c r="J68" i="121"/>
  <c r="F68" i="121"/>
  <c r="B68" i="121"/>
  <c r="R67" i="121"/>
  <c r="N67" i="121"/>
  <c r="J67" i="121"/>
  <c r="F67" i="121"/>
  <c r="B67" i="121"/>
  <c r="R66" i="121"/>
  <c r="N66" i="121"/>
  <c r="J66" i="121"/>
  <c r="F66" i="121"/>
  <c r="B66" i="121"/>
  <c r="R65" i="121"/>
  <c r="N65" i="121"/>
  <c r="J65" i="121"/>
  <c r="F65" i="121"/>
  <c r="A65" i="121"/>
  <c r="R64" i="121"/>
  <c r="N64" i="121"/>
  <c r="J64" i="121"/>
  <c r="F64" i="121"/>
  <c r="B64" i="121"/>
  <c r="R63" i="121"/>
  <c r="N63" i="121"/>
  <c r="J63" i="121"/>
  <c r="F63" i="121"/>
  <c r="B63" i="121"/>
  <c r="R62" i="121"/>
  <c r="N62" i="121"/>
  <c r="J62" i="121"/>
  <c r="F62" i="121"/>
  <c r="B62" i="121"/>
  <c r="R61" i="121"/>
  <c r="N61" i="121"/>
  <c r="J61" i="121"/>
  <c r="E61" i="121"/>
  <c r="B61" i="121"/>
  <c r="R60" i="121"/>
  <c r="N60" i="121"/>
  <c r="J60" i="121"/>
  <c r="F60" i="121"/>
  <c r="B60" i="121"/>
  <c r="R59" i="121"/>
  <c r="N59" i="121"/>
  <c r="J59" i="121"/>
  <c r="F59" i="121"/>
  <c r="B59" i="121"/>
  <c r="R58" i="121"/>
  <c r="N58" i="121"/>
  <c r="J58" i="121"/>
  <c r="F58" i="121"/>
  <c r="B58" i="121"/>
  <c r="R57" i="121"/>
  <c r="N57" i="121"/>
  <c r="I57" i="121"/>
  <c r="F57" i="121"/>
  <c r="B57" i="121"/>
  <c r="R56" i="121"/>
  <c r="N56" i="121"/>
  <c r="J56" i="121"/>
  <c r="F56" i="121"/>
  <c r="B56" i="121"/>
  <c r="R55" i="121"/>
  <c r="N55" i="121"/>
  <c r="J55" i="121"/>
  <c r="F55" i="121"/>
  <c r="B55" i="121"/>
  <c r="R54" i="121"/>
  <c r="N54" i="121"/>
  <c r="J54" i="121"/>
  <c r="F54" i="121"/>
  <c r="B54" i="121"/>
  <c r="R53" i="121"/>
  <c r="M53" i="121"/>
  <c r="J53" i="121"/>
  <c r="F53" i="121"/>
  <c r="B53" i="121"/>
  <c r="R52" i="121"/>
  <c r="N52" i="121"/>
  <c r="J52" i="121"/>
  <c r="F52" i="121"/>
  <c r="B52" i="121"/>
  <c r="R51" i="121"/>
  <c r="N51" i="121"/>
  <c r="J51" i="121"/>
  <c r="F51" i="121"/>
  <c r="B51" i="121"/>
  <c r="R50" i="121"/>
  <c r="N50" i="121"/>
  <c r="J50" i="121"/>
  <c r="F50" i="121"/>
  <c r="B50" i="121"/>
  <c r="Q49" i="121"/>
  <c r="N49" i="121"/>
  <c r="J49" i="121"/>
  <c r="F49" i="121"/>
  <c r="B49" i="121"/>
  <c r="R48" i="121"/>
  <c r="N48" i="121"/>
  <c r="J48" i="121"/>
  <c r="F48" i="121"/>
  <c r="B48" i="121"/>
  <c r="R47" i="121"/>
  <c r="N47" i="121"/>
  <c r="J47" i="121"/>
  <c r="F47" i="121"/>
  <c r="B47" i="121"/>
  <c r="R46" i="121"/>
  <c r="N46" i="121"/>
  <c r="J46" i="121"/>
  <c r="F46" i="121"/>
  <c r="B46" i="121"/>
  <c r="R45" i="121"/>
  <c r="N45" i="121"/>
  <c r="J45" i="121"/>
  <c r="F45" i="121"/>
  <c r="B45" i="121"/>
  <c r="R44" i="121"/>
  <c r="N44" i="121"/>
  <c r="J44" i="121"/>
  <c r="F44" i="121"/>
  <c r="A44" i="121"/>
  <c r="R43" i="121"/>
  <c r="N43" i="121"/>
  <c r="J43" i="121"/>
  <c r="F43" i="121"/>
  <c r="B43" i="121"/>
  <c r="R42" i="121"/>
  <c r="N42" i="121"/>
  <c r="J42" i="121"/>
  <c r="F42" i="121"/>
  <c r="B42" i="121"/>
  <c r="R41" i="121"/>
  <c r="N41" i="121"/>
  <c r="J41" i="121"/>
  <c r="F41" i="121"/>
  <c r="B41" i="121"/>
  <c r="R40" i="121"/>
  <c r="N40" i="121"/>
  <c r="J40" i="121"/>
  <c r="E40" i="121"/>
  <c r="B40" i="121"/>
  <c r="R39" i="121"/>
  <c r="N39" i="121"/>
  <c r="J39" i="121"/>
  <c r="F39" i="121"/>
  <c r="B39" i="121"/>
  <c r="R38" i="121"/>
  <c r="N38" i="121"/>
  <c r="J38" i="121"/>
  <c r="F38" i="121"/>
  <c r="B38" i="121"/>
  <c r="R37" i="121"/>
  <c r="N37" i="121"/>
  <c r="J37" i="121"/>
  <c r="F37" i="121"/>
  <c r="B37" i="121"/>
  <c r="R36" i="121"/>
  <c r="N36" i="121"/>
  <c r="I36" i="121"/>
  <c r="F36" i="121"/>
  <c r="B36" i="121"/>
  <c r="R35" i="121"/>
  <c r="N35" i="121"/>
  <c r="J35" i="121"/>
  <c r="F35" i="121"/>
  <c r="B35" i="121"/>
  <c r="R34" i="121"/>
  <c r="N34" i="121"/>
  <c r="J34" i="121"/>
  <c r="F34" i="121"/>
  <c r="B34" i="121"/>
  <c r="R33" i="121"/>
  <c r="N33" i="121"/>
  <c r="J33" i="121"/>
  <c r="F33" i="121"/>
  <c r="B33" i="121"/>
  <c r="R32" i="121"/>
  <c r="M32" i="121"/>
  <c r="J32" i="121"/>
  <c r="F32" i="121"/>
  <c r="B32" i="121"/>
  <c r="R31" i="121"/>
  <c r="N31" i="121"/>
  <c r="J31" i="121"/>
  <c r="F31" i="121"/>
  <c r="B31" i="121"/>
  <c r="R30" i="121"/>
  <c r="N30" i="121"/>
  <c r="J30" i="121"/>
  <c r="F30" i="121"/>
  <c r="B30" i="121"/>
  <c r="R29" i="121"/>
  <c r="N29" i="121"/>
  <c r="J29" i="121"/>
  <c r="F29" i="121"/>
  <c r="B29" i="121"/>
  <c r="Q28" i="121"/>
  <c r="N28" i="121"/>
  <c r="J28" i="121"/>
  <c r="F28" i="121"/>
  <c r="B28" i="121"/>
  <c r="R27" i="121"/>
  <c r="N27" i="121"/>
  <c r="J27" i="121"/>
  <c r="F27" i="121"/>
  <c r="B27" i="121"/>
  <c r="R26" i="121"/>
  <c r="N26" i="121"/>
  <c r="J26" i="121"/>
  <c r="F26" i="121"/>
  <c r="B26" i="121"/>
  <c r="R25" i="121"/>
  <c r="N25" i="121"/>
  <c r="J25" i="121"/>
  <c r="F25" i="121"/>
  <c r="B25" i="121"/>
  <c r="R24" i="121"/>
  <c r="N24" i="121"/>
  <c r="J24" i="121"/>
  <c r="F24" i="121"/>
  <c r="B24" i="121"/>
  <c r="R23" i="121"/>
  <c r="N23" i="121"/>
  <c r="J23" i="121"/>
  <c r="F23" i="121"/>
  <c r="A23" i="121"/>
  <c r="R22" i="121"/>
  <c r="N22" i="121"/>
  <c r="J22" i="121"/>
  <c r="F22" i="121"/>
  <c r="R21" i="121"/>
  <c r="N21" i="121"/>
  <c r="J21" i="121"/>
  <c r="F21" i="121"/>
  <c r="R20" i="121"/>
  <c r="N20" i="121"/>
  <c r="J20" i="121"/>
  <c r="F20" i="121"/>
  <c r="R19" i="121"/>
  <c r="N19" i="121"/>
  <c r="J19" i="121"/>
  <c r="E19" i="121"/>
  <c r="R18" i="121"/>
  <c r="N18" i="121"/>
  <c r="J18" i="121"/>
  <c r="F18" i="121"/>
  <c r="R17" i="121"/>
  <c r="N17" i="121"/>
  <c r="J17" i="121"/>
  <c r="F17" i="121"/>
  <c r="R16" i="121"/>
  <c r="N16" i="121"/>
  <c r="J16" i="121"/>
  <c r="F16" i="121"/>
  <c r="R15" i="121"/>
  <c r="N15" i="121"/>
  <c r="I15" i="121"/>
  <c r="F15" i="121"/>
  <c r="R14" i="121"/>
  <c r="N14" i="121"/>
  <c r="J14" i="121"/>
  <c r="F14" i="121"/>
  <c r="R13" i="121"/>
  <c r="N13" i="121"/>
  <c r="J13" i="121"/>
  <c r="F13" i="121"/>
  <c r="R12" i="121"/>
  <c r="N12" i="121"/>
  <c r="J12" i="121"/>
  <c r="F12" i="121"/>
  <c r="R11" i="121"/>
  <c r="M11" i="121"/>
  <c r="J11" i="121"/>
  <c r="F11" i="121"/>
  <c r="R10" i="121"/>
  <c r="N10" i="121"/>
  <c r="J10" i="121"/>
  <c r="F10" i="121"/>
  <c r="R9" i="121"/>
  <c r="N9" i="121"/>
  <c r="J9" i="121"/>
  <c r="F9" i="121"/>
  <c r="R8" i="121"/>
  <c r="N8" i="121"/>
  <c r="J8" i="121"/>
  <c r="F8" i="121"/>
  <c r="Q7" i="121"/>
  <c r="N7" i="121"/>
  <c r="J7" i="121"/>
  <c r="F7" i="121"/>
  <c r="R6" i="121"/>
  <c r="N6" i="121"/>
  <c r="J6" i="121"/>
  <c r="F6" i="121"/>
  <c r="R5" i="121"/>
  <c r="N5" i="121"/>
  <c r="J5" i="121"/>
  <c r="F5" i="121"/>
  <c r="R4" i="121"/>
  <c r="N4" i="121"/>
  <c r="J4" i="121"/>
  <c r="F4" i="121"/>
  <c r="R3" i="121"/>
  <c r="N3" i="121"/>
  <c r="J3" i="121"/>
  <c r="F3" i="121"/>
  <c r="Q2" i="121"/>
  <c r="M2" i="121"/>
  <c r="I2" i="121"/>
  <c r="E2" i="121"/>
  <c r="A1" i="121"/>
  <c r="B170" i="120"/>
  <c r="B169" i="120"/>
  <c r="B168" i="120"/>
  <c r="B167" i="120"/>
  <c r="B166" i="120"/>
  <c r="B165" i="120"/>
  <c r="B164" i="120"/>
  <c r="B163" i="120"/>
  <c r="B162" i="120"/>
  <c r="R161" i="120"/>
  <c r="N161" i="120"/>
  <c r="J161" i="120"/>
  <c r="F161" i="120"/>
  <c r="B161" i="120"/>
  <c r="R160" i="120"/>
  <c r="N160" i="120"/>
  <c r="J160" i="120"/>
  <c r="F160" i="120"/>
  <c r="B160" i="120"/>
  <c r="R159" i="120"/>
  <c r="N159" i="120"/>
  <c r="J159" i="120"/>
  <c r="F159" i="120"/>
  <c r="B159" i="120"/>
  <c r="R158" i="120"/>
  <c r="N158" i="120"/>
  <c r="J158" i="120"/>
  <c r="F158" i="120"/>
  <c r="B158" i="120"/>
  <c r="R157" i="120"/>
  <c r="N157" i="120"/>
  <c r="J157" i="120"/>
  <c r="F157" i="120"/>
  <c r="B157" i="120"/>
  <c r="R156" i="120"/>
  <c r="N156" i="120"/>
  <c r="J156" i="120"/>
  <c r="F156" i="120"/>
  <c r="B156" i="120"/>
  <c r="R155" i="120"/>
  <c r="N155" i="120"/>
  <c r="J155" i="120"/>
  <c r="F155" i="120"/>
  <c r="B155" i="120"/>
  <c r="R154" i="120"/>
  <c r="N154" i="120"/>
  <c r="J154" i="120"/>
  <c r="F154" i="120"/>
  <c r="B154" i="120"/>
  <c r="R153" i="120"/>
  <c r="N153" i="120"/>
  <c r="J153" i="120"/>
  <c r="F153" i="120"/>
  <c r="B153" i="120"/>
  <c r="R152" i="120"/>
  <c r="N152" i="120"/>
  <c r="J152" i="120"/>
  <c r="F152" i="120"/>
  <c r="B152" i="120"/>
  <c r="R151" i="120"/>
  <c r="N151" i="120"/>
  <c r="J151" i="120"/>
  <c r="F151" i="120"/>
  <c r="B151" i="120"/>
  <c r="R150" i="120"/>
  <c r="N150" i="120"/>
  <c r="J150" i="120"/>
  <c r="F150" i="120"/>
  <c r="A150" i="120"/>
  <c r="R149" i="120"/>
  <c r="N149" i="120"/>
  <c r="J149" i="120"/>
  <c r="F149" i="120"/>
  <c r="R148" i="120"/>
  <c r="N148" i="120"/>
  <c r="J148" i="120"/>
  <c r="F148" i="120"/>
  <c r="R147" i="120"/>
  <c r="N147" i="120"/>
  <c r="J147" i="120"/>
  <c r="F147" i="120"/>
  <c r="A147" i="120"/>
  <c r="R146" i="120"/>
  <c r="N146" i="120"/>
  <c r="J146" i="120"/>
  <c r="F146" i="120"/>
  <c r="A146" i="120"/>
  <c r="R145" i="120"/>
  <c r="N145" i="120"/>
  <c r="J145" i="120"/>
  <c r="F145" i="120"/>
  <c r="A145" i="120"/>
  <c r="R144" i="120"/>
  <c r="N144" i="120"/>
  <c r="J144" i="120"/>
  <c r="F144" i="120"/>
  <c r="A144" i="120"/>
  <c r="R143" i="120"/>
  <c r="N143" i="120"/>
  <c r="J143" i="120"/>
  <c r="F143" i="120"/>
  <c r="A143" i="120"/>
  <c r="R142" i="120"/>
  <c r="N142" i="120"/>
  <c r="J142" i="120"/>
  <c r="F142" i="120"/>
  <c r="Q141" i="120"/>
  <c r="M141" i="120"/>
  <c r="I141" i="120"/>
  <c r="E141" i="120"/>
  <c r="A140" i="120"/>
  <c r="F182" i="120"/>
  <c r="F79" i="120"/>
  <c r="N175" i="120"/>
  <c r="F181" i="120"/>
  <c r="N87" i="120"/>
  <c r="J83" i="120"/>
  <c r="F78" i="120"/>
  <c r="N174" i="120"/>
  <c r="F180" i="120"/>
  <c r="N86" i="120"/>
  <c r="J82" i="120"/>
  <c r="F77" i="120"/>
  <c r="N173" i="120"/>
  <c r="F179" i="120"/>
  <c r="N85" i="120"/>
  <c r="J81" i="120"/>
  <c r="F76" i="120"/>
  <c r="N172" i="120"/>
  <c r="F178" i="120"/>
  <c r="N84" i="120"/>
  <c r="J80" i="120"/>
  <c r="F75" i="120"/>
  <c r="N171" i="120"/>
  <c r="F177" i="120"/>
  <c r="N83" i="120"/>
  <c r="J79" i="120"/>
  <c r="F74" i="120"/>
  <c r="N170" i="120"/>
  <c r="F176" i="120"/>
  <c r="N82" i="120"/>
  <c r="J78" i="120"/>
  <c r="F73" i="120"/>
  <c r="N169" i="120"/>
  <c r="F175" i="120"/>
  <c r="N81" i="120"/>
  <c r="J77" i="120"/>
  <c r="F72" i="120"/>
  <c r="N168" i="120"/>
  <c r="F174" i="120"/>
  <c r="N80" i="120"/>
  <c r="J76" i="120"/>
  <c r="N167" i="120"/>
  <c r="F173" i="120"/>
  <c r="N79" i="120"/>
  <c r="J75" i="120"/>
  <c r="B132" i="120"/>
  <c r="N166" i="120"/>
  <c r="F172" i="120"/>
  <c r="N78" i="120"/>
  <c r="J74" i="120"/>
  <c r="B131" i="120"/>
  <c r="N165" i="120"/>
  <c r="F171" i="120"/>
  <c r="N77" i="120"/>
  <c r="J73" i="120"/>
  <c r="B130" i="120"/>
  <c r="N164" i="120"/>
  <c r="F170" i="120"/>
  <c r="N76" i="120"/>
  <c r="J72" i="120"/>
  <c r="B129" i="120"/>
  <c r="J182" i="120"/>
  <c r="F169" i="120"/>
  <c r="N75" i="120"/>
  <c r="B128" i="120"/>
  <c r="J181" i="120"/>
  <c r="F168" i="120"/>
  <c r="N74" i="120"/>
  <c r="F133" i="120"/>
  <c r="B127" i="120"/>
  <c r="J180" i="120"/>
  <c r="F167" i="120"/>
  <c r="N73" i="120"/>
  <c r="F132" i="120"/>
  <c r="B126" i="120"/>
  <c r="J179" i="120"/>
  <c r="F166" i="120"/>
  <c r="N72" i="120"/>
  <c r="F131" i="120"/>
  <c r="B125" i="120"/>
  <c r="J178" i="120"/>
  <c r="F165" i="120"/>
  <c r="F130" i="120"/>
  <c r="B124" i="120"/>
  <c r="J177" i="120"/>
  <c r="F164" i="120"/>
  <c r="J133" i="120"/>
  <c r="F129" i="120"/>
  <c r="B123" i="120"/>
  <c r="J176" i="120"/>
  <c r="J132" i="120"/>
  <c r="F128" i="120"/>
  <c r="B122" i="120"/>
  <c r="J175" i="120"/>
  <c r="J131" i="120"/>
  <c r="F127" i="120"/>
  <c r="B121" i="120"/>
  <c r="J174" i="120"/>
  <c r="N134" i="120"/>
  <c r="J130" i="120"/>
  <c r="F126" i="120"/>
  <c r="B120" i="120"/>
  <c r="J173" i="120"/>
  <c r="N133" i="120"/>
  <c r="J129" i="120"/>
  <c r="F125" i="120"/>
  <c r="B119" i="120"/>
  <c r="J172" i="120"/>
  <c r="N132" i="120"/>
  <c r="J128" i="120"/>
  <c r="F124" i="120"/>
  <c r="B118" i="120"/>
  <c r="J171" i="120"/>
  <c r="N131" i="120"/>
  <c r="J127" i="120"/>
  <c r="F123" i="120"/>
  <c r="B117" i="120"/>
  <c r="J170" i="120"/>
  <c r="N130" i="120"/>
  <c r="J126" i="120"/>
  <c r="F122" i="120"/>
  <c r="B116" i="120"/>
  <c r="J169" i="120"/>
  <c r="N129" i="120"/>
  <c r="J125" i="120"/>
  <c r="F121" i="120"/>
  <c r="B115" i="120"/>
  <c r="J168" i="120"/>
  <c r="N128" i="120"/>
  <c r="J124" i="120"/>
  <c r="F120" i="120"/>
  <c r="B114" i="120"/>
  <c r="J167" i="120"/>
  <c r="N127" i="120"/>
  <c r="J123" i="120"/>
  <c r="F119" i="120"/>
  <c r="B113" i="120"/>
  <c r="J166" i="120"/>
  <c r="N126" i="120"/>
  <c r="J122" i="120"/>
  <c r="F118" i="120"/>
  <c r="A112" i="120"/>
  <c r="J165" i="120"/>
  <c r="N125" i="120"/>
  <c r="J121" i="120"/>
  <c r="F117" i="120"/>
  <c r="J164" i="120"/>
  <c r="M124" i="120"/>
  <c r="J120" i="120"/>
  <c r="F116" i="120"/>
  <c r="N123" i="120"/>
  <c r="J119" i="120"/>
  <c r="F115" i="120"/>
  <c r="B109" i="120"/>
  <c r="N122" i="120"/>
  <c r="J118" i="120"/>
  <c r="F114" i="120"/>
  <c r="B108" i="120"/>
  <c r="Q128" i="120"/>
  <c r="N121" i="120"/>
  <c r="J117" i="120"/>
  <c r="E113" i="120"/>
  <c r="B107" i="120"/>
  <c r="R127" i="120"/>
  <c r="N120" i="120"/>
  <c r="J116" i="120"/>
  <c r="F112" i="120"/>
  <c r="R126" i="120"/>
  <c r="N119" i="120"/>
  <c r="J115" i="120"/>
  <c r="F111" i="120"/>
  <c r="R125" i="120"/>
  <c r="N118" i="120"/>
  <c r="J114" i="120"/>
  <c r="F110" i="120"/>
  <c r="B104" i="120"/>
  <c r="R124" i="120"/>
  <c r="N117" i="120"/>
  <c r="I113" i="120"/>
  <c r="F109" i="120"/>
  <c r="B103" i="120"/>
  <c r="R123" i="120"/>
  <c r="N116" i="120"/>
  <c r="J112" i="120"/>
  <c r="F108" i="120"/>
  <c r="B102" i="120"/>
  <c r="Q122" i="120"/>
  <c r="N115" i="120"/>
  <c r="J111" i="120"/>
  <c r="F107" i="120"/>
  <c r="B101" i="120"/>
  <c r="N114" i="120"/>
  <c r="J110" i="120"/>
  <c r="F106" i="120"/>
  <c r="B100" i="120"/>
  <c r="M113" i="120"/>
  <c r="J109" i="120"/>
  <c r="F105" i="120"/>
  <c r="B99" i="120"/>
  <c r="R119" i="120"/>
  <c r="N112" i="120"/>
  <c r="J108" i="120"/>
  <c r="F104" i="120"/>
  <c r="B98" i="120"/>
  <c r="R118" i="120"/>
  <c r="N111" i="120"/>
  <c r="J107" i="120"/>
  <c r="F103" i="120"/>
  <c r="B97" i="120"/>
  <c r="R117" i="120"/>
  <c r="N110" i="120"/>
  <c r="J106" i="120"/>
  <c r="F102" i="120"/>
  <c r="B96" i="120"/>
  <c r="R116" i="120"/>
  <c r="N109" i="120"/>
  <c r="J105" i="120"/>
  <c r="F101" i="120"/>
  <c r="B95" i="120"/>
  <c r="R115" i="120"/>
  <c r="N108" i="120"/>
  <c r="J104" i="120"/>
  <c r="F100" i="120"/>
  <c r="B94" i="120"/>
  <c r="N107" i="120"/>
  <c r="J103" i="120"/>
  <c r="F99" i="120"/>
  <c r="B93" i="120"/>
  <c r="R113" i="120"/>
  <c r="N106" i="120"/>
  <c r="J102" i="120"/>
  <c r="F98" i="120"/>
  <c r="B92" i="120"/>
  <c r="R112" i="120"/>
  <c r="N105" i="120"/>
  <c r="J101" i="120"/>
  <c r="F97" i="120"/>
  <c r="B91" i="120"/>
  <c r="R111" i="120"/>
  <c r="N104" i="120"/>
  <c r="J100" i="120"/>
  <c r="F96" i="120"/>
  <c r="B90" i="120"/>
  <c r="R110" i="120"/>
  <c r="N103" i="120"/>
  <c r="J99" i="120"/>
  <c r="F95" i="120"/>
  <c r="R109" i="120"/>
  <c r="N102" i="120"/>
  <c r="J98" i="120"/>
  <c r="F94" i="120"/>
  <c r="N101" i="120"/>
  <c r="J97" i="120"/>
  <c r="F93" i="120"/>
  <c r="N100" i="120"/>
  <c r="J96" i="120"/>
  <c r="E92" i="120"/>
  <c r="N99" i="120"/>
  <c r="J95" i="120"/>
  <c r="F91" i="120"/>
  <c r="N98" i="120"/>
  <c r="J94" i="120"/>
  <c r="F90" i="120"/>
  <c r="N97" i="120"/>
  <c r="J93" i="120"/>
  <c r="F89" i="120"/>
  <c r="N96" i="120"/>
  <c r="I92" i="120"/>
  <c r="F88" i="120"/>
  <c r="N95" i="120"/>
  <c r="J91" i="120"/>
  <c r="F87" i="120"/>
  <c r="N94" i="120"/>
  <c r="J90" i="120"/>
  <c r="F86" i="120"/>
  <c r="N93" i="120"/>
  <c r="J89" i="120"/>
  <c r="F85" i="120"/>
  <c r="Q99" i="120"/>
  <c r="M92" i="120"/>
  <c r="J88" i="120"/>
  <c r="F84" i="120"/>
  <c r="Q98" i="120"/>
  <c r="N91" i="120"/>
  <c r="J87" i="120"/>
  <c r="F83" i="120"/>
  <c r="Q97" i="120"/>
  <c r="N90" i="120"/>
  <c r="J86" i="120"/>
  <c r="F82" i="120"/>
  <c r="Q96" i="120"/>
  <c r="N89" i="120"/>
  <c r="J85" i="120"/>
  <c r="F81" i="120"/>
  <c r="Q95" i="120"/>
  <c r="N88" i="120"/>
  <c r="J84" i="120"/>
  <c r="F80" i="120"/>
  <c r="Q94" i="120"/>
  <c r="I71" i="120"/>
  <c r="E71" i="120"/>
  <c r="A70" i="120"/>
  <c r="R69" i="120"/>
  <c r="N69" i="120"/>
  <c r="J69" i="120"/>
  <c r="F69" i="120"/>
  <c r="B69" i="120"/>
  <c r="R68" i="120"/>
  <c r="N68" i="120"/>
  <c r="J68" i="120"/>
  <c r="F68" i="120"/>
  <c r="B68" i="120"/>
  <c r="R67" i="120"/>
  <c r="N67" i="120"/>
  <c r="J67" i="120"/>
  <c r="F67" i="120"/>
  <c r="B67" i="120"/>
  <c r="R66" i="120"/>
  <c r="N66" i="120"/>
  <c r="J66" i="120"/>
  <c r="F66" i="120"/>
  <c r="B66" i="120"/>
  <c r="R65" i="120"/>
  <c r="N65" i="120"/>
  <c r="J65" i="120"/>
  <c r="F65" i="120"/>
  <c r="A65" i="120"/>
  <c r="R64" i="120"/>
  <c r="N64" i="120"/>
  <c r="J64" i="120"/>
  <c r="F64" i="120"/>
  <c r="B64" i="120"/>
  <c r="R63" i="120"/>
  <c r="N63" i="120"/>
  <c r="J63" i="120"/>
  <c r="F63" i="120"/>
  <c r="B63" i="120"/>
  <c r="R62" i="120"/>
  <c r="N62" i="120"/>
  <c r="J62" i="120"/>
  <c r="F62" i="120"/>
  <c r="B62" i="120"/>
  <c r="R61" i="120"/>
  <c r="N61" i="120"/>
  <c r="J61" i="120"/>
  <c r="E61" i="120"/>
  <c r="B61" i="120"/>
  <c r="R60" i="120"/>
  <c r="N60" i="120"/>
  <c r="J60" i="120"/>
  <c r="F60" i="120"/>
  <c r="B60" i="120"/>
  <c r="R59" i="120"/>
  <c r="N59" i="120"/>
  <c r="J59" i="120"/>
  <c r="F59" i="120"/>
  <c r="B59" i="120"/>
  <c r="R58" i="120"/>
  <c r="N58" i="120"/>
  <c r="J58" i="120"/>
  <c r="F58" i="120"/>
  <c r="B58" i="120"/>
  <c r="R57" i="120"/>
  <c r="N57" i="120"/>
  <c r="I57" i="120"/>
  <c r="F57" i="120"/>
  <c r="B57" i="120"/>
  <c r="R56" i="120"/>
  <c r="N56" i="120"/>
  <c r="J56" i="120"/>
  <c r="F56" i="120"/>
  <c r="B56" i="120"/>
  <c r="R55" i="120"/>
  <c r="N55" i="120"/>
  <c r="J55" i="120"/>
  <c r="F55" i="120"/>
  <c r="B55" i="120"/>
  <c r="R54" i="120"/>
  <c r="N54" i="120"/>
  <c r="J54" i="120"/>
  <c r="F54" i="120"/>
  <c r="B54" i="120"/>
  <c r="R53" i="120"/>
  <c r="M53" i="120"/>
  <c r="J53" i="120"/>
  <c r="F53" i="120"/>
  <c r="B53" i="120"/>
  <c r="R52" i="120"/>
  <c r="N52" i="120"/>
  <c r="J52" i="120"/>
  <c r="F52" i="120"/>
  <c r="B52" i="120"/>
  <c r="R51" i="120"/>
  <c r="N51" i="120"/>
  <c r="J51" i="120"/>
  <c r="F51" i="120"/>
  <c r="B51" i="120"/>
  <c r="R50" i="120"/>
  <c r="N50" i="120"/>
  <c r="J50" i="120"/>
  <c r="F50" i="120"/>
  <c r="B50" i="120"/>
  <c r="Q49" i="120"/>
  <c r="N49" i="120"/>
  <c r="J49" i="120"/>
  <c r="F49" i="120"/>
  <c r="B49" i="120"/>
  <c r="R48" i="120"/>
  <c r="N48" i="120"/>
  <c r="J48" i="120"/>
  <c r="F48" i="120"/>
  <c r="B48" i="120"/>
  <c r="R47" i="120"/>
  <c r="N47" i="120"/>
  <c r="J47" i="120"/>
  <c r="F47" i="120"/>
  <c r="B47" i="120"/>
  <c r="R46" i="120"/>
  <c r="N46" i="120"/>
  <c r="J46" i="120"/>
  <c r="F46" i="120"/>
  <c r="B46" i="120"/>
  <c r="R45" i="120"/>
  <c r="N45" i="120"/>
  <c r="J45" i="120"/>
  <c r="F45" i="120"/>
  <c r="B45" i="120"/>
  <c r="R44" i="120"/>
  <c r="N44" i="120"/>
  <c r="J44" i="120"/>
  <c r="F44" i="120"/>
  <c r="A44" i="120"/>
  <c r="R43" i="120"/>
  <c r="N43" i="120"/>
  <c r="J43" i="120"/>
  <c r="F43" i="120"/>
  <c r="B43" i="120"/>
  <c r="R42" i="120"/>
  <c r="N42" i="120"/>
  <c r="J42" i="120"/>
  <c r="F42" i="120"/>
  <c r="B42" i="120"/>
  <c r="R41" i="120"/>
  <c r="N41" i="120"/>
  <c r="J41" i="120"/>
  <c r="F41" i="120"/>
  <c r="B41" i="120"/>
  <c r="R40" i="120"/>
  <c r="N40" i="120"/>
  <c r="J40" i="120"/>
  <c r="E40" i="120"/>
  <c r="B40" i="120"/>
  <c r="R39" i="120"/>
  <c r="N39" i="120"/>
  <c r="J39" i="120"/>
  <c r="F39" i="120"/>
  <c r="B39" i="120"/>
  <c r="R38" i="120"/>
  <c r="N38" i="120"/>
  <c r="J38" i="120"/>
  <c r="F38" i="120"/>
  <c r="B38" i="120"/>
  <c r="R37" i="120"/>
  <c r="N37" i="120"/>
  <c r="J37" i="120"/>
  <c r="F37" i="120"/>
  <c r="B37" i="120"/>
  <c r="R36" i="120"/>
  <c r="N36" i="120"/>
  <c r="I36" i="120"/>
  <c r="F36" i="120"/>
  <c r="B36" i="120"/>
  <c r="R35" i="120"/>
  <c r="N35" i="120"/>
  <c r="J35" i="120"/>
  <c r="F35" i="120"/>
  <c r="B35" i="120"/>
  <c r="R34" i="120"/>
  <c r="N34" i="120"/>
  <c r="J34" i="120"/>
  <c r="F34" i="120"/>
  <c r="B34" i="120"/>
  <c r="R33" i="120"/>
  <c r="N33" i="120"/>
  <c r="J33" i="120"/>
  <c r="F33" i="120"/>
  <c r="B33" i="120"/>
  <c r="R32" i="120"/>
  <c r="M32" i="120"/>
  <c r="J32" i="120"/>
  <c r="F32" i="120"/>
  <c r="B32" i="120"/>
  <c r="R31" i="120"/>
  <c r="N31" i="120"/>
  <c r="J31" i="120"/>
  <c r="F31" i="120"/>
  <c r="B31" i="120"/>
  <c r="R30" i="120"/>
  <c r="N30" i="120"/>
  <c r="J30" i="120"/>
  <c r="F30" i="120"/>
  <c r="B30" i="120"/>
  <c r="R29" i="120"/>
  <c r="N29" i="120"/>
  <c r="J29" i="120"/>
  <c r="F29" i="120"/>
  <c r="B29" i="120"/>
  <c r="Q28" i="120"/>
  <c r="N28" i="120"/>
  <c r="J28" i="120"/>
  <c r="F28" i="120"/>
  <c r="B28" i="120"/>
  <c r="R27" i="120"/>
  <c r="N27" i="120"/>
  <c r="J27" i="120"/>
  <c r="F27" i="120"/>
  <c r="B27" i="120"/>
  <c r="R26" i="120"/>
  <c r="N26" i="120"/>
  <c r="J26" i="120"/>
  <c r="F26" i="120"/>
  <c r="B26" i="120"/>
  <c r="R25" i="120"/>
  <c r="N25" i="120"/>
  <c r="J25" i="120"/>
  <c r="F25" i="120"/>
  <c r="B25" i="120"/>
  <c r="R24" i="120"/>
  <c r="N24" i="120"/>
  <c r="J24" i="120"/>
  <c r="F24" i="120"/>
  <c r="B24" i="120"/>
  <c r="R23" i="120"/>
  <c r="N23" i="120"/>
  <c r="J23" i="120"/>
  <c r="F23" i="120"/>
  <c r="A23" i="120"/>
  <c r="R22" i="120"/>
  <c r="N22" i="120"/>
  <c r="J22" i="120"/>
  <c r="F22" i="120"/>
  <c r="R21" i="120"/>
  <c r="N21" i="120"/>
  <c r="J21" i="120"/>
  <c r="F21" i="120"/>
  <c r="R20" i="120"/>
  <c r="N20" i="120"/>
  <c r="J20" i="120"/>
  <c r="F20" i="120"/>
  <c r="R19" i="120"/>
  <c r="N19" i="120"/>
  <c r="J19" i="120"/>
  <c r="E19" i="120"/>
  <c r="R18" i="120"/>
  <c r="N18" i="120"/>
  <c r="J18" i="120"/>
  <c r="F18" i="120"/>
  <c r="R17" i="120"/>
  <c r="N17" i="120"/>
  <c r="J17" i="120"/>
  <c r="F17" i="120"/>
  <c r="R16" i="120"/>
  <c r="N16" i="120"/>
  <c r="J16" i="120"/>
  <c r="F16" i="120"/>
  <c r="R15" i="120"/>
  <c r="N15" i="120"/>
  <c r="I15" i="120"/>
  <c r="F15" i="120"/>
  <c r="R14" i="120"/>
  <c r="N14" i="120"/>
  <c r="J14" i="120"/>
  <c r="F14" i="120"/>
  <c r="R13" i="120"/>
  <c r="N13" i="120"/>
  <c r="J13" i="120"/>
  <c r="F13" i="120"/>
  <c r="R12" i="120"/>
  <c r="N12" i="120"/>
  <c r="J12" i="120"/>
  <c r="F12" i="120"/>
  <c r="R11" i="120"/>
  <c r="M11" i="120"/>
  <c r="J11" i="120"/>
  <c r="F11" i="120"/>
  <c r="R10" i="120"/>
  <c r="N10" i="120"/>
  <c r="J10" i="120"/>
  <c r="F10" i="120"/>
  <c r="R9" i="120"/>
  <c r="N9" i="120"/>
  <c r="J9" i="120"/>
  <c r="F9" i="120"/>
  <c r="R8" i="120"/>
  <c r="N8" i="120"/>
  <c r="J8" i="120"/>
  <c r="F8" i="120"/>
  <c r="Q7" i="120"/>
  <c r="N7" i="120"/>
  <c r="J7" i="120"/>
  <c r="F7" i="120"/>
  <c r="R6" i="120"/>
  <c r="N6" i="120"/>
  <c r="J6" i="120"/>
  <c r="F6" i="120"/>
  <c r="R5" i="120"/>
  <c r="N5" i="120"/>
  <c r="J5" i="120"/>
  <c r="F5" i="120"/>
  <c r="R4" i="120"/>
  <c r="N4" i="120"/>
  <c r="J4" i="120"/>
  <c r="F4" i="120"/>
  <c r="R3" i="120"/>
  <c r="N3" i="120"/>
  <c r="J3" i="120"/>
  <c r="F3" i="120"/>
  <c r="Q2" i="120"/>
  <c r="M2" i="120"/>
  <c r="I2" i="120"/>
  <c r="E2" i="120"/>
  <c r="A1" i="120"/>
  <c r="F1" i="4" s="1"/>
  <c r="B170" i="119"/>
  <c r="B169" i="119"/>
  <c r="B168" i="119"/>
  <c r="B167" i="119"/>
  <c r="B166" i="119"/>
  <c r="B165" i="119"/>
  <c r="B164" i="119"/>
  <c r="B163" i="119"/>
  <c r="B162" i="119"/>
  <c r="R161" i="119"/>
  <c r="N161" i="119"/>
  <c r="J161" i="119"/>
  <c r="F161" i="119"/>
  <c r="B161" i="119"/>
  <c r="R160" i="119"/>
  <c r="N160" i="119"/>
  <c r="J160" i="119"/>
  <c r="F160" i="119"/>
  <c r="B160" i="119"/>
  <c r="R159" i="119"/>
  <c r="N159" i="119"/>
  <c r="J159" i="119"/>
  <c r="F159" i="119"/>
  <c r="B159" i="119"/>
  <c r="R158" i="119"/>
  <c r="N158" i="119"/>
  <c r="J158" i="119"/>
  <c r="F158" i="119"/>
  <c r="B158" i="119"/>
  <c r="R157" i="119"/>
  <c r="N157" i="119"/>
  <c r="J157" i="119"/>
  <c r="F157" i="119"/>
  <c r="B157" i="119"/>
  <c r="R156" i="119"/>
  <c r="N156" i="119"/>
  <c r="J156" i="119"/>
  <c r="F156" i="119"/>
  <c r="B156" i="119"/>
  <c r="R155" i="119"/>
  <c r="N155" i="119"/>
  <c r="J155" i="119"/>
  <c r="F155" i="119"/>
  <c r="B155" i="119"/>
  <c r="R154" i="119"/>
  <c r="N154" i="119"/>
  <c r="J154" i="119"/>
  <c r="F154" i="119"/>
  <c r="B154" i="119"/>
  <c r="R153" i="119"/>
  <c r="N153" i="119"/>
  <c r="J153" i="119"/>
  <c r="F153" i="119"/>
  <c r="B153" i="119"/>
  <c r="R152" i="119"/>
  <c r="N152" i="119"/>
  <c r="J152" i="119"/>
  <c r="F152" i="119"/>
  <c r="B152" i="119"/>
  <c r="R151" i="119"/>
  <c r="N151" i="119"/>
  <c r="J151" i="119"/>
  <c r="F151" i="119"/>
  <c r="B151" i="119"/>
  <c r="R150" i="119"/>
  <c r="N150" i="119"/>
  <c r="J150" i="119"/>
  <c r="F150" i="119"/>
  <c r="A150" i="119"/>
  <c r="R149" i="119"/>
  <c r="N149" i="119"/>
  <c r="J149" i="119"/>
  <c r="F149" i="119"/>
  <c r="R148" i="119"/>
  <c r="N148" i="119"/>
  <c r="J148" i="119"/>
  <c r="F148" i="119"/>
  <c r="R147" i="119"/>
  <c r="N147" i="119"/>
  <c r="J147" i="119"/>
  <c r="F147" i="119"/>
  <c r="A147" i="119"/>
  <c r="R146" i="119"/>
  <c r="N146" i="119"/>
  <c r="J146" i="119"/>
  <c r="F146" i="119"/>
  <c r="A146" i="119"/>
  <c r="R145" i="119"/>
  <c r="N145" i="119"/>
  <c r="J145" i="119"/>
  <c r="F145" i="119"/>
  <c r="A145" i="119"/>
  <c r="R144" i="119"/>
  <c r="N144" i="119"/>
  <c r="J144" i="119"/>
  <c r="F144" i="119"/>
  <c r="A144" i="119"/>
  <c r="R143" i="119"/>
  <c r="N143" i="119"/>
  <c r="J143" i="119"/>
  <c r="F143" i="119"/>
  <c r="A143" i="119"/>
  <c r="R142" i="119"/>
  <c r="N142" i="119"/>
  <c r="J142" i="119"/>
  <c r="F142" i="119"/>
  <c r="Q141" i="119"/>
  <c r="M141" i="119"/>
  <c r="I141" i="119"/>
  <c r="E141" i="119"/>
  <c r="A140" i="119"/>
  <c r="F182" i="119"/>
  <c r="F79" i="119"/>
  <c r="N175" i="119"/>
  <c r="F181" i="119"/>
  <c r="N87" i="119"/>
  <c r="J83" i="119"/>
  <c r="F78" i="119"/>
  <c r="N174" i="119"/>
  <c r="F180" i="119"/>
  <c r="N86" i="119"/>
  <c r="J82" i="119"/>
  <c r="F77" i="119"/>
  <c r="N173" i="119"/>
  <c r="F179" i="119"/>
  <c r="N85" i="119"/>
  <c r="J81" i="119"/>
  <c r="F76" i="119"/>
  <c r="N172" i="119"/>
  <c r="F178" i="119"/>
  <c r="N84" i="119"/>
  <c r="J80" i="119"/>
  <c r="F75" i="119"/>
  <c r="N171" i="119"/>
  <c r="F177" i="119"/>
  <c r="N83" i="119"/>
  <c r="J79" i="119"/>
  <c r="F74" i="119"/>
  <c r="N170" i="119"/>
  <c r="F176" i="119"/>
  <c r="N82" i="119"/>
  <c r="J78" i="119"/>
  <c r="F73" i="119"/>
  <c r="N169" i="119"/>
  <c r="F175" i="119"/>
  <c r="N81" i="119"/>
  <c r="J77" i="119"/>
  <c r="F72" i="119"/>
  <c r="N168" i="119"/>
  <c r="F174" i="119"/>
  <c r="N80" i="119"/>
  <c r="J76" i="119"/>
  <c r="E71" i="119"/>
  <c r="N167" i="119"/>
  <c r="F173" i="119"/>
  <c r="N79" i="119"/>
  <c r="J75" i="119"/>
  <c r="B132" i="119"/>
  <c r="N166" i="119"/>
  <c r="F172" i="119"/>
  <c r="N78" i="119"/>
  <c r="J74" i="119"/>
  <c r="B131" i="119"/>
  <c r="N165" i="119"/>
  <c r="F171" i="119"/>
  <c r="N77" i="119"/>
  <c r="J73" i="119"/>
  <c r="B130" i="119"/>
  <c r="N164" i="119"/>
  <c r="F170" i="119"/>
  <c r="N76" i="119"/>
  <c r="J72" i="119"/>
  <c r="B129" i="119"/>
  <c r="J182" i="119"/>
  <c r="F169" i="119"/>
  <c r="N75" i="119"/>
  <c r="I71" i="119"/>
  <c r="B128" i="119"/>
  <c r="J181" i="119"/>
  <c r="F168" i="119"/>
  <c r="N74" i="119"/>
  <c r="F133" i="119"/>
  <c r="B127" i="119"/>
  <c r="J180" i="119"/>
  <c r="F167" i="119"/>
  <c r="N73" i="119"/>
  <c r="F132" i="119"/>
  <c r="B126" i="119"/>
  <c r="J179" i="119"/>
  <c r="F166" i="119"/>
  <c r="N72" i="119"/>
  <c r="F131" i="119"/>
  <c r="B125" i="119"/>
  <c r="J178" i="119"/>
  <c r="F165" i="119"/>
  <c r="M71" i="119"/>
  <c r="F130" i="119"/>
  <c r="B124" i="119"/>
  <c r="J177" i="119"/>
  <c r="F164" i="119"/>
  <c r="J133" i="119"/>
  <c r="F129" i="119"/>
  <c r="B123" i="119"/>
  <c r="J176" i="119"/>
  <c r="J132" i="119"/>
  <c r="F128" i="119"/>
  <c r="B122" i="119"/>
  <c r="J175" i="119"/>
  <c r="J131" i="119"/>
  <c r="F127" i="119"/>
  <c r="B121" i="119"/>
  <c r="J174" i="119"/>
  <c r="N134" i="119"/>
  <c r="J130" i="119"/>
  <c r="F126" i="119"/>
  <c r="B120" i="119"/>
  <c r="J173" i="119"/>
  <c r="N133" i="119"/>
  <c r="J129" i="119"/>
  <c r="F125" i="119"/>
  <c r="B119" i="119"/>
  <c r="J172" i="119"/>
  <c r="N132" i="119"/>
  <c r="J128" i="119"/>
  <c r="F124" i="119"/>
  <c r="B118" i="119"/>
  <c r="J171" i="119"/>
  <c r="N131" i="119"/>
  <c r="J127" i="119"/>
  <c r="F123" i="119"/>
  <c r="B117" i="119"/>
  <c r="J170" i="119"/>
  <c r="N130" i="119"/>
  <c r="J126" i="119"/>
  <c r="F122" i="119"/>
  <c r="B116" i="119"/>
  <c r="J169" i="119"/>
  <c r="N129" i="119"/>
  <c r="J125" i="119"/>
  <c r="F121" i="119"/>
  <c r="B115" i="119"/>
  <c r="J168" i="119"/>
  <c r="N128" i="119"/>
  <c r="J124" i="119"/>
  <c r="F120" i="119"/>
  <c r="B114" i="119"/>
  <c r="J167" i="119"/>
  <c r="N127" i="119"/>
  <c r="J123" i="119"/>
  <c r="F119" i="119"/>
  <c r="B113" i="119"/>
  <c r="J166" i="119"/>
  <c r="N126" i="119"/>
  <c r="J122" i="119"/>
  <c r="F118" i="119"/>
  <c r="A112" i="119"/>
  <c r="J165" i="119"/>
  <c r="N125" i="119"/>
  <c r="J121" i="119"/>
  <c r="F117" i="119"/>
  <c r="J164" i="119"/>
  <c r="M124" i="119"/>
  <c r="J120" i="119"/>
  <c r="F116" i="119"/>
  <c r="N123" i="119"/>
  <c r="J119" i="119"/>
  <c r="F115" i="119"/>
  <c r="B109" i="119"/>
  <c r="N122" i="119"/>
  <c r="J118" i="119"/>
  <c r="F114" i="119"/>
  <c r="B108" i="119"/>
  <c r="Q129" i="119"/>
  <c r="N121" i="119"/>
  <c r="J117" i="119"/>
  <c r="E113" i="119"/>
  <c r="B107" i="119"/>
  <c r="R128" i="119"/>
  <c r="N120" i="119"/>
  <c r="J116" i="119"/>
  <c r="F112" i="119"/>
  <c r="R127" i="119"/>
  <c r="N119" i="119"/>
  <c r="J115" i="119"/>
  <c r="F111" i="119"/>
  <c r="R126" i="119"/>
  <c r="N118" i="119"/>
  <c r="J114" i="119"/>
  <c r="F110" i="119"/>
  <c r="B104" i="119"/>
  <c r="R125" i="119"/>
  <c r="N117" i="119"/>
  <c r="I113" i="119"/>
  <c r="F109" i="119"/>
  <c r="B103" i="119"/>
  <c r="R124" i="119"/>
  <c r="N116" i="119"/>
  <c r="J112" i="119"/>
  <c r="F108" i="119"/>
  <c r="B102" i="119"/>
  <c r="Q123" i="119"/>
  <c r="N115" i="119"/>
  <c r="J111" i="119"/>
  <c r="F107" i="119"/>
  <c r="B101" i="119"/>
  <c r="N114" i="119"/>
  <c r="J110" i="119"/>
  <c r="F106" i="119"/>
  <c r="B100" i="119"/>
  <c r="M113" i="119"/>
  <c r="J109" i="119"/>
  <c r="F105" i="119"/>
  <c r="B99" i="119"/>
  <c r="R120" i="119"/>
  <c r="N112" i="119"/>
  <c r="J108" i="119"/>
  <c r="F104" i="119"/>
  <c r="B98" i="119"/>
  <c r="R119" i="119"/>
  <c r="N111" i="119"/>
  <c r="J107" i="119"/>
  <c r="F103" i="119"/>
  <c r="B97" i="119"/>
  <c r="R118" i="119"/>
  <c r="N110" i="119"/>
  <c r="J106" i="119"/>
  <c r="F102" i="119"/>
  <c r="B96" i="119"/>
  <c r="R117" i="119"/>
  <c r="N109" i="119"/>
  <c r="J105" i="119"/>
  <c r="F101" i="119"/>
  <c r="B95" i="119"/>
  <c r="R116" i="119"/>
  <c r="N108" i="119"/>
  <c r="J104" i="119"/>
  <c r="F100" i="119"/>
  <c r="B94" i="119"/>
  <c r="N107" i="119"/>
  <c r="J103" i="119"/>
  <c r="F99" i="119"/>
  <c r="B93" i="119"/>
  <c r="R114" i="119"/>
  <c r="N106" i="119"/>
  <c r="J102" i="119"/>
  <c r="F98" i="119"/>
  <c r="B92" i="119"/>
  <c r="R113" i="119"/>
  <c r="N105" i="119"/>
  <c r="J101" i="119"/>
  <c r="F97" i="119"/>
  <c r="B91" i="119"/>
  <c r="R112" i="119"/>
  <c r="N104" i="119"/>
  <c r="J100" i="119"/>
  <c r="F96" i="119"/>
  <c r="B90" i="119"/>
  <c r="R111" i="119"/>
  <c r="N103" i="119"/>
  <c r="J99" i="119"/>
  <c r="F95" i="119"/>
  <c r="R110" i="119"/>
  <c r="N102" i="119"/>
  <c r="J98" i="119"/>
  <c r="F94" i="119"/>
  <c r="N101" i="119"/>
  <c r="J97" i="119"/>
  <c r="F93" i="119"/>
  <c r="N100" i="119"/>
  <c r="J96" i="119"/>
  <c r="E92" i="119"/>
  <c r="N99" i="119"/>
  <c r="J95" i="119"/>
  <c r="F91" i="119"/>
  <c r="N98" i="119"/>
  <c r="J94" i="119"/>
  <c r="F90" i="119"/>
  <c r="N97" i="119"/>
  <c r="J93" i="119"/>
  <c r="F89" i="119"/>
  <c r="N96" i="119"/>
  <c r="I92" i="119"/>
  <c r="F88" i="119"/>
  <c r="N95" i="119"/>
  <c r="J91" i="119"/>
  <c r="F87" i="119"/>
  <c r="N94" i="119"/>
  <c r="J90" i="119"/>
  <c r="F86" i="119"/>
  <c r="N93" i="119"/>
  <c r="J89" i="119"/>
  <c r="F85" i="119"/>
  <c r="Q100" i="119"/>
  <c r="M92" i="119"/>
  <c r="J88" i="119"/>
  <c r="F84" i="119"/>
  <c r="Q99" i="119"/>
  <c r="N91" i="119"/>
  <c r="J87" i="119"/>
  <c r="F83" i="119"/>
  <c r="Q98" i="119"/>
  <c r="N90" i="119"/>
  <c r="J86" i="119"/>
  <c r="F82" i="119"/>
  <c r="Q97" i="119"/>
  <c r="N89" i="119"/>
  <c r="J85" i="119"/>
  <c r="F81" i="119"/>
  <c r="Q96" i="119"/>
  <c r="N88" i="119"/>
  <c r="J84" i="119"/>
  <c r="F80" i="119"/>
  <c r="Q95" i="119"/>
  <c r="A70" i="119"/>
  <c r="R69" i="119"/>
  <c r="N69" i="119"/>
  <c r="J69" i="119"/>
  <c r="F69" i="119"/>
  <c r="B69" i="119"/>
  <c r="R68" i="119"/>
  <c r="N68" i="119"/>
  <c r="J68" i="119"/>
  <c r="F68" i="119"/>
  <c r="B68" i="119"/>
  <c r="R67" i="119"/>
  <c r="N67" i="119"/>
  <c r="J67" i="119"/>
  <c r="F67" i="119"/>
  <c r="B67" i="119"/>
  <c r="R66" i="119"/>
  <c r="N66" i="119"/>
  <c r="J66" i="119"/>
  <c r="F66" i="119"/>
  <c r="B66" i="119"/>
  <c r="R65" i="119"/>
  <c r="N65" i="119"/>
  <c r="J65" i="119"/>
  <c r="F65" i="119"/>
  <c r="A65" i="119"/>
  <c r="R64" i="119"/>
  <c r="N64" i="119"/>
  <c r="J64" i="119"/>
  <c r="F64" i="119"/>
  <c r="B64" i="119"/>
  <c r="R63" i="119"/>
  <c r="N63" i="119"/>
  <c r="J63" i="119"/>
  <c r="F63" i="119"/>
  <c r="B63" i="119"/>
  <c r="R62" i="119"/>
  <c r="N62" i="119"/>
  <c r="J62" i="119"/>
  <c r="F62" i="119"/>
  <c r="B62" i="119"/>
  <c r="R61" i="119"/>
  <c r="N61" i="119"/>
  <c r="J61" i="119"/>
  <c r="E61" i="119"/>
  <c r="B61" i="119"/>
  <c r="R60" i="119"/>
  <c r="N60" i="119"/>
  <c r="J60" i="119"/>
  <c r="F60" i="119"/>
  <c r="B60" i="119"/>
  <c r="R59" i="119"/>
  <c r="N59" i="119"/>
  <c r="J59" i="119"/>
  <c r="F59" i="119"/>
  <c r="B59" i="119"/>
  <c r="R58" i="119"/>
  <c r="N58" i="119"/>
  <c r="J58" i="119"/>
  <c r="F58" i="119"/>
  <c r="B58" i="119"/>
  <c r="R57" i="119"/>
  <c r="N57" i="119"/>
  <c r="I57" i="119"/>
  <c r="F57" i="119"/>
  <c r="B57" i="119"/>
  <c r="R56" i="119"/>
  <c r="N56" i="119"/>
  <c r="J56" i="119"/>
  <c r="F56" i="119"/>
  <c r="B56" i="119"/>
  <c r="R55" i="119"/>
  <c r="N55" i="119"/>
  <c r="J55" i="119"/>
  <c r="F55" i="119"/>
  <c r="B55" i="119"/>
  <c r="R54" i="119"/>
  <c r="N54" i="119"/>
  <c r="J54" i="119"/>
  <c r="F54" i="119"/>
  <c r="B54" i="119"/>
  <c r="R53" i="119"/>
  <c r="M53" i="119"/>
  <c r="J53" i="119"/>
  <c r="F53" i="119"/>
  <c r="B53" i="119"/>
  <c r="R52" i="119"/>
  <c r="N52" i="119"/>
  <c r="J52" i="119"/>
  <c r="F52" i="119"/>
  <c r="B52" i="119"/>
  <c r="R51" i="119"/>
  <c r="N51" i="119"/>
  <c r="J51" i="119"/>
  <c r="F51" i="119"/>
  <c r="B51" i="119"/>
  <c r="R50" i="119"/>
  <c r="N50" i="119"/>
  <c r="J50" i="119"/>
  <c r="F50" i="119"/>
  <c r="B50" i="119"/>
  <c r="Q49" i="119"/>
  <c r="N49" i="119"/>
  <c r="J49" i="119"/>
  <c r="F49" i="119"/>
  <c r="B49" i="119"/>
  <c r="R48" i="119"/>
  <c r="N48" i="119"/>
  <c r="J48" i="119"/>
  <c r="F48" i="119"/>
  <c r="B48" i="119"/>
  <c r="R47" i="119"/>
  <c r="N47" i="119"/>
  <c r="J47" i="119"/>
  <c r="F47" i="119"/>
  <c r="B47" i="119"/>
  <c r="R46" i="119"/>
  <c r="N46" i="119"/>
  <c r="J46" i="119"/>
  <c r="F46" i="119"/>
  <c r="B46" i="119"/>
  <c r="R45" i="119"/>
  <c r="N45" i="119"/>
  <c r="J45" i="119"/>
  <c r="F45" i="119"/>
  <c r="B45" i="119"/>
  <c r="R44" i="119"/>
  <c r="N44" i="119"/>
  <c r="J44" i="119"/>
  <c r="F44" i="119"/>
  <c r="A44" i="119"/>
  <c r="R43" i="119"/>
  <c r="N43" i="119"/>
  <c r="J43" i="119"/>
  <c r="F43" i="119"/>
  <c r="B43" i="119"/>
  <c r="R42" i="119"/>
  <c r="N42" i="119"/>
  <c r="J42" i="119"/>
  <c r="F42" i="119"/>
  <c r="B42" i="119"/>
  <c r="R41" i="119"/>
  <c r="N41" i="119"/>
  <c r="J41" i="119"/>
  <c r="F41" i="119"/>
  <c r="B41" i="119"/>
  <c r="R40" i="119"/>
  <c r="N40" i="119"/>
  <c r="J40" i="119"/>
  <c r="E40" i="119"/>
  <c r="B40" i="119"/>
  <c r="R39" i="119"/>
  <c r="N39" i="119"/>
  <c r="J39" i="119"/>
  <c r="F39" i="119"/>
  <c r="B39" i="119"/>
  <c r="R38" i="119"/>
  <c r="N38" i="119"/>
  <c r="J38" i="119"/>
  <c r="F38" i="119"/>
  <c r="B38" i="119"/>
  <c r="R37" i="119"/>
  <c r="N37" i="119"/>
  <c r="J37" i="119"/>
  <c r="F37" i="119"/>
  <c r="B37" i="119"/>
  <c r="R36" i="119"/>
  <c r="N36" i="119"/>
  <c r="I36" i="119"/>
  <c r="F36" i="119"/>
  <c r="B36" i="119"/>
  <c r="R35" i="119"/>
  <c r="N35" i="119"/>
  <c r="J35" i="119"/>
  <c r="F35" i="119"/>
  <c r="B35" i="119"/>
  <c r="R34" i="119"/>
  <c r="N34" i="119"/>
  <c r="J34" i="119"/>
  <c r="F34" i="119"/>
  <c r="B34" i="119"/>
  <c r="R33" i="119"/>
  <c r="N33" i="119"/>
  <c r="J33" i="119"/>
  <c r="F33" i="119"/>
  <c r="B33" i="119"/>
  <c r="R32" i="119"/>
  <c r="M32" i="119"/>
  <c r="J32" i="119"/>
  <c r="F32" i="119"/>
  <c r="B32" i="119"/>
  <c r="R31" i="119"/>
  <c r="N31" i="119"/>
  <c r="J31" i="119"/>
  <c r="F31" i="119"/>
  <c r="B31" i="119"/>
  <c r="R30" i="119"/>
  <c r="N30" i="119"/>
  <c r="J30" i="119"/>
  <c r="F30" i="119"/>
  <c r="B30" i="119"/>
  <c r="R29" i="119"/>
  <c r="N29" i="119"/>
  <c r="J29" i="119"/>
  <c r="F29" i="119"/>
  <c r="B29" i="119"/>
  <c r="Q28" i="119"/>
  <c r="N28" i="119"/>
  <c r="J28" i="119"/>
  <c r="F28" i="119"/>
  <c r="B28" i="119"/>
  <c r="R27" i="119"/>
  <c r="N27" i="119"/>
  <c r="J27" i="119"/>
  <c r="F27" i="119"/>
  <c r="B27" i="119"/>
  <c r="R26" i="119"/>
  <c r="N26" i="119"/>
  <c r="J26" i="119"/>
  <c r="F26" i="119"/>
  <c r="B26" i="119"/>
  <c r="R25" i="119"/>
  <c r="N25" i="119"/>
  <c r="J25" i="119"/>
  <c r="F25" i="119"/>
  <c r="B25" i="119"/>
  <c r="R24" i="119"/>
  <c r="N24" i="119"/>
  <c r="J24" i="119"/>
  <c r="F24" i="119"/>
  <c r="B24" i="119"/>
  <c r="R23" i="119"/>
  <c r="N23" i="119"/>
  <c r="J23" i="119"/>
  <c r="F23" i="119"/>
  <c r="A23" i="119"/>
  <c r="R22" i="119"/>
  <c r="N22" i="119"/>
  <c r="J22" i="119"/>
  <c r="F22" i="119"/>
  <c r="R21" i="119"/>
  <c r="N21" i="119"/>
  <c r="J21" i="119"/>
  <c r="F21" i="119"/>
  <c r="R20" i="119"/>
  <c r="N20" i="119"/>
  <c r="J20" i="119"/>
  <c r="F20" i="119"/>
  <c r="R19" i="119"/>
  <c r="N19" i="119"/>
  <c r="J19" i="119"/>
  <c r="E19" i="119"/>
  <c r="R18" i="119"/>
  <c r="N18" i="119"/>
  <c r="J18" i="119"/>
  <c r="F18" i="119"/>
  <c r="R17" i="119"/>
  <c r="N17" i="119"/>
  <c r="J17" i="119"/>
  <c r="F17" i="119"/>
  <c r="R16" i="119"/>
  <c r="N16" i="119"/>
  <c r="J16" i="119"/>
  <c r="F16" i="119"/>
  <c r="R15" i="119"/>
  <c r="N15" i="119"/>
  <c r="I15" i="119"/>
  <c r="F15" i="119"/>
  <c r="R14" i="119"/>
  <c r="N14" i="119"/>
  <c r="J14" i="119"/>
  <c r="F14" i="119"/>
  <c r="R13" i="119"/>
  <c r="N13" i="119"/>
  <c r="J13" i="119"/>
  <c r="F13" i="119"/>
  <c r="R12" i="119"/>
  <c r="N12" i="119"/>
  <c r="J12" i="119"/>
  <c r="F12" i="119"/>
  <c r="R11" i="119"/>
  <c r="M11" i="119"/>
  <c r="J11" i="119"/>
  <c r="F11" i="119"/>
  <c r="R10" i="119"/>
  <c r="N10" i="119"/>
  <c r="J10" i="119"/>
  <c r="F10" i="119"/>
  <c r="R9" i="119"/>
  <c r="N9" i="119"/>
  <c r="J9" i="119"/>
  <c r="F9" i="119"/>
  <c r="R8" i="119"/>
  <c r="N8" i="119"/>
  <c r="J8" i="119"/>
  <c r="F8" i="119"/>
  <c r="Q7" i="119"/>
  <c r="N7" i="119"/>
  <c r="J7" i="119"/>
  <c r="F7" i="119"/>
  <c r="R6" i="119"/>
  <c r="N6" i="119"/>
  <c r="J6" i="119"/>
  <c r="F6" i="119"/>
  <c r="R5" i="119"/>
  <c r="N5" i="119"/>
  <c r="J5" i="119"/>
  <c r="F5" i="119"/>
  <c r="R4" i="119"/>
  <c r="N4" i="119"/>
  <c r="J4" i="119"/>
  <c r="F4" i="119"/>
  <c r="R3" i="119"/>
  <c r="N3" i="119"/>
  <c r="J3" i="119"/>
  <c r="F3" i="119"/>
  <c r="Q2" i="119"/>
  <c r="M2" i="119"/>
  <c r="I2" i="119"/>
  <c r="E2" i="119"/>
  <c r="A1" i="119"/>
  <c r="A140" i="14"/>
  <c r="E92" i="14"/>
  <c r="M53" i="14"/>
  <c r="I57" i="14"/>
  <c r="E61" i="14"/>
  <c r="A65" i="14"/>
  <c r="B95" i="14"/>
  <c r="S144" i="14"/>
  <c r="S145" i="14"/>
  <c r="S147" i="14"/>
  <c r="S148" i="14"/>
  <c r="S149" i="14"/>
  <c r="S151" i="14"/>
  <c r="S152" i="14"/>
  <c r="S153" i="14"/>
  <c r="S155" i="14"/>
  <c r="S156" i="14"/>
  <c r="S157" i="14"/>
  <c r="S159" i="14"/>
  <c r="S160" i="14"/>
  <c r="S161" i="14"/>
  <c r="R144" i="14"/>
  <c r="R145" i="14"/>
  <c r="R146" i="14"/>
  <c r="R147" i="14"/>
  <c r="R148" i="14"/>
  <c r="R149" i="14"/>
  <c r="R150" i="14"/>
  <c r="R151" i="14"/>
  <c r="R152" i="14"/>
  <c r="R153" i="14"/>
  <c r="R154" i="14"/>
  <c r="R155" i="14"/>
  <c r="R156" i="14"/>
  <c r="R157" i="14"/>
  <c r="R158" i="14"/>
  <c r="R159" i="14"/>
  <c r="R160" i="14"/>
  <c r="R161" i="14"/>
  <c r="O143" i="14"/>
  <c r="O144" i="14"/>
  <c r="O145" i="14"/>
  <c r="O147" i="14"/>
  <c r="O148" i="14"/>
  <c r="O149" i="14"/>
  <c r="O151" i="14"/>
  <c r="O152" i="14"/>
  <c r="O153" i="14"/>
  <c r="O155" i="14"/>
  <c r="O156" i="14"/>
  <c r="O157" i="14"/>
  <c r="O159" i="14"/>
  <c r="O160" i="14"/>
  <c r="O161" i="14"/>
  <c r="N143" i="14"/>
  <c r="N144" i="14"/>
  <c r="N145" i="14"/>
  <c r="N146" i="14"/>
  <c r="N147" i="14"/>
  <c r="N148" i="14"/>
  <c r="N149" i="14"/>
  <c r="N150" i="14"/>
  <c r="N151" i="14"/>
  <c r="N152" i="14"/>
  <c r="N153" i="14"/>
  <c r="N154" i="14"/>
  <c r="N155" i="14"/>
  <c r="N156" i="14"/>
  <c r="N157" i="14"/>
  <c r="N158" i="14"/>
  <c r="N159" i="14"/>
  <c r="N160" i="14"/>
  <c r="N161" i="14"/>
  <c r="O142" i="14"/>
  <c r="N142" i="14"/>
  <c r="M141" i="14"/>
  <c r="J143" i="14"/>
  <c r="J144" i="14"/>
  <c r="J145" i="14"/>
  <c r="J146" i="14"/>
  <c r="J147" i="14"/>
  <c r="J148" i="14"/>
  <c r="J149" i="14"/>
  <c r="J150" i="14"/>
  <c r="J151" i="14"/>
  <c r="J152" i="14"/>
  <c r="J153" i="14"/>
  <c r="J154" i="14"/>
  <c r="J155" i="14"/>
  <c r="J156" i="14"/>
  <c r="J157" i="14"/>
  <c r="J158" i="14"/>
  <c r="J159" i="14"/>
  <c r="J160" i="14"/>
  <c r="J161" i="14"/>
  <c r="K143" i="14"/>
  <c r="K144" i="14"/>
  <c r="K145" i="14"/>
  <c r="K147" i="14"/>
  <c r="K148" i="14"/>
  <c r="K149" i="14"/>
  <c r="K151" i="14"/>
  <c r="K152" i="14"/>
  <c r="K153" i="14"/>
  <c r="K155" i="14"/>
  <c r="K156" i="14"/>
  <c r="K157" i="14"/>
  <c r="K159" i="14"/>
  <c r="K160" i="14"/>
  <c r="K142" i="14"/>
  <c r="J142" i="14"/>
  <c r="I141" i="14"/>
  <c r="K161" i="14"/>
  <c r="G143" i="14"/>
  <c r="G144" i="14"/>
  <c r="G145" i="14"/>
  <c r="G147" i="14"/>
  <c r="G148" i="14"/>
  <c r="G149" i="14"/>
  <c r="G151" i="14"/>
  <c r="G152" i="14"/>
  <c r="G153" i="14"/>
  <c r="G155" i="14"/>
  <c r="G156" i="14"/>
  <c r="G157" i="14"/>
  <c r="G159" i="14"/>
  <c r="G160" i="14"/>
  <c r="G161" i="14"/>
  <c r="F143" i="14"/>
  <c r="F144" i="14"/>
  <c r="F145" i="14"/>
  <c r="F146" i="14"/>
  <c r="F147" i="14"/>
  <c r="F148" i="14"/>
  <c r="F149" i="14"/>
  <c r="F150" i="14"/>
  <c r="F151" i="14"/>
  <c r="F152" i="14"/>
  <c r="F153" i="14"/>
  <c r="F154" i="14"/>
  <c r="F155" i="14"/>
  <c r="F156" i="14"/>
  <c r="F157" i="14"/>
  <c r="F158" i="14"/>
  <c r="F159" i="14"/>
  <c r="F160" i="14"/>
  <c r="F161" i="14"/>
  <c r="G142" i="14"/>
  <c r="F142" i="14"/>
  <c r="E141" i="14"/>
  <c r="G1" i="86" l="1"/>
  <c r="G1" i="4"/>
  <c r="J1" i="86"/>
  <c r="J1" i="4"/>
  <c r="L1" i="86"/>
  <c r="L1" i="4"/>
  <c r="N1" i="86"/>
  <c r="N1" i="4"/>
  <c r="P1" i="86"/>
  <c r="P1" i="4"/>
  <c r="E1" i="86"/>
  <c r="E1" i="4"/>
  <c r="H1" i="86"/>
  <c r="H1" i="4"/>
  <c r="I1" i="86"/>
  <c r="I1" i="4"/>
  <c r="K1" i="86"/>
  <c r="K1" i="4"/>
  <c r="M1" i="86"/>
  <c r="M1" i="4"/>
  <c r="O1" i="86"/>
  <c r="O1" i="4"/>
  <c r="Q1" i="86"/>
  <c r="Q1" i="4"/>
  <c r="R1" i="86"/>
  <c r="R1" i="4"/>
  <c r="B37" i="10"/>
  <c r="B35" i="11" s="1"/>
  <c r="C87" i="14"/>
  <c r="F1" i="10"/>
  <c r="F1" i="86"/>
  <c r="A23" i="3"/>
  <c r="A67" i="3"/>
  <c r="A111" i="3"/>
  <c r="A155" i="3"/>
  <c r="A45" i="3"/>
  <c r="A34" i="3"/>
  <c r="A78" i="3"/>
  <c r="A122" i="3"/>
  <c r="A89" i="3"/>
  <c r="A133" i="3"/>
  <c r="A12" i="3"/>
  <c r="A56" i="3"/>
  <c r="A100" i="3"/>
  <c r="A144" i="3"/>
  <c r="AD1" i="10"/>
  <c r="AB1" i="10"/>
  <c r="Z1" i="10"/>
  <c r="X1" i="10"/>
  <c r="V1" i="10"/>
  <c r="T1" i="10"/>
  <c r="R1" i="10"/>
  <c r="P1" i="10"/>
  <c r="N1" i="10"/>
  <c r="L1" i="10"/>
  <c r="J1" i="10"/>
  <c r="H1" i="10"/>
  <c r="D1" i="10"/>
  <c r="G1" i="82"/>
  <c r="O1" i="87"/>
  <c r="H1" i="46"/>
  <c r="P1" i="46"/>
  <c r="K1" i="87"/>
  <c r="K1" i="46"/>
  <c r="L1" i="46"/>
  <c r="G1" i="46"/>
  <c r="O1" i="46"/>
  <c r="O1" i="82"/>
  <c r="E1" i="46"/>
  <c r="I1" i="46"/>
  <c r="M1" i="46"/>
  <c r="Q1" i="46"/>
  <c r="G1" i="87"/>
  <c r="F1" i="46"/>
  <c r="J1" i="46"/>
  <c r="N1" i="46"/>
  <c r="R1" i="46"/>
  <c r="I1" i="82"/>
  <c r="Q1" i="82"/>
  <c r="P1" i="87"/>
  <c r="I1" i="7"/>
  <c r="K1" i="82"/>
  <c r="E1" i="87"/>
  <c r="I1" i="87"/>
  <c r="M1" i="87"/>
  <c r="Q1" i="87"/>
  <c r="H1" i="87"/>
  <c r="L1" i="87"/>
  <c r="E1" i="82"/>
  <c r="M1" i="82"/>
  <c r="F1" i="87"/>
  <c r="J1" i="87"/>
  <c r="N1" i="87"/>
  <c r="R1" i="87"/>
  <c r="Q1" i="7"/>
  <c r="H1" i="82"/>
  <c r="L1" i="82"/>
  <c r="P1" i="82"/>
  <c r="F1" i="82"/>
  <c r="J1" i="82"/>
  <c r="N1" i="82"/>
  <c r="R1" i="82"/>
  <c r="G1" i="7"/>
  <c r="O1" i="7"/>
  <c r="G1" i="45"/>
  <c r="O1" i="45"/>
  <c r="L1" i="45"/>
  <c r="K1" i="7"/>
  <c r="E1" i="45"/>
  <c r="I1" i="45"/>
  <c r="M1" i="45"/>
  <c r="Q1" i="45"/>
  <c r="K1" i="45"/>
  <c r="H1" i="45"/>
  <c r="P1" i="45"/>
  <c r="E1" i="7"/>
  <c r="M1" i="7"/>
  <c r="F1" i="45"/>
  <c r="J1" i="45"/>
  <c r="N1" i="45"/>
  <c r="R1" i="45"/>
  <c r="H1" i="7"/>
  <c r="L1" i="7"/>
  <c r="P1" i="7"/>
  <c r="F1" i="7"/>
  <c r="J1" i="7"/>
  <c r="N1" i="7"/>
  <c r="R1" i="7"/>
  <c r="E1" i="83"/>
  <c r="M1" i="83"/>
  <c r="F1" i="5"/>
  <c r="J1" i="5"/>
  <c r="N1" i="5"/>
  <c r="G1" i="83"/>
  <c r="O1" i="83"/>
  <c r="G1" i="5"/>
  <c r="K1" i="5"/>
  <c r="O1" i="5"/>
  <c r="I1" i="83"/>
  <c r="D1" i="5"/>
  <c r="H1" i="5"/>
  <c r="L1" i="5"/>
  <c r="P1" i="5"/>
  <c r="C1" i="83"/>
  <c r="K1" i="83"/>
  <c r="E1" i="5"/>
  <c r="I1" i="5"/>
  <c r="M1" i="5"/>
  <c r="Q1" i="5"/>
  <c r="F1" i="83"/>
  <c r="J1" i="83"/>
  <c r="N1" i="83"/>
  <c r="D1" i="83"/>
  <c r="H1" i="83"/>
  <c r="L1" i="83"/>
  <c r="P1" i="83"/>
  <c r="C152" i="14"/>
  <c r="C153" i="14"/>
  <c r="C154" i="14"/>
  <c r="C156" i="14"/>
  <c r="C157" i="14"/>
  <c r="C158" i="14"/>
  <c r="C160" i="14"/>
  <c r="C161" i="14"/>
  <c r="C162" i="14"/>
  <c r="C164" i="14"/>
  <c r="C165" i="14"/>
  <c r="C166" i="14"/>
  <c r="C168" i="14"/>
  <c r="C169" i="14"/>
  <c r="C170" i="14"/>
  <c r="B152" i="14"/>
  <c r="B153" i="14"/>
  <c r="B154" i="14"/>
  <c r="B155" i="14"/>
  <c r="B156" i="14"/>
  <c r="B157" i="14"/>
  <c r="B158" i="14"/>
  <c r="B159" i="14"/>
  <c r="B160" i="14"/>
  <c r="B161" i="14"/>
  <c r="B162" i="14"/>
  <c r="B163" i="14"/>
  <c r="B164" i="14"/>
  <c r="B165" i="14"/>
  <c r="B166" i="14"/>
  <c r="B167" i="14"/>
  <c r="B168" i="14"/>
  <c r="B169" i="14"/>
  <c r="B170" i="14"/>
  <c r="C151" i="14"/>
  <c r="B151" i="14"/>
  <c r="A150" i="14"/>
  <c r="A147" i="14"/>
  <c r="A146" i="14"/>
  <c r="A145" i="14"/>
  <c r="A144" i="14"/>
  <c r="A143" i="14"/>
  <c r="A59" i="10"/>
  <c r="A58" i="10"/>
  <c r="A57" i="10"/>
  <c r="A56" i="10"/>
  <c r="A55" i="10"/>
  <c r="A54" i="10"/>
  <c r="R123" i="45"/>
  <c r="Q123" i="45"/>
  <c r="P123" i="45"/>
  <c r="O123" i="45"/>
  <c r="N123" i="45"/>
  <c r="M123" i="45"/>
  <c r="L123" i="45"/>
  <c r="K123" i="45"/>
  <c r="J123" i="45"/>
  <c r="I123" i="45"/>
  <c r="H123" i="45"/>
  <c r="G123" i="45"/>
  <c r="F123" i="45"/>
  <c r="E123" i="45"/>
  <c r="D123" i="45"/>
  <c r="R119" i="45"/>
  <c r="S158" i="132" s="1"/>
  <c r="Q119" i="45"/>
  <c r="S158" i="131" s="1"/>
  <c r="P119" i="45"/>
  <c r="S158" i="130" s="1"/>
  <c r="O119" i="45"/>
  <c r="S158" i="129" s="1"/>
  <c r="N119" i="45"/>
  <c r="S158" i="128" s="1"/>
  <c r="M119" i="45"/>
  <c r="S158" i="127" s="1"/>
  <c r="L119" i="45"/>
  <c r="S158" i="126" s="1"/>
  <c r="K119" i="45"/>
  <c r="S158" i="125" s="1"/>
  <c r="J119" i="45"/>
  <c r="S158" i="124" s="1"/>
  <c r="I119" i="45"/>
  <c r="S158" i="123" s="1"/>
  <c r="H119" i="45"/>
  <c r="S158" i="122" s="1"/>
  <c r="G119" i="45"/>
  <c r="S158" i="121" s="1"/>
  <c r="F119" i="45"/>
  <c r="S158" i="120" s="1"/>
  <c r="E119" i="45"/>
  <c r="S158" i="119" s="1"/>
  <c r="D119" i="45"/>
  <c r="S158" i="14" s="1"/>
  <c r="R115" i="45"/>
  <c r="S154" i="132" s="1"/>
  <c r="Q115" i="45"/>
  <c r="S154" i="131" s="1"/>
  <c r="P115" i="45"/>
  <c r="S154" i="130" s="1"/>
  <c r="O115" i="45"/>
  <c r="S154" i="129" s="1"/>
  <c r="N115" i="45"/>
  <c r="S154" i="128" s="1"/>
  <c r="M115" i="45"/>
  <c r="S154" i="127" s="1"/>
  <c r="L115" i="45"/>
  <c r="S154" i="126" s="1"/>
  <c r="K115" i="45"/>
  <c r="S154" i="125" s="1"/>
  <c r="J115" i="45"/>
  <c r="S154" i="124" s="1"/>
  <c r="I115" i="45"/>
  <c r="S154" i="123" s="1"/>
  <c r="H115" i="45"/>
  <c r="S154" i="122" s="1"/>
  <c r="G115" i="45"/>
  <c r="S154" i="121" s="1"/>
  <c r="F115" i="45"/>
  <c r="S154" i="120" s="1"/>
  <c r="E115" i="45"/>
  <c r="S154" i="119" s="1"/>
  <c r="D115" i="45"/>
  <c r="S154" i="14" s="1"/>
  <c r="R111" i="45"/>
  <c r="Q111" i="45"/>
  <c r="P111" i="45"/>
  <c r="S150" i="130" s="1"/>
  <c r="O111" i="45"/>
  <c r="N111" i="45"/>
  <c r="M111" i="45"/>
  <c r="L111" i="45"/>
  <c r="S150" i="126" s="1"/>
  <c r="K111" i="45"/>
  <c r="J111" i="45"/>
  <c r="I111" i="45"/>
  <c r="H111" i="45"/>
  <c r="S150" i="122" s="1"/>
  <c r="G111" i="45"/>
  <c r="F111" i="45"/>
  <c r="E111" i="45"/>
  <c r="D111" i="45"/>
  <c r="S150" i="14" s="1"/>
  <c r="R107" i="45"/>
  <c r="S146" i="132" s="1"/>
  <c r="Q107" i="45"/>
  <c r="S146" i="131" s="1"/>
  <c r="P107" i="45"/>
  <c r="O107" i="45"/>
  <c r="S146" i="129" s="1"/>
  <c r="N107" i="45"/>
  <c r="S146" i="128" s="1"/>
  <c r="M107" i="45"/>
  <c r="S146" i="127" s="1"/>
  <c r="L107" i="45"/>
  <c r="K107" i="45"/>
  <c r="S146" i="125" s="1"/>
  <c r="J107" i="45"/>
  <c r="S146" i="124" s="1"/>
  <c r="I107" i="45"/>
  <c r="S146" i="123" s="1"/>
  <c r="H107" i="45"/>
  <c r="G107" i="45"/>
  <c r="S146" i="121" s="1"/>
  <c r="F107" i="45"/>
  <c r="S146" i="120" s="1"/>
  <c r="E107" i="45"/>
  <c r="S146" i="119" s="1"/>
  <c r="D107" i="45"/>
  <c r="R99" i="45"/>
  <c r="Q99" i="45"/>
  <c r="P99" i="45"/>
  <c r="O99" i="45"/>
  <c r="N99" i="45"/>
  <c r="M99" i="45"/>
  <c r="L99" i="45"/>
  <c r="K99" i="45"/>
  <c r="J99" i="45"/>
  <c r="I99" i="45"/>
  <c r="H99" i="45"/>
  <c r="G99" i="45"/>
  <c r="F99" i="45"/>
  <c r="E99" i="45"/>
  <c r="D99" i="45"/>
  <c r="R95" i="45"/>
  <c r="O158" i="132" s="1"/>
  <c r="Q95" i="45"/>
  <c r="O158" i="131" s="1"/>
  <c r="P95" i="45"/>
  <c r="O158" i="130" s="1"/>
  <c r="O95" i="45"/>
  <c r="O158" i="129" s="1"/>
  <c r="N95" i="45"/>
  <c r="O158" i="128" s="1"/>
  <c r="M95" i="45"/>
  <c r="O158" i="127" s="1"/>
  <c r="L95" i="45"/>
  <c r="O158" i="126" s="1"/>
  <c r="K95" i="45"/>
  <c r="O158" i="125" s="1"/>
  <c r="J95" i="45"/>
  <c r="O158" i="124" s="1"/>
  <c r="I95" i="45"/>
  <c r="O158" i="123" s="1"/>
  <c r="H95" i="45"/>
  <c r="O158" i="122" s="1"/>
  <c r="G95" i="45"/>
  <c r="O158" i="121" s="1"/>
  <c r="F95" i="45"/>
  <c r="O158" i="120" s="1"/>
  <c r="E95" i="45"/>
  <c r="O158" i="119" s="1"/>
  <c r="D95" i="45"/>
  <c r="O158" i="14" s="1"/>
  <c r="R91" i="45"/>
  <c r="O154" i="132" s="1"/>
  <c r="Q91" i="45"/>
  <c r="O154" i="131" s="1"/>
  <c r="P91" i="45"/>
  <c r="O154" i="130" s="1"/>
  <c r="O91" i="45"/>
  <c r="O154" i="129" s="1"/>
  <c r="N91" i="45"/>
  <c r="O154" i="128" s="1"/>
  <c r="M91" i="45"/>
  <c r="O154" i="127" s="1"/>
  <c r="L91" i="45"/>
  <c r="O154" i="126" s="1"/>
  <c r="K91" i="45"/>
  <c r="O154" i="125" s="1"/>
  <c r="J91" i="45"/>
  <c r="O154" i="124" s="1"/>
  <c r="I91" i="45"/>
  <c r="O154" i="123" s="1"/>
  <c r="H91" i="45"/>
  <c r="O154" i="122" s="1"/>
  <c r="G91" i="45"/>
  <c r="O154" i="121" s="1"/>
  <c r="F91" i="45"/>
  <c r="O154" i="120" s="1"/>
  <c r="E91" i="45"/>
  <c r="O154" i="119" s="1"/>
  <c r="D91" i="45"/>
  <c r="O154" i="14" s="1"/>
  <c r="R87" i="45"/>
  <c r="O150" i="132" s="1"/>
  <c r="Q87" i="45"/>
  <c r="P87" i="45"/>
  <c r="O87" i="45"/>
  <c r="N87" i="45"/>
  <c r="O150" i="128" s="1"/>
  <c r="M87" i="45"/>
  <c r="L87" i="45"/>
  <c r="K87" i="45"/>
  <c r="J87" i="45"/>
  <c r="O150" i="124" s="1"/>
  <c r="I87" i="45"/>
  <c r="H87" i="45"/>
  <c r="G87" i="45"/>
  <c r="F87" i="45"/>
  <c r="O150" i="120" s="1"/>
  <c r="E87" i="45"/>
  <c r="D87" i="45"/>
  <c r="R83" i="45"/>
  <c r="Q83" i="45"/>
  <c r="O146" i="131" s="1"/>
  <c r="P83" i="45"/>
  <c r="O146" i="130" s="1"/>
  <c r="O83" i="45"/>
  <c r="O146" i="129" s="1"/>
  <c r="N83" i="45"/>
  <c r="M83" i="45"/>
  <c r="O146" i="127" s="1"/>
  <c r="L83" i="45"/>
  <c r="O146" i="126" s="1"/>
  <c r="K83" i="45"/>
  <c r="O146" i="125" s="1"/>
  <c r="J83" i="45"/>
  <c r="I83" i="45"/>
  <c r="O146" i="123" s="1"/>
  <c r="H83" i="45"/>
  <c r="O146" i="122" s="1"/>
  <c r="G83" i="45"/>
  <c r="O146" i="121" s="1"/>
  <c r="F83" i="45"/>
  <c r="E83" i="45"/>
  <c r="O146" i="119" s="1"/>
  <c r="D83" i="45"/>
  <c r="O146" i="14" s="1"/>
  <c r="R75" i="45"/>
  <c r="Q75" i="45"/>
  <c r="P75" i="45"/>
  <c r="O75" i="45"/>
  <c r="N75" i="45"/>
  <c r="M75" i="45"/>
  <c r="L75" i="45"/>
  <c r="K75" i="45"/>
  <c r="J75" i="45"/>
  <c r="I75" i="45"/>
  <c r="H75" i="45"/>
  <c r="G75" i="45"/>
  <c r="F75" i="45"/>
  <c r="E75" i="45"/>
  <c r="D75" i="45"/>
  <c r="R71" i="45"/>
  <c r="K158" i="132" s="1"/>
  <c r="Q71" i="45"/>
  <c r="K158" i="131" s="1"/>
  <c r="P71" i="45"/>
  <c r="K158" i="130" s="1"/>
  <c r="O71" i="45"/>
  <c r="K158" i="129" s="1"/>
  <c r="N71" i="45"/>
  <c r="K158" i="128" s="1"/>
  <c r="M71" i="45"/>
  <c r="K158" i="127" s="1"/>
  <c r="L71" i="45"/>
  <c r="K158" i="126" s="1"/>
  <c r="K71" i="45"/>
  <c r="K158" i="125" s="1"/>
  <c r="J71" i="45"/>
  <c r="K158" i="124" s="1"/>
  <c r="I71" i="45"/>
  <c r="K158" i="123" s="1"/>
  <c r="H71" i="45"/>
  <c r="K158" i="122" s="1"/>
  <c r="G71" i="45"/>
  <c r="K158" i="121" s="1"/>
  <c r="F71" i="45"/>
  <c r="K158" i="120" s="1"/>
  <c r="E71" i="45"/>
  <c r="K158" i="119" s="1"/>
  <c r="D71" i="45"/>
  <c r="K158" i="14" s="1"/>
  <c r="R67" i="45"/>
  <c r="K154" i="132" s="1"/>
  <c r="Q67" i="45"/>
  <c r="K154" i="131" s="1"/>
  <c r="P67" i="45"/>
  <c r="K154" i="130" s="1"/>
  <c r="O67" i="45"/>
  <c r="K154" i="129" s="1"/>
  <c r="N67" i="45"/>
  <c r="K154" i="128" s="1"/>
  <c r="M67" i="45"/>
  <c r="K154" i="127" s="1"/>
  <c r="L67" i="45"/>
  <c r="K154" i="126" s="1"/>
  <c r="K67" i="45"/>
  <c r="K154" i="125" s="1"/>
  <c r="J67" i="45"/>
  <c r="K154" i="124" s="1"/>
  <c r="I67" i="45"/>
  <c r="K154" i="123" s="1"/>
  <c r="H67" i="45"/>
  <c r="K154" i="122" s="1"/>
  <c r="G67" i="45"/>
  <c r="K154" i="121" s="1"/>
  <c r="F67" i="45"/>
  <c r="K154" i="120" s="1"/>
  <c r="E67" i="45"/>
  <c r="K154" i="119" s="1"/>
  <c r="D67" i="45"/>
  <c r="K154" i="14" s="1"/>
  <c r="R63" i="45"/>
  <c r="K150" i="132" s="1"/>
  <c r="Q63" i="45"/>
  <c r="P63" i="45"/>
  <c r="K150" i="130" s="1"/>
  <c r="O63" i="45"/>
  <c r="N63" i="45"/>
  <c r="K150" i="128" s="1"/>
  <c r="M63" i="45"/>
  <c r="L63" i="45"/>
  <c r="K150" i="126" s="1"/>
  <c r="K63" i="45"/>
  <c r="J63" i="45"/>
  <c r="K150" i="124" s="1"/>
  <c r="I63" i="45"/>
  <c r="H63" i="45"/>
  <c r="K150" i="122" s="1"/>
  <c r="G63" i="45"/>
  <c r="F63" i="45"/>
  <c r="K150" i="120" s="1"/>
  <c r="E63" i="45"/>
  <c r="D63" i="45"/>
  <c r="K150" i="14" s="1"/>
  <c r="R59" i="45"/>
  <c r="Q59" i="45"/>
  <c r="K146" i="131" s="1"/>
  <c r="P59" i="45"/>
  <c r="O59" i="45"/>
  <c r="K146" i="129" s="1"/>
  <c r="N59" i="45"/>
  <c r="M59" i="45"/>
  <c r="K146" i="127" s="1"/>
  <c r="L59" i="45"/>
  <c r="K59" i="45"/>
  <c r="K146" i="125" s="1"/>
  <c r="J59" i="45"/>
  <c r="I59" i="45"/>
  <c r="K146" i="123" s="1"/>
  <c r="H59" i="45"/>
  <c r="G59" i="45"/>
  <c r="K146" i="121" s="1"/>
  <c r="F59" i="45"/>
  <c r="E59" i="45"/>
  <c r="K146" i="119" s="1"/>
  <c r="D59" i="45"/>
  <c r="R51" i="45"/>
  <c r="Q51" i="45"/>
  <c r="P51" i="45"/>
  <c r="O51" i="45"/>
  <c r="N51" i="45"/>
  <c r="M51" i="45"/>
  <c r="L51" i="45"/>
  <c r="K51" i="45"/>
  <c r="J51" i="45"/>
  <c r="I51" i="45"/>
  <c r="H51" i="45"/>
  <c r="G51" i="45"/>
  <c r="F51" i="45"/>
  <c r="E51" i="45"/>
  <c r="D51" i="45"/>
  <c r="R47" i="45"/>
  <c r="G158" i="132" s="1"/>
  <c r="Q47" i="45"/>
  <c r="G158" i="131" s="1"/>
  <c r="P47" i="45"/>
  <c r="G158" i="130" s="1"/>
  <c r="O47" i="45"/>
  <c r="G158" i="129" s="1"/>
  <c r="N47" i="45"/>
  <c r="G158" i="128" s="1"/>
  <c r="M47" i="45"/>
  <c r="G158" i="127" s="1"/>
  <c r="L47" i="45"/>
  <c r="G158" i="126" s="1"/>
  <c r="K47" i="45"/>
  <c r="G158" i="125" s="1"/>
  <c r="J47" i="45"/>
  <c r="G158" i="124" s="1"/>
  <c r="I47" i="45"/>
  <c r="G158" i="123" s="1"/>
  <c r="H47" i="45"/>
  <c r="G158" i="122" s="1"/>
  <c r="G47" i="45"/>
  <c r="G158" i="121" s="1"/>
  <c r="F47" i="45"/>
  <c r="G158" i="120" s="1"/>
  <c r="E47" i="45"/>
  <c r="G158" i="119" s="1"/>
  <c r="D47" i="45"/>
  <c r="G158" i="14" s="1"/>
  <c r="R43" i="45"/>
  <c r="G154" i="132" s="1"/>
  <c r="Q43" i="45"/>
  <c r="G154" i="131" s="1"/>
  <c r="P43" i="45"/>
  <c r="G154" i="130" s="1"/>
  <c r="O43" i="45"/>
  <c r="G154" i="129" s="1"/>
  <c r="N43" i="45"/>
  <c r="G154" i="128" s="1"/>
  <c r="M43" i="45"/>
  <c r="G154" i="127" s="1"/>
  <c r="L43" i="45"/>
  <c r="G154" i="126" s="1"/>
  <c r="K43" i="45"/>
  <c r="G154" i="125" s="1"/>
  <c r="J43" i="45"/>
  <c r="G154" i="124" s="1"/>
  <c r="I43" i="45"/>
  <c r="G154" i="123" s="1"/>
  <c r="H43" i="45"/>
  <c r="G154" i="122" s="1"/>
  <c r="G43" i="45"/>
  <c r="G154" i="121" s="1"/>
  <c r="F43" i="45"/>
  <c r="G154" i="120" s="1"/>
  <c r="E43" i="45"/>
  <c r="G154" i="119" s="1"/>
  <c r="D43" i="45"/>
  <c r="G154" i="14" s="1"/>
  <c r="R39" i="45"/>
  <c r="Q39" i="45"/>
  <c r="P39" i="45"/>
  <c r="G150" i="130" s="1"/>
  <c r="O39" i="45"/>
  <c r="G150" i="129" s="1"/>
  <c r="N39" i="45"/>
  <c r="M39" i="45"/>
  <c r="L39" i="45"/>
  <c r="G150" i="126" s="1"/>
  <c r="K39" i="45"/>
  <c r="G150" i="125" s="1"/>
  <c r="J39" i="45"/>
  <c r="I39" i="45"/>
  <c r="H39" i="45"/>
  <c r="G150" i="122" s="1"/>
  <c r="G39" i="45"/>
  <c r="G150" i="121" s="1"/>
  <c r="F39" i="45"/>
  <c r="E39" i="45"/>
  <c r="D39" i="45"/>
  <c r="G150" i="14" s="1"/>
  <c r="R35" i="45"/>
  <c r="G146" i="132" s="1"/>
  <c r="Q35" i="45"/>
  <c r="G146" i="131" s="1"/>
  <c r="P35" i="45"/>
  <c r="O35" i="45"/>
  <c r="N35" i="45"/>
  <c r="G146" i="128" s="1"/>
  <c r="M35" i="45"/>
  <c r="G146" i="127" s="1"/>
  <c r="L35" i="45"/>
  <c r="K35" i="45"/>
  <c r="J35" i="45"/>
  <c r="G146" i="124" s="1"/>
  <c r="I35" i="45"/>
  <c r="G146" i="123" s="1"/>
  <c r="H35" i="45"/>
  <c r="G35" i="45"/>
  <c r="F35" i="45"/>
  <c r="G146" i="120" s="1"/>
  <c r="E35" i="45"/>
  <c r="G146" i="119" s="1"/>
  <c r="D35" i="45"/>
  <c r="R27" i="45"/>
  <c r="Q27" i="45"/>
  <c r="P27" i="45"/>
  <c r="O27" i="45"/>
  <c r="N27" i="45"/>
  <c r="M27" i="45"/>
  <c r="L27" i="45"/>
  <c r="K27" i="45"/>
  <c r="J27" i="45"/>
  <c r="I27" i="45"/>
  <c r="H27" i="45"/>
  <c r="G27" i="45"/>
  <c r="F27" i="45"/>
  <c r="E27" i="45"/>
  <c r="D27" i="45"/>
  <c r="R23" i="45"/>
  <c r="C167" i="132" s="1"/>
  <c r="Q23" i="45"/>
  <c r="C167" i="131" s="1"/>
  <c r="P23" i="45"/>
  <c r="C167" i="130" s="1"/>
  <c r="O23" i="45"/>
  <c r="C167" i="129" s="1"/>
  <c r="N23" i="45"/>
  <c r="C167" i="128" s="1"/>
  <c r="M23" i="45"/>
  <c r="C167" i="127" s="1"/>
  <c r="L23" i="45"/>
  <c r="C167" i="126" s="1"/>
  <c r="K23" i="45"/>
  <c r="C167" i="125" s="1"/>
  <c r="J23" i="45"/>
  <c r="C167" i="124" s="1"/>
  <c r="I23" i="45"/>
  <c r="C167" i="123" s="1"/>
  <c r="H23" i="45"/>
  <c r="C167" i="122" s="1"/>
  <c r="G23" i="45"/>
  <c r="C167" i="121" s="1"/>
  <c r="F23" i="45"/>
  <c r="C167" i="120" s="1"/>
  <c r="E23" i="45"/>
  <c r="C167" i="119" s="1"/>
  <c r="D23" i="45"/>
  <c r="C167" i="14" s="1"/>
  <c r="R19" i="45"/>
  <c r="C163" i="132" s="1"/>
  <c r="Q19" i="45"/>
  <c r="C163" i="131" s="1"/>
  <c r="P19" i="45"/>
  <c r="C163" i="130" s="1"/>
  <c r="O19" i="45"/>
  <c r="C163" i="129" s="1"/>
  <c r="N19" i="45"/>
  <c r="C163" i="128" s="1"/>
  <c r="M19" i="45"/>
  <c r="C163" i="127" s="1"/>
  <c r="L19" i="45"/>
  <c r="C163" i="126" s="1"/>
  <c r="K19" i="45"/>
  <c r="C163" i="125" s="1"/>
  <c r="J19" i="45"/>
  <c r="C163" i="124" s="1"/>
  <c r="I19" i="45"/>
  <c r="C163" i="123" s="1"/>
  <c r="H19" i="45"/>
  <c r="C163" i="122" s="1"/>
  <c r="G19" i="45"/>
  <c r="C163" i="121" s="1"/>
  <c r="F19" i="45"/>
  <c r="C163" i="120" s="1"/>
  <c r="E19" i="45"/>
  <c r="C163" i="119" s="1"/>
  <c r="D19" i="45"/>
  <c r="C163" i="14" s="1"/>
  <c r="R15" i="45"/>
  <c r="C159" i="132" s="1"/>
  <c r="Q15" i="45"/>
  <c r="C159" i="131" s="1"/>
  <c r="P15" i="45"/>
  <c r="C159" i="130" s="1"/>
  <c r="O15" i="45"/>
  <c r="C159" i="129" s="1"/>
  <c r="N15" i="45"/>
  <c r="C159" i="128" s="1"/>
  <c r="M15" i="45"/>
  <c r="C159" i="127" s="1"/>
  <c r="L15" i="45"/>
  <c r="C159" i="126" s="1"/>
  <c r="K15" i="45"/>
  <c r="C159" i="125" s="1"/>
  <c r="J15" i="45"/>
  <c r="C159" i="124" s="1"/>
  <c r="I15" i="45"/>
  <c r="C159" i="123" s="1"/>
  <c r="H15" i="45"/>
  <c r="C159" i="122" s="1"/>
  <c r="G15" i="45"/>
  <c r="C159" i="121" s="1"/>
  <c r="F15" i="45"/>
  <c r="C159" i="120" s="1"/>
  <c r="E15" i="45"/>
  <c r="C159" i="119" s="1"/>
  <c r="D15" i="45"/>
  <c r="C159" i="14" s="1"/>
  <c r="R11" i="45"/>
  <c r="C155" i="132" s="1"/>
  <c r="Q11" i="45"/>
  <c r="C155" i="131" s="1"/>
  <c r="P11" i="45"/>
  <c r="C155" i="130" s="1"/>
  <c r="O11" i="45"/>
  <c r="C155" i="129" s="1"/>
  <c r="N11" i="45"/>
  <c r="C155" i="128" s="1"/>
  <c r="M11" i="45"/>
  <c r="C155" i="127" s="1"/>
  <c r="L11" i="45"/>
  <c r="C155" i="126" s="1"/>
  <c r="K11" i="45"/>
  <c r="C155" i="125" s="1"/>
  <c r="J11" i="45"/>
  <c r="C155" i="124" s="1"/>
  <c r="I11" i="45"/>
  <c r="C155" i="123" s="1"/>
  <c r="H11" i="45"/>
  <c r="C155" i="122" s="1"/>
  <c r="G11" i="45"/>
  <c r="C155" i="121" s="1"/>
  <c r="F11" i="45"/>
  <c r="C155" i="120" s="1"/>
  <c r="E11" i="45"/>
  <c r="C155" i="119" s="1"/>
  <c r="D11" i="45"/>
  <c r="C155" i="14" s="1"/>
  <c r="R52" i="45" l="1"/>
  <c r="G150" i="132"/>
  <c r="N76" i="45"/>
  <c r="K146" i="128"/>
  <c r="K76" i="45"/>
  <c r="K150" i="125"/>
  <c r="H100" i="45"/>
  <c r="O150" i="122"/>
  <c r="L124" i="45"/>
  <c r="S146" i="126"/>
  <c r="I124" i="45"/>
  <c r="S150" i="123"/>
  <c r="E100" i="45"/>
  <c r="O150" i="119"/>
  <c r="I100" i="45"/>
  <c r="O150" i="123"/>
  <c r="M100" i="45"/>
  <c r="O150" i="127"/>
  <c r="Q100" i="45"/>
  <c r="O150" i="131"/>
  <c r="F124" i="45"/>
  <c r="S150" i="120"/>
  <c r="J124" i="45"/>
  <c r="S150" i="124"/>
  <c r="N124" i="45"/>
  <c r="S150" i="128"/>
  <c r="R124" i="45"/>
  <c r="S150" i="132"/>
  <c r="F52" i="45"/>
  <c r="G150" i="120"/>
  <c r="J52" i="45"/>
  <c r="G150" i="124"/>
  <c r="F76" i="45"/>
  <c r="K146" i="120"/>
  <c r="J76" i="45"/>
  <c r="K146" i="124"/>
  <c r="R76" i="45"/>
  <c r="K146" i="132"/>
  <c r="G76" i="45"/>
  <c r="K150" i="121"/>
  <c r="O76" i="45"/>
  <c r="K150" i="129"/>
  <c r="D100" i="45"/>
  <c r="O150" i="14"/>
  <c r="L100" i="45"/>
  <c r="O150" i="126"/>
  <c r="P100" i="45"/>
  <c r="O150" i="130"/>
  <c r="D124" i="45"/>
  <c r="S146" i="14"/>
  <c r="H124" i="45"/>
  <c r="S146" i="122"/>
  <c r="P124" i="45"/>
  <c r="S146" i="130"/>
  <c r="E124" i="45"/>
  <c r="S150" i="119"/>
  <c r="M124" i="45"/>
  <c r="S150" i="127"/>
  <c r="Q124" i="45"/>
  <c r="S150" i="131"/>
  <c r="G52" i="45"/>
  <c r="G146" i="121"/>
  <c r="K52" i="45"/>
  <c r="G146" i="125"/>
  <c r="O52" i="45"/>
  <c r="G146" i="129"/>
  <c r="D76" i="45"/>
  <c r="K146" i="14"/>
  <c r="H76" i="45"/>
  <c r="K146" i="122"/>
  <c r="L76" i="45"/>
  <c r="K146" i="126"/>
  <c r="P76" i="45"/>
  <c r="K146" i="130"/>
  <c r="E76" i="45"/>
  <c r="K150" i="119"/>
  <c r="I76" i="45"/>
  <c r="K150" i="123"/>
  <c r="M76" i="45"/>
  <c r="K150" i="127"/>
  <c r="Q76" i="45"/>
  <c r="K150" i="131"/>
  <c r="G124" i="45"/>
  <c r="S150" i="121"/>
  <c r="K124" i="45"/>
  <c r="S150" i="125"/>
  <c r="O124" i="45"/>
  <c r="S150" i="129"/>
  <c r="N52" i="45"/>
  <c r="G150" i="128"/>
  <c r="D52" i="45"/>
  <c r="G146" i="14"/>
  <c r="H52" i="45"/>
  <c r="G146" i="122"/>
  <c r="L52" i="45"/>
  <c r="G146" i="126"/>
  <c r="P52" i="45"/>
  <c r="G146" i="130"/>
  <c r="E52" i="45"/>
  <c r="G150" i="119"/>
  <c r="I52" i="45"/>
  <c r="G150" i="123"/>
  <c r="M52" i="45"/>
  <c r="G150" i="127"/>
  <c r="Q52" i="45"/>
  <c r="G150" i="131"/>
  <c r="F100" i="45"/>
  <c r="O146" i="120"/>
  <c r="J100" i="45"/>
  <c r="O146" i="124"/>
  <c r="N100" i="45"/>
  <c r="O146" i="128"/>
  <c r="R100" i="45"/>
  <c r="O146" i="132"/>
  <c r="G100" i="45"/>
  <c r="O150" i="121"/>
  <c r="K100" i="45"/>
  <c r="O150" i="125"/>
  <c r="O100" i="45"/>
  <c r="O150" i="129"/>
  <c r="D28" i="45"/>
  <c r="H28" i="45"/>
  <c r="L28" i="45"/>
  <c r="P28" i="45"/>
  <c r="E28" i="45"/>
  <c r="I28" i="45"/>
  <c r="M28" i="45"/>
  <c r="Q28" i="45"/>
  <c r="F28" i="45"/>
  <c r="J28" i="45"/>
  <c r="N28" i="45"/>
  <c r="R28" i="45"/>
  <c r="G28" i="45"/>
  <c r="K28" i="45"/>
  <c r="O28" i="45"/>
  <c r="F23" i="14"/>
  <c r="C143" i="121" l="1"/>
  <c r="H55" i="10"/>
  <c r="C143" i="14"/>
  <c r="B55" i="10"/>
  <c r="C146" i="125"/>
  <c r="P58" i="10"/>
  <c r="C144" i="131"/>
  <c r="AB56" i="10"/>
  <c r="C144" i="123"/>
  <c r="L56" i="10"/>
  <c r="C144" i="128"/>
  <c r="V56" i="10"/>
  <c r="C147" i="125"/>
  <c r="P59" i="10"/>
  <c r="C145" i="130"/>
  <c r="Z57" i="10"/>
  <c r="C144" i="129"/>
  <c r="X56" i="10"/>
  <c r="C147" i="127"/>
  <c r="T59" i="10"/>
  <c r="C147" i="14"/>
  <c r="B59" i="10"/>
  <c r="C145" i="129"/>
  <c r="X57" i="10"/>
  <c r="C145" i="120"/>
  <c r="F57" i="10"/>
  <c r="C143" i="132"/>
  <c r="AD55" i="10"/>
  <c r="C143" i="131"/>
  <c r="AB55" i="10"/>
  <c r="C143" i="130"/>
  <c r="Z55" i="10"/>
  <c r="C143" i="128"/>
  <c r="V55" i="10"/>
  <c r="C143" i="127"/>
  <c r="T55" i="10"/>
  <c r="C143" i="126"/>
  <c r="R55" i="10"/>
  <c r="C146" i="129"/>
  <c r="X58" i="10"/>
  <c r="C146" i="121"/>
  <c r="H58" i="10"/>
  <c r="C146" i="128"/>
  <c r="V58" i="10"/>
  <c r="C146" i="120"/>
  <c r="F58" i="10"/>
  <c r="C144" i="127"/>
  <c r="T56" i="10"/>
  <c r="C144" i="119"/>
  <c r="D56" i="10"/>
  <c r="C144" i="126"/>
  <c r="R56" i="10"/>
  <c r="C144" i="14"/>
  <c r="B56" i="10"/>
  <c r="C147" i="129"/>
  <c r="X59" i="10"/>
  <c r="C147" i="121"/>
  <c r="H59" i="10"/>
  <c r="C145" i="127"/>
  <c r="T57" i="10"/>
  <c r="C145" i="119"/>
  <c r="D57" i="10"/>
  <c r="C145" i="126"/>
  <c r="R57" i="10"/>
  <c r="C145" i="14"/>
  <c r="B57" i="10"/>
  <c r="C144" i="125"/>
  <c r="P56" i="10"/>
  <c r="C147" i="131"/>
  <c r="AB59" i="10"/>
  <c r="C147" i="119"/>
  <c r="D59" i="10"/>
  <c r="C147" i="122"/>
  <c r="J59" i="10"/>
  <c r="C146" i="130"/>
  <c r="Z58" i="10"/>
  <c r="B58" i="10"/>
  <c r="C146" i="14"/>
  <c r="C145" i="121"/>
  <c r="H57" i="10"/>
  <c r="C145" i="124"/>
  <c r="N57" i="10"/>
  <c r="C144" i="124"/>
  <c r="N56" i="10"/>
  <c r="C147" i="132"/>
  <c r="AD59" i="10"/>
  <c r="C147" i="124"/>
  <c r="N59" i="10"/>
  <c r="C146" i="131"/>
  <c r="AB58" i="10"/>
  <c r="C146" i="123"/>
  <c r="L58" i="10"/>
  <c r="C147" i="123"/>
  <c r="L59" i="10"/>
  <c r="C146" i="122"/>
  <c r="J58" i="10"/>
  <c r="C145" i="128"/>
  <c r="V57" i="10"/>
  <c r="C143" i="125"/>
  <c r="P55" i="10"/>
  <c r="C143" i="124"/>
  <c r="N55" i="10"/>
  <c r="C143" i="123"/>
  <c r="L55" i="10"/>
  <c r="C143" i="122"/>
  <c r="J55" i="10"/>
  <c r="C143" i="129"/>
  <c r="X55" i="10"/>
  <c r="C143" i="120"/>
  <c r="F55" i="10"/>
  <c r="C143" i="119"/>
  <c r="D55" i="10"/>
  <c r="C146" i="132"/>
  <c r="AD58" i="10"/>
  <c r="C146" i="124"/>
  <c r="N58" i="10"/>
  <c r="C144" i="130"/>
  <c r="Z56" i="10"/>
  <c r="C144" i="122"/>
  <c r="J56" i="10"/>
  <c r="C145" i="131"/>
  <c r="AB57" i="10"/>
  <c r="C145" i="123"/>
  <c r="L57" i="10"/>
  <c r="C145" i="122"/>
  <c r="J57" i="10"/>
  <c r="C144" i="121"/>
  <c r="H56" i="10"/>
  <c r="C147" i="130"/>
  <c r="Z59" i="10"/>
  <c r="C146" i="126"/>
  <c r="R58" i="10"/>
  <c r="C145" i="132"/>
  <c r="AD57" i="10"/>
  <c r="C144" i="120"/>
  <c r="F56" i="10"/>
  <c r="C147" i="128"/>
  <c r="V59" i="10"/>
  <c r="C147" i="120"/>
  <c r="F59" i="10"/>
  <c r="C146" i="127"/>
  <c r="T58" i="10"/>
  <c r="C146" i="119"/>
  <c r="D58" i="10"/>
  <c r="C147" i="126"/>
  <c r="R59" i="10"/>
  <c r="C145" i="125"/>
  <c r="P57" i="10"/>
  <c r="C144" i="132"/>
  <c r="AD56" i="10"/>
  <c r="B96" i="14"/>
  <c r="B97" i="14"/>
  <c r="B98" i="14"/>
  <c r="B99" i="14"/>
  <c r="A47" i="11"/>
  <c r="A40" i="11"/>
  <c r="N127" i="14" l="1"/>
  <c r="N128" i="14"/>
  <c r="O128" i="14"/>
  <c r="N129" i="14"/>
  <c r="N130" i="14"/>
  <c r="O130" i="14"/>
  <c r="N131" i="14"/>
  <c r="N132" i="14"/>
  <c r="O132" i="14"/>
  <c r="N133" i="14"/>
  <c r="N134" i="14"/>
  <c r="O134" i="14"/>
  <c r="O126" i="14"/>
  <c r="N126" i="14"/>
  <c r="N125" i="14"/>
  <c r="M124" i="14"/>
  <c r="O123" i="14"/>
  <c r="O121" i="14"/>
  <c r="O119" i="14"/>
  <c r="O117" i="14"/>
  <c r="O115" i="14"/>
  <c r="N116" i="14"/>
  <c r="N117" i="14"/>
  <c r="N118" i="14"/>
  <c r="N119" i="14"/>
  <c r="N120" i="14"/>
  <c r="N121" i="14"/>
  <c r="N122" i="14"/>
  <c r="N123" i="14"/>
  <c r="N115" i="14"/>
  <c r="N114" i="14"/>
  <c r="M113" i="14"/>
  <c r="N97" i="14"/>
  <c r="N98" i="14"/>
  <c r="O98" i="14"/>
  <c r="N99" i="14"/>
  <c r="O99" i="14"/>
  <c r="N100" i="14"/>
  <c r="O100" i="14"/>
  <c r="N101" i="14"/>
  <c r="N102" i="14"/>
  <c r="O102" i="14"/>
  <c r="N103" i="14"/>
  <c r="O103" i="14"/>
  <c r="N104" i="14"/>
  <c r="O104" i="14"/>
  <c r="N105" i="14"/>
  <c r="N106" i="14"/>
  <c r="O106" i="14"/>
  <c r="N107" i="14"/>
  <c r="O107" i="14"/>
  <c r="N108" i="14"/>
  <c r="O108" i="14"/>
  <c r="N109" i="14"/>
  <c r="N110" i="14"/>
  <c r="O110" i="14"/>
  <c r="N111" i="14"/>
  <c r="O111" i="14"/>
  <c r="N112" i="14"/>
  <c r="O112" i="14"/>
  <c r="N95" i="14"/>
  <c r="O95" i="14"/>
  <c r="N96" i="14"/>
  <c r="O96" i="14"/>
  <c r="O94" i="14"/>
  <c r="N94" i="14"/>
  <c r="N93" i="14"/>
  <c r="M92" i="14"/>
  <c r="N76" i="14"/>
  <c r="N77" i="14"/>
  <c r="O77" i="14"/>
  <c r="N78" i="14"/>
  <c r="O78" i="14"/>
  <c r="N79" i="14"/>
  <c r="O79" i="14"/>
  <c r="N80" i="14"/>
  <c r="N81" i="14"/>
  <c r="O81" i="14"/>
  <c r="N82" i="14"/>
  <c r="O82" i="14"/>
  <c r="N83" i="14"/>
  <c r="O83" i="14"/>
  <c r="N84" i="14"/>
  <c r="N85" i="14"/>
  <c r="O85" i="14"/>
  <c r="N86" i="14"/>
  <c r="O86" i="14"/>
  <c r="N87" i="14"/>
  <c r="O87" i="14"/>
  <c r="N88" i="14"/>
  <c r="N89" i="14"/>
  <c r="O89" i="14"/>
  <c r="N90" i="14"/>
  <c r="O90" i="14"/>
  <c r="N91" i="14"/>
  <c r="O91" i="14"/>
  <c r="N74" i="14"/>
  <c r="O74" i="14"/>
  <c r="N75" i="14"/>
  <c r="O75" i="14"/>
  <c r="O73" i="14"/>
  <c r="N73" i="14"/>
  <c r="N72" i="14"/>
  <c r="M71" i="14"/>
  <c r="J118" i="14"/>
  <c r="J119" i="14"/>
  <c r="K119" i="14"/>
  <c r="J120" i="14"/>
  <c r="K120" i="14"/>
  <c r="J121" i="14"/>
  <c r="K121" i="14"/>
  <c r="J122" i="14"/>
  <c r="J123" i="14"/>
  <c r="K123" i="14"/>
  <c r="J124" i="14"/>
  <c r="K124" i="14"/>
  <c r="J125" i="14"/>
  <c r="K125" i="14"/>
  <c r="J126" i="14"/>
  <c r="J127" i="14"/>
  <c r="K127" i="14"/>
  <c r="J128" i="14"/>
  <c r="K128" i="14"/>
  <c r="J129" i="14"/>
  <c r="K129" i="14"/>
  <c r="J130" i="14"/>
  <c r="J131" i="14"/>
  <c r="K131" i="14"/>
  <c r="J132" i="14"/>
  <c r="K132" i="14"/>
  <c r="J133" i="14"/>
  <c r="K133" i="14"/>
  <c r="J116" i="14"/>
  <c r="K116" i="14"/>
  <c r="J117" i="14"/>
  <c r="K117" i="14"/>
  <c r="K115" i="14"/>
  <c r="J115" i="14"/>
  <c r="J114" i="14"/>
  <c r="I113" i="14"/>
  <c r="J97" i="14"/>
  <c r="J98" i="14"/>
  <c r="K98" i="14"/>
  <c r="J99" i="14"/>
  <c r="K99" i="14"/>
  <c r="J100" i="14"/>
  <c r="K100" i="14"/>
  <c r="J101" i="14"/>
  <c r="J102" i="14"/>
  <c r="K102" i="14"/>
  <c r="J103" i="14"/>
  <c r="K103" i="14"/>
  <c r="J104" i="14"/>
  <c r="K104" i="14"/>
  <c r="J105" i="14"/>
  <c r="J106" i="14"/>
  <c r="K106" i="14"/>
  <c r="J107" i="14"/>
  <c r="K107" i="14"/>
  <c r="J108" i="14"/>
  <c r="K108" i="14"/>
  <c r="J109" i="14"/>
  <c r="J110" i="14"/>
  <c r="K110" i="14"/>
  <c r="J111" i="14"/>
  <c r="K111" i="14"/>
  <c r="J112" i="14"/>
  <c r="K112" i="14"/>
  <c r="J95" i="14"/>
  <c r="K95" i="14"/>
  <c r="J96" i="14"/>
  <c r="K96" i="14"/>
  <c r="K94" i="14"/>
  <c r="J94" i="14"/>
  <c r="J93" i="14"/>
  <c r="I92" i="14"/>
  <c r="J91" i="14"/>
  <c r="J76" i="14"/>
  <c r="J77" i="14"/>
  <c r="K77" i="14"/>
  <c r="J78" i="14"/>
  <c r="K78" i="14"/>
  <c r="J79" i="14"/>
  <c r="K79" i="14"/>
  <c r="J80" i="14"/>
  <c r="J81" i="14"/>
  <c r="K81" i="14"/>
  <c r="J82" i="14"/>
  <c r="K82" i="14"/>
  <c r="J83" i="14"/>
  <c r="K83" i="14"/>
  <c r="J84" i="14"/>
  <c r="J85" i="14"/>
  <c r="K85" i="14"/>
  <c r="J86" i="14"/>
  <c r="K86" i="14"/>
  <c r="J87" i="14"/>
  <c r="K87" i="14"/>
  <c r="J88" i="14"/>
  <c r="J89" i="14"/>
  <c r="K89" i="14"/>
  <c r="J90" i="14"/>
  <c r="K90" i="14"/>
  <c r="K91" i="14"/>
  <c r="J74" i="14"/>
  <c r="K74" i="14"/>
  <c r="J75" i="14"/>
  <c r="K75" i="14"/>
  <c r="K73" i="14"/>
  <c r="J73" i="14"/>
  <c r="J72" i="14"/>
  <c r="I71" i="14"/>
  <c r="F118" i="14"/>
  <c r="F119" i="14"/>
  <c r="G119" i="14"/>
  <c r="F120" i="14"/>
  <c r="G120" i="14"/>
  <c r="F121" i="14"/>
  <c r="G121" i="14"/>
  <c r="F122" i="14"/>
  <c r="F123" i="14"/>
  <c r="G123" i="14"/>
  <c r="F124" i="14"/>
  <c r="G124" i="14"/>
  <c r="F125" i="14"/>
  <c r="G125" i="14"/>
  <c r="F126" i="14"/>
  <c r="F127" i="14"/>
  <c r="G127" i="14"/>
  <c r="F128" i="14"/>
  <c r="G128" i="14"/>
  <c r="F129" i="14"/>
  <c r="G129" i="14"/>
  <c r="F130" i="14"/>
  <c r="F131" i="14"/>
  <c r="G131" i="14"/>
  <c r="F132" i="14"/>
  <c r="G132" i="14"/>
  <c r="F133" i="14"/>
  <c r="G133" i="14"/>
  <c r="F116" i="14"/>
  <c r="G116" i="14"/>
  <c r="F117" i="14"/>
  <c r="G117" i="14"/>
  <c r="G115" i="14"/>
  <c r="F115" i="14"/>
  <c r="F114" i="14"/>
  <c r="E113" i="14"/>
  <c r="F97" i="14"/>
  <c r="F98" i="14"/>
  <c r="G98" i="14"/>
  <c r="F99" i="14"/>
  <c r="G99" i="14"/>
  <c r="F100" i="14"/>
  <c r="G100" i="14"/>
  <c r="F101" i="14"/>
  <c r="F102" i="14"/>
  <c r="G102" i="14"/>
  <c r="F103" i="14"/>
  <c r="G103" i="14"/>
  <c r="F104" i="14"/>
  <c r="G104" i="14"/>
  <c r="F105" i="14"/>
  <c r="F106" i="14"/>
  <c r="G106" i="14"/>
  <c r="F107" i="14"/>
  <c r="G107" i="14"/>
  <c r="F108" i="14"/>
  <c r="G108" i="14"/>
  <c r="F109" i="14"/>
  <c r="F110" i="14"/>
  <c r="G110" i="14"/>
  <c r="F111" i="14"/>
  <c r="G111" i="14"/>
  <c r="F112" i="14"/>
  <c r="G112" i="14"/>
  <c r="F95" i="14"/>
  <c r="G95" i="14"/>
  <c r="F96" i="14"/>
  <c r="G96" i="14"/>
  <c r="G94" i="14"/>
  <c r="F94" i="14"/>
  <c r="F93" i="14"/>
  <c r="F76" i="14"/>
  <c r="F77" i="14"/>
  <c r="G77" i="14"/>
  <c r="F78" i="14"/>
  <c r="G78" i="14"/>
  <c r="F79" i="14"/>
  <c r="G79" i="14"/>
  <c r="F80" i="14"/>
  <c r="F81" i="14"/>
  <c r="G81" i="14"/>
  <c r="F82" i="14"/>
  <c r="G82" i="14"/>
  <c r="F83" i="14"/>
  <c r="G83" i="14"/>
  <c r="F84" i="14"/>
  <c r="F85" i="14"/>
  <c r="G85" i="14"/>
  <c r="F86" i="14"/>
  <c r="G86" i="14"/>
  <c r="F87" i="14"/>
  <c r="G87" i="14"/>
  <c r="F88" i="14"/>
  <c r="F89" i="14"/>
  <c r="G89" i="14"/>
  <c r="F90" i="14"/>
  <c r="G90" i="14"/>
  <c r="F91" i="14"/>
  <c r="G91" i="14"/>
  <c r="F74" i="14"/>
  <c r="G74" i="14"/>
  <c r="F75" i="14"/>
  <c r="G75" i="14"/>
  <c r="G73" i="14"/>
  <c r="F73" i="14"/>
  <c r="F72" i="14"/>
  <c r="E71" i="14"/>
  <c r="B117" i="14"/>
  <c r="B118" i="14"/>
  <c r="C118" i="14"/>
  <c r="B119" i="14"/>
  <c r="C119" i="14"/>
  <c r="B120" i="14"/>
  <c r="C120" i="14"/>
  <c r="B121" i="14"/>
  <c r="B122" i="14"/>
  <c r="C122" i="14"/>
  <c r="B123" i="14"/>
  <c r="C123" i="14"/>
  <c r="B124" i="14"/>
  <c r="C124" i="14"/>
  <c r="B125" i="14"/>
  <c r="B126" i="14"/>
  <c r="C126" i="14"/>
  <c r="B127" i="14"/>
  <c r="C127" i="14"/>
  <c r="B128" i="14"/>
  <c r="C128" i="14"/>
  <c r="B129" i="14"/>
  <c r="B130" i="14"/>
  <c r="C130" i="14"/>
  <c r="B131" i="14"/>
  <c r="C131" i="14"/>
  <c r="B132" i="14"/>
  <c r="C132" i="14"/>
  <c r="B115" i="14"/>
  <c r="C115" i="14"/>
  <c r="B116" i="14"/>
  <c r="C116" i="14"/>
  <c r="C114" i="14"/>
  <c r="B114" i="14"/>
  <c r="B113" i="14"/>
  <c r="A112" i="14"/>
  <c r="R54" i="14"/>
  <c r="R55" i="14"/>
  <c r="S55" i="14"/>
  <c r="R56" i="14"/>
  <c r="S56" i="14"/>
  <c r="R57" i="14"/>
  <c r="S57" i="14"/>
  <c r="R58" i="14"/>
  <c r="R59" i="14"/>
  <c r="S59" i="14"/>
  <c r="R60" i="14"/>
  <c r="S60" i="14"/>
  <c r="R61" i="14"/>
  <c r="S61" i="14"/>
  <c r="R62" i="14"/>
  <c r="R63" i="14"/>
  <c r="S63" i="14"/>
  <c r="R64" i="14"/>
  <c r="S64" i="14"/>
  <c r="R65" i="14"/>
  <c r="S65" i="14"/>
  <c r="R66" i="14"/>
  <c r="R67" i="14"/>
  <c r="S67" i="14"/>
  <c r="R68" i="14"/>
  <c r="S68" i="14"/>
  <c r="R69" i="14"/>
  <c r="S69" i="14"/>
  <c r="R52" i="14"/>
  <c r="S52" i="14"/>
  <c r="R53" i="14"/>
  <c r="S53" i="14"/>
  <c r="S51" i="14"/>
  <c r="R51" i="14"/>
  <c r="R50" i="14"/>
  <c r="Q49" i="14"/>
  <c r="R33" i="14"/>
  <c r="R34" i="14"/>
  <c r="S34" i="14"/>
  <c r="R35" i="14"/>
  <c r="S35" i="14"/>
  <c r="R36" i="14"/>
  <c r="S36" i="14"/>
  <c r="R37" i="14"/>
  <c r="R38" i="14"/>
  <c r="S38" i="14"/>
  <c r="R39" i="14"/>
  <c r="S39" i="14"/>
  <c r="R40" i="14"/>
  <c r="S40" i="14"/>
  <c r="R41" i="14"/>
  <c r="R42" i="14"/>
  <c r="S42" i="14"/>
  <c r="R43" i="14"/>
  <c r="S43" i="14"/>
  <c r="R44" i="14"/>
  <c r="S44" i="14"/>
  <c r="R45" i="14"/>
  <c r="R46" i="14"/>
  <c r="S46" i="14"/>
  <c r="R47" i="14"/>
  <c r="S47" i="14"/>
  <c r="R48" i="14"/>
  <c r="S48" i="14"/>
  <c r="R31" i="14"/>
  <c r="S31" i="14"/>
  <c r="R32" i="14"/>
  <c r="S32" i="14"/>
  <c r="S30" i="14"/>
  <c r="S27" i="14"/>
  <c r="S26" i="14"/>
  <c r="S25" i="14"/>
  <c r="S23" i="14"/>
  <c r="S22" i="14"/>
  <c r="S21" i="14"/>
  <c r="S19" i="14"/>
  <c r="S18" i="14"/>
  <c r="S17" i="14"/>
  <c r="S15" i="14"/>
  <c r="S14" i="14"/>
  <c r="S13" i="14"/>
  <c r="S11" i="14"/>
  <c r="S10" i="14"/>
  <c r="S9" i="14"/>
  <c r="S6" i="14"/>
  <c r="S5" i="14"/>
  <c r="S4" i="14"/>
  <c r="O69" i="14"/>
  <c r="O68" i="14"/>
  <c r="O67" i="14"/>
  <c r="O65" i="14"/>
  <c r="O64" i="14"/>
  <c r="O63" i="14"/>
  <c r="O61" i="14"/>
  <c r="O60" i="14"/>
  <c r="O59" i="14"/>
  <c r="O57" i="14"/>
  <c r="O56" i="14"/>
  <c r="O55" i="14"/>
  <c r="R30" i="14"/>
  <c r="R29" i="14"/>
  <c r="Q28" i="14"/>
  <c r="R12" i="14"/>
  <c r="R13" i="14"/>
  <c r="R14" i="14"/>
  <c r="R15" i="14"/>
  <c r="R16" i="14"/>
  <c r="R17" i="14"/>
  <c r="R18" i="14"/>
  <c r="R19" i="14"/>
  <c r="R20" i="14"/>
  <c r="R21" i="14"/>
  <c r="R22" i="14"/>
  <c r="R23" i="14"/>
  <c r="R24" i="14"/>
  <c r="R25" i="14"/>
  <c r="R26" i="14"/>
  <c r="R27" i="14"/>
  <c r="R10" i="14"/>
  <c r="R11" i="14"/>
  <c r="R9" i="14"/>
  <c r="R8" i="14"/>
  <c r="Q7" i="14"/>
  <c r="E40" i="14"/>
  <c r="F41" i="14"/>
  <c r="F42" i="14"/>
  <c r="G42" i="14"/>
  <c r="F43" i="14"/>
  <c r="G43" i="14"/>
  <c r="F44" i="14"/>
  <c r="G44" i="14"/>
  <c r="F45" i="14"/>
  <c r="N58" i="14"/>
  <c r="N59" i="14"/>
  <c r="N60" i="14"/>
  <c r="N61" i="14"/>
  <c r="N62" i="14"/>
  <c r="N63" i="14"/>
  <c r="N64" i="14"/>
  <c r="N65" i="14"/>
  <c r="N66" i="14"/>
  <c r="N67" i="14"/>
  <c r="N68" i="14"/>
  <c r="N69" i="14"/>
  <c r="R3" i="14"/>
  <c r="R4" i="14"/>
  <c r="R5" i="14"/>
  <c r="R6" i="14"/>
  <c r="N56" i="14"/>
  <c r="N57" i="14"/>
  <c r="N55" i="14"/>
  <c r="N54" i="14"/>
  <c r="Q2" i="14"/>
  <c r="N37" i="14"/>
  <c r="N38" i="14"/>
  <c r="O38" i="14"/>
  <c r="N39" i="14"/>
  <c r="O39" i="14"/>
  <c r="N40" i="14"/>
  <c r="O40" i="14"/>
  <c r="N41" i="14"/>
  <c r="N42" i="14"/>
  <c r="O42" i="14"/>
  <c r="N43" i="14"/>
  <c r="O43" i="14"/>
  <c r="N44" i="14"/>
  <c r="O44" i="14"/>
  <c r="N45" i="14"/>
  <c r="N46" i="14"/>
  <c r="O46" i="14"/>
  <c r="N47" i="14"/>
  <c r="O47" i="14"/>
  <c r="N48" i="14"/>
  <c r="O48" i="14"/>
  <c r="N49" i="14"/>
  <c r="N50" i="14"/>
  <c r="O50" i="14"/>
  <c r="N51" i="14"/>
  <c r="O51" i="14"/>
  <c r="N52" i="14"/>
  <c r="O52" i="14"/>
  <c r="N35" i="14"/>
  <c r="O35" i="14"/>
  <c r="N36" i="14"/>
  <c r="O36" i="14"/>
  <c r="O34" i="14"/>
  <c r="N34" i="14"/>
  <c r="N33" i="14"/>
  <c r="M32" i="14"/>
  <c r="N30" i="14"/>
  <c r="N31" i="14"/>
  <c r="N29" i="14"/>
  <c r="N26" i="14"/>
  <c r="N27" i="14"/>
  <c r="N25" i="14"/>
  <c r="N22" i="14"/>
  <c r="N23" i="14"/>
  <c r="N21" i="14"/>
  <c r="N18" i="14"/>
  <c r="N19" i="14"/>
  <c r="N17" i="14"/>
  <c r="N14" i="14"/>
  <c r="N15" i="14"/>
  <c r="N13" i="14"/>
  <c r="N16" i="14"/>
  <c r="O17" i="14"/>
  <c r="O18" i="14"/>
  <c r="O19" i="14"/>
  <c r="N20" i="14"/>
  <c r="O21" i="14"/>
  <c r="O22" i="14"/>
  <c r="O23" i="14"/>
  <c r="N24" i="14"/>
  <c r="O25" i="14"/>
  <c r="O26" i="14"/>
  <c r="O27" i="14"/>
  <c r="N28" i="14"/>
  <c r="O29" i="14"/>
  <c r="O30" i="14"/>
  <c r="O31" i="14"/>
  <c r="O14" i="14"/>
  <c r="O15" i="14"/>
  <c r="O13" i="14"/>
  <c r="N12" i="14"/>
  <c r="M11" i="14"/>
  <c r="J62" i="14"/>
  <c r="J63" i="14"/>
  <c r="K63" i="14"/>
  <c r="J64" i="14"/>
  <c r="K64" i="14"/>
  <c r="J65" i="14"/>
  <c r="K65" i="14"/>
  <c r="J66" i="14"/>
  <c r="J67" i="14"/>
  <c r="K67" i="14"/>
  <c r="J68" i="14"/>
  <c r="K68" i="14"/>
  <c r="J69" i="14"/>
  <c r="K69" i="14"/>
  <c r="N3" i="14"/>
  <c r="N4" i="14"/>
  <c r="O4" i="14"/>
  <c r="N5" i="14"/>
  <c r="O5" i="14"/>
  <c r="N6" i="14"/>
  <c r="O6" i="14"/>
  <c r="N7" i="14"/>
  <c r="N8" i="14"/>
  <c r="O8" i="14"/>
  <c r="N9" i="14"/>
  <c r="O9" i="14"/>
  <c r="N10" i="14"/>
  <c r="O10" i="14"/>
  <c r="J60" i="14"/>
  <c r="K60" i="14"/>
  <c r="J61" i="14"/>
  <c r="K61" i="14"/>
  <c r="K59" i="14"/>
  <c r="J59" i="14"/>
  <c r="J58" i="14"/>
  <c r="M2" i="14"/>
  <c r="J41" i="14"/>
  <c r="J42" i="14"/>
  <c r="K42" i="14"/>
  <c r="J43" i="14"/>
  <c r="K43" i="14"/>
  <c r="J44" i="14"/>
  <c r="K44" i="14"/>
  <c r="J45" i="14"/>
  <c r="J46" i="14"/>
  <c r="K46" i="14"/>
  <c r="J47" i="14"/>
  <c r="K47" i="14"/>
  <c r="J48" i="14"/>
  <c r="K48" i="14"/>
  <c r="J49" i="14"/>
  <c r="J50" i="14"/>
  <c r="K50" i="14"/>
  <c r="J51" i="14"/>
  <c r="K51" i="14"/>
  <c r="J52" i="14"/>
  <c r="K52" i="14"/>
  <c r="J53" i="14"/>
  <c r="J54" i="14"/>
  <c r="K54" i="14"/>
  <c r="J55" i="14"/>
  <c r="K55" i="14"/>
  <c r="J56" i="14"/>
  <c r="K56" i="14"/>
  <c r="J39" i="14"/>
  <c r="K39" i="14"/>
  <c r="J40" i="14"/>
  <c r="K40" i="14"/>
  <c r="K38" i="14"/>
  <c r="J38" i="14"/>
  <c r="J37" i="14"/>
  <c r="I36" i="14"/>
  <c r="J20" i="14"/>
  <c r="J21" i="14"/>
  <c r="J22" i="14"/>
  <c r="K22" i="14"/>
  <c r="J23" i="14"/>
  <c r="K23" i="14"/>
  <c r="J24" i="14"/>
  <c r="J25" i="14"/>
  <c r="J26" i="14"/>
  <c r="K26" i="14"/>
  <c r="J27" i="14"/>
  <c r="K27" i="14"/>
  <c r="J28" i="14"/>
  <c r="J29" i="14"/>
  <c r="J30" i="14"/>
  <c r="K30" i="14"/>
  <c r="J31" i="14"/>
  <c r="K31" i="14"/>
  <c r="J32" i="14"/>
  <c r="J33" i="14"/>
  <c r="J34" i="14"/>
  <c r="K34" i="14"/>
  <c r="J35" i="14"/>
  <c r="K35" i="14"/>
  <c r="J18" i="14"/>
  <c r="K18" i="14"/>
  <c r="J19" i="14"/>
  <c r="K19" i="14"/>
  <c r="K17" i="14"/>
  <c r="J17" i="14"/>
  <c r="J16" i="14"/>
  <c r="I15" i="14"/>
  <c r="F66" i="14"/>
  <c r="F67" i="14"/>
  <c r="G67" i="14"/>
  <c r="F68" i="14"/>
  <c r="G68" i="14"/>
  <c r="F69" i="14"/>
  <c r="G69" i="14"/>
  <c r="J3" i="14"/>
  <c r="J4" i="14"/>
  <c r="K4" i="14"/>
  <c r="J5" i="14"/>
  <c r="K5" i="14"/>
  <c r="J6" i="14"/>
  <c r="K6" i="14"/>
  <c r="J7" i="14"/>
  <c r="J8" i="14"/>
  <c r="K8" i="14"/>
  <c r="J9" i="14"/>
  <c r="K9" i="14"/>
  <c r="J10" i="14"/>
  <c r="K10" i="14"/>
  <c r="J11" i="14"/>
  <c r="J12" i="14"/>
  <c r="K12" i="14"/>
  <c r="J13" i="14"/>
  <c r="K13" i="14"/>
  <c r="J14" i="14"/>
  <c r="K14" i="14"/>
  <c r="F64" i="14"/>
  <c r="G64" i="14"/>
  <c r="F65" i="14"/>
  <c r="G65" i="14"/>
  <c r="G63" i="14"/>
  <c r="F62" i="14"/>
  <c r="F63" i="14"/>
  <c r="I2" i="14"/>
  <c r="F46" i="14"/>
  <c r="G46" i="14"/>
  <c r="F47" i="14"/>
  <c r="G47" i="14"/>
  <c r="F48" i="14"/>
  <c r="G48" i="14"/>
  <c r="F49" i="14"/>
  <c r="F50" i="14"/>
  <c r="G50" i="14"/>
  <c r="F51" i="14"/>
  <c r="G51" i="14"/>
  <c r="F52" i="14"/>
  <c r="G52" i="14"/>
  <c r="F53" i="14"/>
  <c r="F54" i="14"/>
  <c r="G54" i="14"/>
  <c r="F55" i="14"/>
  <c r="G55" i="14"/>
  <c r="F56" i="14"/>
  <c r="G56" i="14"/>
  <c r="F57" i="14"/>
  <c r="F58" i="14"/>
  <c r="G58" i="14"/>
  <c r="F59" i="14"/>
  <c r="G59" i="14"/>
  <c r="F60" i="14"/>
  <c r="G60" i="14"/>
  <c r="F24" i="14" l="1"/>
  <c r="F25" i="14"/>
  <c r="G25" i="14"/>
  <c r="F26" i="14"/>
  <c r="G26" i="14"/>
  <c r="F27" i="14"/>
  <c r="G27" i="14"/>
  <c r="F28" i="14"/>
  <c r="F29" i="14"/>
  <c r="G29" i="14"/>
  <c r="F30" i="14"/>
  <c r="G30" i="14"/>
  <c r="F31" i="14"/>
  <c r="G31" i="14"/>
  <c r="F32" i="14"/>
  <c r="F33" i="14"/>
  <c r="G33" i="14"/>
  <c r="F34" i="14"/>
  <c r="G34" i="14"/>
  <c r="F35" i="14"/>
  <c r="G35" i="14"/>
  <c r="F36" i="14"/>
  <c r="F37" i="14"/>
  <c r="G37" i="14"/>
  <c r="F38" i="14"/>
  <c r="G38" i="14"/>
  <c r="F39" i="14"/>
  <c r="G39" i="14"/>
  <c r="G23" i="14"/>
  <c r="G22" i="14"/>
  <c r="G21" i="14"/>
  <c r="F22" i="14"/>
  <c r="F21" i="14"/>
  <c r="F20" i="14"/>
  <c r="E19" i="14"/>
  <c r="F3" i="14"/>
  <c r="F4" i="14"/>
  <c r="G4" i="14"/>
  <c r="F5" i="14"/>
  <c r="G5" i="14"/>
  <c r="F6" i="14"/>
  <c r="G6" i="14"/>
  <c r="F7" i="14"/>
  <c r="F8" i="14"/>
  <c r="G8" i="14"/>
  <c r="F9" i="14"/>
  <c r="G9" i="14"/>
  <c r="F10" i="14"/>
  <c r="G10" i="14"/>
  <c r="F11" i="14"/>
  <c r="F12" i="14"/>
  <c r="G12" i="14"/>
  <c r="F13" i="14"/>
  <c r="G13" i="14"/>
  <c r="F14" i="14"/>
  <c r="G14" i="14"/>
  <c r="F15" i="14"/>
  <c r="F16" i="14"/>
  <c r="G16" i="14"/>
  <c r="F17" i="14"/>
  <c r="G17" i="14"/>
  <c r="F18" i="14"/>
  <c r="G18" i="14"/>
  <c r="C69" i="14"/>
  <c r="C68" i="14"/>
  <c r="B69" i="14"/>
  <c r="B68" i="14"/>
  <c r="C67" i="14"/>
  <c r="B67" i="14"/>
  <c r="B66" i="14"/>
  <c r="E2" i="14"/>
  <c r="C50" i="14"/>
  <c r="C51" i="14"/>
  <c r="C52" i="14"/>
  <c r="C54" i="14"/>
  <c r="C55" i="14"/>
  <c r="C56" i="14"/>
  <c r="C58" i="14"/>
  <c r="C59" i="14"/>
  <c r="C60" i="14"/>
  <c r="C62" i="14"/>
  <c r="C63" i="14"/>
  <c r="C64" i="14"/>
  <c r="C48" i="14"/>
  <c r="C47" i="14"/>
  <c r="B46" i="14"/>
  <c r="B47" i="14"/>
  <c r="B48" i="14"/>
  <c r="B49" i="14"/>
  <c r="B50" i="14"/>
  <c r="B51" i="14"/>
  <c r="B52" i="14"/>
  <c r="B53" i="14"/>
  <c r="B54" i="14"/>
  <c r="B55" i="14"/>
  <c r="B56" i="14"/>
  <c r="B57" i="14"/>
  <c r="B58" i="14"/>
  <c r="B59" i="14"/>
  <c r="B60" i="14"/>
  <c r="B61" i="14"/>
  <c r="B62" i="14"/>
  <c r="B63" i="14"/>
  <c r="B64" i="14"/>
  <c r="C46" i="14"/>
  <c r="B45" i="14"/>
  <c r="A44" i="14"/>
  <c r="A23" i="14"/>
  <c r="C43" i="14"/>
  <c r="C42" i="14"/>
  <c r="C41" i="14"/>
  <c r="C39" i="14"/>
  <c r="C38" i="14"/>
  <c r="C37" i="14"/>
  <c r="C35" i="14"/>
  <c r="C34" i="14"/>
  <c r="C33" i="14"/>
  <c r="C31" i="14"/>
  <c r="C30" i="14"/>
  <c r="C29" i="14"/>
  <c r="C26" i="14"/>
  <c r="C27" i="14"/>
  <c r="C25" i="14"/>
  <c r="B25" i="14"/>
  <c r="B26" i="14"/>
  <c r="B27" i="14"/>
  <c r="B28" i="14"/>
  <c r="B29" i="14"/>
  <c r="B30" i="14"/>
  <c r="B31" i="14"/>
  <c r="B32" i="14"/>
  <c r="B33" i="14"/>
  <c r="B34" i="14"/>
  <c r="B35" i="14"/>
  <c r="B36" i="14"/>
  <c r="B37" i="14"/>
  <c r="B38" i="14"/>
  <c r="B39" i="14"/>
  <c r="B40" i="14"/>
  <c r="B41" i="14"/>
  <c r="B42" i="14"/>
  <c r="B43" i="14"/>
  <c r="B24" i="14"/>
  <c r="E47" i="87"/>
  <c r="F47" i="87"/>
  <c r="G47" i="87"/>
  <c r="H47" i="87"/>
  <c r="I47" i="87"/>
  <c r="J47" i="87"/>
  <c r="K47" i="87"/>
  <c r="L47" i="87"/>
  <c r="M47" i="87"/>
  <c r="N47" i="87"/>
  <c r="O47" i="87"/>
  <c r="P47" i="87"/>
  <c r="Q47" i="87"/>
  <c r="R47" i="87"/>
  <c r="D47" i="87"/>
  <c r="E36" i="87"/>
  <c r="F36" i="87"/>
  <c r="G36" i="87"/>
  <c r="H36" i="87"/>
  <c r="I36" i="87"/>
  <c r="J36" i="87"/>
  <c r="K36" i="87"/>
  <c r="L36" i="87"/>
  <c r="M36" i="87"/>
  <c r="N36" i="87"/>
  <c r="O36" i="87"/>
  <c r="P36" i="87"/>
  <c r="Q36" i="87"/>
  <c r="R36" i="87"/>
  <c r="E29" i="87"/>
  <c r="S109" i="119" s="1"/>
  <c r="F29" i="87"/>
  <c r="S108" i="120" s="1"/>
  <c r="G29" i="87"/>
  <c r="S107" i="121" s="1"/>
  <c r="H29" i="87"/>
  <c r="S107" i="122" s="1"/>
  <c r="I29" i="87"/>
  <c r="S107" i="123" s="1"/>
  <c r="J29" i="87"/>
  <c r="S107" i="124" s="1"/>
  <c r="K29" i="87"/>
  <c r="S107" i="125" s="1"/>
  <c r="L29" i="87"/>
  <c r="S107" i="126" s="1"/>
  <c r="M29" i="87"/>
  <c r="S107" i="127" s="1"/>
  <c r="N29" i="87"/>
  <c r="S107" i="128" s="1"/>
  <c r="O29" i="87"/>
  <c r="S107" i="129" s="1"/>
  <c r="P29" i="87"/>
  <c r="S107" i="130" s="1"/>
  <c r="Q29" i="87"/>
  <c r="S107" i="131" s="1"/>
  <c r="R29" i="87"/>
  <c r="S107" i="132" s="1"/>
  <c r="D29" i="87"/>
  <c r="D36" i="87"/>
  <c r="S114" i="14"/>
  <c r="S128" i="14"/>
  <c r="S124" i="14"/>
  <c r="S125" i="14"/>
  <c r="S126" i="14"/>
  <c r="S127" i="14"/>
  <c r="S123" i="14"/>
  <c r="R124" i="14"/>
  <c r="R125" i="14"/>
  <c r="R126" i="14"/>
  <c r="R127" i="14"/>
  <c r="R123" i="14"/>
  <c r="S120" i="14"/>
  <c r="S116" i="14"/>
  <c r="S117" i="14"/>
  <c r="S118" i="14"/>
  <c r="S119" i="14"/>
  <c r="S115" i="14"/>
  <c r="R116" i="14"/>
  <c r="R117" i="14"/>
  <c r="R118" i="14"/>
  <c r="R119" i="14"/>
  <c r="R115" i="14"/>
  <c r="S110" i="14"/>
  <c r="S111" i="14"/>
  <c r="S112" i="14"/>
  <c r="S113" i="14"/>
  <c r="R110" i="14"/>
  <c r="R111" i="14"/>
  <c r="R112" i="14"/>
  <c r="R113" i="14"/>
  <c r="R109" i="14"/>
  <c r="S109" i="14"/>
  <c r="S105" i="14"/>
  <c r="S106" i="14"/>
  <c r="S107" i="14"/>
  <c r="S104" i="14"/>
  <c r="S103" i="14"/>
  <c r="S102" i="14"/>
  <c r="S101" i="14"/>
  <c r="S100" i="14"/>
  <c r="Q128" i="14"/>
  <c r="Q122" i="14"/>
  <c r="A70" i="14"/>
  <c r="S95" i="14"/>
  <c r="S96" i="14"/>
  <c r="S97" i="14"/>
  <c r="S98" i="14"/>
  <c r="S99" i="14"/>
  <c r="S94" i="14"/>
  <c r="Q95" i="14"/>
  <c r="Q96" i="14"/>
  <c r="Q97" i="14"/>
  <c r="Q98" i="14"/>
  <c r="Q99" i="14"/>
  <c r="Q94" i="14"/>
  <c r="B109" i="14"/>
  <c r="B108" i="14"/>
  <c r="B107" i="14"/>
  <c r="C2" i="87"/>
  <c r="C1" i="87"/>
  <c r="D9" i="11" l="1"/>
  <c r="D8" i="11"/>
  <c r="D7" i="11"/>
  <c r="D2" i="11"/>
  <c r="A46" i="11"/>
  <c r="B39" i="11"/>
  <c r="B38" i="11"/>
  <c r="B37" i="11"/>
  <c r="A36" i="11"/>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D81" i="10"/>
  <c r="AD80" i="10"/>
  <c r="AD78" i="10"/>
  <c r="AD77" i="10"/>
  <c r="AD76" i="10"/>
  <c r="AD75" i="10"/>
  <c r="AD74" i="10"/>
  <c r="AD73" i="10"/>
  <c r="AD72" i="10"/>
  <c r="AD71" i="10"/>
  <c r="AD70" i="10"/>
  <c r="AD69" i="10"/>
  <c r="AD68" i="10"/>
  <c r="AD67" i="10"/>
  <c r="AD66" i="10"/>
  <c r="AD65" i="10"/>
  <c r="AD64" i="10"/>
  <c r="AD63" i="10"/>
  <c r="AD62" i="10"/>
  <c r="AB81" i="10"/>
  <c r="AB80" i="10"/>
  <c r="AB78" i="10"/>
  <c r="AB77" i="10"/>
  <c r="AB76" i="10"/>
  <c r="AB75" i="10"/>
  <c r="AB74" i="10"/>
  <c r="AB73" i="10"/>
  <c r="AB72" i="10"/>
  <c r="AB71" i="10"/>
  <c r="AB70" i="10"/>
  <c r="AB69" i="10"/>
  <c r="AB68" i="10"/>
  <c r="AB67" i="10"/>
  <c r="AB66" i="10"/>
  <c r="AB65" i="10"/>
  <c r="AB64" i="10"/>
  <c r="AB63" i="10"/>
  <c r="AB62" i="10"/>
  <c r="Z81" i="10"/>
  <c r="Z80" i="10"/>
  <c r="Z78" i="10"/>
  <c r="Z77" i="10"/>
  <c r="Z76" i="10"/>
  <c r="Z75" i="10"/>
  <c r="Z74" i="10"/>
  <c r="Z73" i="10"/>
  <c r="Z72" i="10"/>
  <c r="Z71" i="10"/>
  <c r="Z70" i="10"/>
  <c r="Z69" i="10"/>
  <c r="Z68" i="10"/>
  <c r="Z67" i="10"/>
  <c r="Z66" i="10"/>
  <c r="Z65" i="10"/>
  <c r="Z64" i="10"/>
  <c r="Z63" i="10"/>
  <c r="Z62" i="10"/>
  <c r="X81" i="10"/>
  <c r="X80" i="10"/>
  <c r="X78" i="10"/>
  <c r="X77" i="10"/>
  <c r="X76" i="10"/>
  <c r="X75" i="10"/>
  <c r="X74" i="10"/>
  <c r="X73" i="10"/>
  <c r="X72" i="10"/>
  <c r="X71" i="10"/>
  <c r="X70" i="10"/>
  <c r="X69" i="10"/>
  <c r="X68" i="10"/>
  <c r="X67" i="10"/>
  <c r="X66" i="10"/>
  <c r="X65" i="10"/>
  <c r="X64" i="10"/>
  <c r="X63" i="10"/>
  <c r="X62" i="10"/>
  <c r="V81" i="10"/>
  <c r="V80" i="10"/>
  <c r="V78" i="10"/>
  <c r="V77" i="10"/>
  <c r="V76" i="10"/>
  <c r="V75" i="10"/>
  <c r="V74" i="10"/>
  <c r="V73" i="10"/>
  <c r="V72" i="10"/>
  <c r="V71" i="10"/>
  <c r="V70" i="10"/>
  <c r="V69" i="10"/>
  <c r="V68" i="10"/>
  <c r="V67" i="10"/>
  <c r="V66" i="10"/>
  <c r="V65" i="10"/>
  <c r="V64" i="10"/>
  <c r="V63" i="10"/>
  <c r="V62" i="10"/>
  <c r="T81" i="10"/>
  <c r="T80" i="10"/>
  <c r="T78" i="10"/>
  <c r="T77" i="10"/>
  <c r="T76" i="10"/>
  <c r="T75" i="10"/>
  <c r="T74" i="10"/>
  <c r="T73" i="10"/>
  <c r="T72" i="10"/>
  <c r="T71" i="10"/>
  <c r="T70" i="10"/>
  <c r="T69" i="10"/>
  <c r="T68" i="10"/>
  <c r="T67" i="10"/>
  <c r="T66" i="10"/>
  <c r="T65" i="10"/>
  <c r="T64" i="10"/>
  <c r="T63" i="10"/>
  <c r="T62" i="10"/>
  <c r="R81" i="10"/>
  <c r="R80" i="10"/>
  <c r="R78" i="10"/>
  <c r="R77" i="10"/>
  <c r="R76" i="10"/>
  <c r="R75" i="10"/>
  <c r="R74" i="10"/>
  <c r="R73" i="10"/>
  <c r="R72" i="10"/>
  <c r="R71" i="10"/>
  <c r="R70" i="10"/>
  <c r="R69" i="10"/>
  <c r="R68" i="10"/>
  <c r="R67" i="10"/>
  <c r="R66" i="10"/>
  <c r="R65" i="10"/>
  <c r="R64" i="10"/>
  <c r="R63" i="10"/>
  <c r="R62" i="10"/>
  <c r="P81" i="10"/>
  <c r="P80" i="10"/>
  <c r="P78" i="10"/>
  <c r="P77" i="10"/>
  <c r="P76" i="10"/>
  <c r="P75" i="10"/>
  <c r="P74" i="10"/>
  <c r="P73" i="10"/>
  <c r="P72" i="10"/>
  <c r="P71" i="10"/>
  <c r="P70" i="10"/>
  <c r="P69" i="10"/>
  <c r="P68" i="10"/>
  <c r="P67" i="10"/>
  <c r="P66" i="10"/>
  <c r="P65" i="10"/>
  <c r="P64" i="10"/>
  <c r="P63" i="10"/>
  <c r="P62" i="10"/>
  <c r="N81" i="10"/>
  <c r="N80" i="10"/>
  <c r="N78" i="10"/>
  <c r="N77" i="10"/>
  <c r="N76" i="10"/>
  <c r="N75" i="10"/>
  <c r="N74" i="10"/>
  <c r="N73" i="10"/>
  <c r="N72" i="10"/>
  <c r="N71" i="10"/>
  <c r="N70" i="10"/>
  <c r="N69" i="10"/>
  <c r="N68" i="10"/>
  <c r="N67" i="10"/>
  <c r="N66" i="10"/>
  <c r="N65" i="10"/>
  <c r="N64" i="10"/>
  <c r="N63" i="10"/>
  <c r="N62" i="10"/>
  <c r="L81" i="10"/>
  <c r="L80" i="10"/>
  <c r="L78" i="10"/>
  <c r="L77" i="10"/>
  <c r="L76" i="10"/>
  <c r="L75" i="10"/>
  <c r="L74" i="10"/>
  <c r="L73" i="10"/>
  <c r="L72" i="10"/>
  <c r="L71" i="10"/>
  <c r="L70" i="10"/>
  <c r="L69" i="10"/>
  <c r="L68" i="10"/>
  <c r="L67" i="10"/>
  <c r="L66" i="10"/>
  <c r="L65" i="10"/>
  <c r="L64" i="10"/>
  <c r="L63" i="10"/>
  <c r="L62" i="10"/>
  <c r="J81" i="10"/>
  <c r="J80" i="10"/>
  <c r="J78" i="10"/>
  <c r="J77" i="10"/>
  <c r="J76" i="10"/>
  <c r="J75" i="10"/>
  <c r="J74" i="10"/>
  <c r="J73" i="10"/>
  <c r="J72" i="10"/>
  <c r="J71" i="10"/>
  <c r="J70" i="10"/>
  <c r="J69" i="10"/>
  <c r="J68" i="10"/>
  <c r="J67" i="10"/>
  <c r="J66" i="10"/>
  <c r="J65" i="10"/>
  <c r="J64" i="10"/>
  <c r="J63" i="10"/>
  <c r="J62" i="10"/>
  <c r="H81" i="10"/>
  <c r="H80" i="10"/>
  <c r="H78" i="10"/>
  <c r="H77" i="10"/>
  <c r="H76" i="10"/>
  <c r="H75" i="10"/>
  <c r="H74" i="10"/>
  <c r="H73" i="10"/>
  <c r="H72" i="10"/>
  <c r="H71" i="10"/>
  <c r="H70" i="10"/>
  <c r="H69" i="10"/>
  <c r="H68" i="10"/>
  <c r="H67" i="10"/>
  <c r="H66" i="10"/>
  <c r="H65" i="10"/>
  <c r="H64" i="10"/>
  <c r="H63" i="10"/>
  <c r="H62" i="10"/>
  <c r="F81" i="10"/>
  <c r="F80" i="10"/>
  <c r="F78" i="10"/>
  <c r="F77" i="10"/>
  <c r="F76" i="10"/>
  <c r="F75" i="10"/>
  <c r="F74" i="10"/>
  <c r="F73" i="10"/>
  <c r="F72" i="10"/>
  <c r="F71" i="10"/>
  <c r="F70" i="10"/>
  <c r="F69" i="10"/>
  <c r="F68" i="10"/>
  <c r="F67" i="10"/>
  <c r="F66" i="10"/>
  <c r="F65" i="10"/>
  <c r="F64" i="10"/>
  <c r="F63" i="10"/>
  <c r="F62" i="10"/>
  <c r="J132" i="10"/>
  <c r="J131" i="10"/>
  <c r="J130" i="10"/>
  <c r="J129" i="10"/>
  <c r="J128" i="10"/>
  <c r="J127" i="10"/>
  <c r="J126" i="10"/>
  <c r="J125" i="10"/>
  <c r="J124" i="10"/>
  <c r="J123" i="10"/>
  <c r="J122" i="10"/>
  <c r="J121" i="10"/>
  <c r="J120" i="10"/>
  <c r="J119" i="10"/>
  <c r="J118" i="10"/>
  <c r="J117" i="10"/>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D81" i="10"/>
  <c r="D80" i="10"/>
  <c r="D78" i="10"/>
  <c r="D77" i="10"/>
  <c r="D76" i="10"/>
  <c r="D75" i="10"/>
  <c r="D74" i="10"/>
  <c r="D73" i="10"/>
  <c r="D72" i="10"/>
  <c r="D71" i="10"/>
  <c r="D70" i="10"/>
  <c r="D69" i="10"/>
  <c r="D68" i="10"/>
  <c r="D67" i="10"/>
  <c r="D66" i="10"/>
  <c r="D65" i="10"/>
  <c r="D64" i="10"/>
  <c r="D63" i="10"/>
  <c r="D62" i="10"/>
  <c r="A6" i="132" l="1"/>
  <c r="A6" i="128"/>
  <c r="A6" i="131"/>
  <c r="A6" i="127"/>
  <c r="A6" i="130"/>
  <c r="A6" i="124"/>
  <c r="A6" i="121"/>
  <c r="A6" i="120"/>
  <c r="A6" i="126"/>
  <c r="A6" i="125"/>
  <c r="A6" i="123"/>
  <c r="A6" i="119"/>
  <c r="A6" i="129"/>
  <c r="A6" i="122"/>
  <c r="A10" i="128"/>
  <c r="A10" i="132"/>
  <c r="A10" i="131"/>
  <c r="A10" i="127"/>
  <c r="A10" i="123"/>
  <c r="A10" i="130"/>
  <c r="A10" i="121"/>
  <c r="A10" i="124"/>
  <c r="A10" i="120"/>
  <c r="A10" i="119"/>
  <c r="A10" i="126"/>
  <c r="A10" i="125"/>
  <c r="A10" i="122"/>
  <c r="A10" i="129"/>
  <c r="A14" i="128"/>
  <c r="A14" i="131"/>
  <c r="A14" i="127"/>
  <c r="A14" i="123"/>
  <c r="A14" i="132"/>
  <c r="A14" i="130"/>
  <c r="A14" i="126"/>
  <c r="A14" i="125"/>
  <c r="A14" i="121"/>
  <c r="A14" i="129"/>
  <c r="A14" i="120"/>
  <c r="A14" i="124"/>
  <c r="A14" i="119"/>
  <c r="A14" i="122"/>
  <c r="A18" i="128"/>
  <c r="A18" i="131"/>
  <c r="A18" i="127"/>
  <c r="A18" i="123"/>
  <c r="A18" i="130"/>
  <c r="A18" i="129"/>
  <c r="A18" i="121"/>
  <c r="A18" i="126"/>
  <c r="A18" i="125"/>
  <c r="A18" i="120"/>
  <c r="A18" i="119"/>
  <c r="A18" i="124"/>
  <c r="A18" i="132"/>
  <c r="A18" i="122"/>
  <c r="A72" i="132"/>
  <c r="A72" i="128"/>
  <c r="A72" i="131"/>
  <c r="A72" i="127"/>
  <c r="A72" i="123"/>
  <c r="A72" i="130"/>
  <c r="A72" i="124"/>
  <c r="A72" i="121"/>
  <c r="A72" i="120"/>
  <c r="A72" i="129"/>
  <c r="A72" i="126"/>
  <c r="A72" i="125"/>
  <c r="A72" i="119"/>
  <c r="A72" i="122"/>
  <c r="A76" i="128"/>
  <c r="A76" i="132"/>
  <c r="A76" i="131"/>
  <c r="A76" i="127"/>
  <c r="A76" i="123"/>
  <c r="A76" i="130"/>
  <c r="A76" i="121"/>
  <c r="A76" i="124"/>
  <c r="A76" i="120"/>
  <c r="A76" i="125"/>
  <c r="A76" i="129"/>
  <c r="A76" i="119"/>
  <c r="A76" i="126"/>
  <c r="A76" i="122"/>
  <c r="A28" i="11"/>
  <c r="A80" i="128"/>
  <c r="A80" i="131"/>
  <c r="A80" i="127"/>
  <c r="A80" i="123"/>
  <c r="A80" i="130"/>
  <c r="A80" i="129"/>
  <c r="A80" i="121"/>
  <c r="A80" i="126"/>
  <c r="A80" i="125"/>
  <c r="A80" i="120"/>
  <c r="A80" i="119"/>
  <c r="A80" i="132"/>
  <c r="A80" i="124"/>
  <c r="A80" i="122"/>
  <c r="A32" i="11"/>
  <c r="A84" i="128"/>
  <c r="A84" i="132"/>
  <c r="A84" i="131"/>
  <c r="A84" i="127"/>
  <c r="A84" i="123"/>
  <c r="A84" i="130"/>
  <c r="A84" i="121"/>
  <c r="A84" i="124"/>
  <c r="A84" i="120"/>
  <c r="A84" i="126"/>
  <c r="A84" i="125"/>
  <c r="A84" i="129"/>
  <c r="A84" i="119"/>
  <c r="A84" i="122"/>
  <c r="A3" i="11"/>
  <c r="A5" i="129"/>
  <c r="A5" i="132"/>
  <c r="A5" i="128"/>
  <c r="A5" i="124"/>
  <c r="A5" i="131"/>
  <c r="A5" i="122"/>
  <c r="A5" i="119"/>
  <c r="A5" i="121"/>
  <c r="A5" i="120"/>
  <c r="A5" i="125"/>
  <c r="A5" i="127"/>
  <c r="A5" i="130"/>
  <c r="A5" i="126"/>
  <c r="A5" i="123"/>
  <c r="A7" i="11"/>
  <c r="A9" i="129"/>
  <c r="A9" i="128"/>
  <c r="A9" i="124"/>
  <c r="A9" i="132"/>
  <c r="A9" i="131"/>
  <c r="A9" i="126"/>
  <c r="A9" i="125"/>
  <c r="A9" i="122"/>
  <c r="A9" i="119"/>
  <c r="A9" i="121"/>
  <c r="A9" i="120"/>
  <c r="A9" i="127"/>
  <c r="A9" i="130"/>
  <c r="A9" i="123"/>
  <c r="A11" i="11"/>
  <c r="A13" i="129"/>
  <c r="A13" i="128"/>
  <c r="A13" i="124"/>
  <c r="A13" i="131"/>
  <c r="A13" i="127"/>
  <c r="A13" i="123"/>
  <c r="A13" i="122"/>
  <c r="A13" i="130"/>
  <c r="A13" i="126"/>
  <c r="A13" i="125"/>
  <c r="A13" i="121"/>
  <c r="A13" i="132"/>
  <c r="A13" i="120"/>
  <c r="A13" i="119"/>
  <c r="A15" i="11"/>
  <c r="A17" i="132"/>
  <c r="A17" i="129"/>
  <c r="A17" i="128"/>
  <c r="A17" i="124"/>
  <c r="A17" i="131"/>
  <c r="A17" i="130"/>
  <c r="A17" i="122"/>
  <c r="A17" i="119"/>
  <c r="A17" i="127"/>
  <c r="A17" i="123"/>
  <c r="A17" i="121"/>
  <c r="A17" i="120"/>
  <c r="A17" i="126"/>
  <c r="A17" i="125"/>
  <c r="A19" i="11"/>
  <c r="A21" i="129"/>
  <c r="A21" i="132"/>
  <c r="A21" i="128"/>
  <c r="A21" i="124"/>
  <c r="A21" i="131"/>
  <c r="A21" i="122"/>
  <c r="A21" i="121"/>
  <c r="A21" i="130"/>
  <c r="A21" i="126"/>
  <c r="A21" i="125"/>
  <c r="A21" i="127"/>
  <c r="A21" i="123"/>
  <c r="A21" i="120"/>
  <c r="A21" i="119"/>
  <c r="A23" i="11"/>
  <c r="A75" i="129"/>
  <c r="A75" i="128"/>
  <c r="A75" i="124"/>
  <c r="A75" i="132"/>
  <c r="A75" i="131"/>
  <c r="A75" i="126"/>
  <c r="A75" i="125"/>
  <c r="A75" i="122"/>
  <c r="A75" i="119"/>
  <c r="A75" i="121"/>
  <c r="A75" i="120"/>
  <c r="A75" i="123"/>
  <c r="A75" i="130"/>
  <c r="A75" i="127"/>
  <c r="A79" i="132"/>
  <c r="A79" i="129"/>
  <c r="A79" i="128"/>
  <c r="A79" i="124"/>
  <c r="A79" i="131"/>
  <c r="A79" i="127"/>
  <c r="A79" i="123"/>
  <c r="A79" i="122"/>
  <c r="A79" i="121"/>
  <c r="A79" i="120"/>
  <c r="A79" i="130"/>
  <c r="A79" i="126"/>
  <c r="A79" i="125"/>
  <c r="A79" i="119"/>
  <c r="A83" i="129"/>
  <c r="A83" i="128"/>
  <c r="A83" i="124"/>
  <c r="A83" i="132"/>
  <c r="A83" i="131"/>
  <c r="A83" i="126"/>
  <c r="A83" i="125"/>
  <c r="A83" i="122"/>
  <c r="A83" i="130"/>
  <c r="A83" i="121"/>
  <c r="A83" i="120"/>
  <c r="A83" i="119"/>
  <c r="A83" i="127"/>
  <c r="A83" i="123"/>
  <c r="A7" i="132"/>
  <c r="A7" i="131"/>
  <c r="A7" i="130"/>
  <c r="A7" i="126"/>
  <c r="A7" i="129"/>
  <c r="A7" i="128"/>
  <c r="A7" i="120"/>
  <c r="A7" i="127"/>
  <c r="A7" i="125"/>
  <c r="A7" i="123"/>
  <c r="A7" i="119"/>
  <c r="A7" i="122"/>
  <c r="A7" i="124"/>
  <c r="A7" i="121"/>
  <c r="A11" i="132"/>
  <c r="A11" i="131"/>
  <c r="A11" i="130"/>
  <c r="A11" i="126"/>
  <c r="A11" i="129"/>
  <c r="A11" i="124"/>
  <c r="A11" i="120"/>
  <c r="A11" i="119"/>
  <c r="A11" i="122"/>
  <c r="A11" i="121"/>
  <c r="A11" i="128"/>
  <c r="A11" i="127"/>
  <c r="A11" i="125"/>
  <c r="A11" i="123"/>
  <c r="A13" i="11"/>
  <c r="A15" i="132"/>
  <c r="A15" i="131"/>
  <c r="A15" i="130"/>
  <c r="A15" i="126"/>
  <c r="A15" i="129"/>
  <c r="A15" i="128"/>
  <c r="A15" i="120"/>
  <c r="A15" i="124"/>
  <c r="A15" i="119"/>
  <c r="A15" i="127"/>
  <c r="A15" i="125"/>
  <c r="A15" i="123"/>
  <c r="A15" i="121"/>
  <c r="A15" i="122"/>
  <c r="A19" i="132"/>
  <c r="A19" i="131"/>
  <c r="A19" i="130"/>
  <c r="A19" i="126"/>
  <c r="A19" i="129"/>
  <c r="A19" i="127"/>
  <c r="A19" i="125"/>
  <c r="A19" i="123"/>
  <c r="A19" i="120"/>
  <c r="A19" i="119"/>
  <c r="A19" i="122"/>
  <c r="A19" i="121"/>
  <c r="A19" i="128"/>
  <c r="A19" i="124"/>
  <c r="A21" i="11"/>
  <c r="A73" i="132"/>
  <c r="A73" i="131"/>
  <c r="A73" i="130"/>
  <c r="A73" i="126"/>
  <c r="A73" i="129"/>
  <c r="A73" i="128"/>
  <c r="A73" i="120"/>
  <c r="A73" i="127"/>
  <c r="A73" i="125"/>
  <c r="A73" i="123"/>
  <c r="A73" i="119"/>
  <c r="A73" i="122"/>
  <c r="A73" i="124"/>
  <c r="A73" i="121"/>
  <c r="A77" i="132"/>
  <c r="A77" i="131"/>
  <c r="A77" i="130"/>
  <c r="A77" i="126"/>
  <c r="A77" i="129"/>
  <c r="A77" i="124"/>
  <c r="A77" i="120"/>
  <c r="A77" i="121"/>
  <c r="A77" i="119"/>
  <c r="A77" i="128"/>
  <c r="A77" i="127"/>
  <c r="A77" i="125"/>
  <c r="A77" i="123"/>
  <c r="A77" i="122"/>
  <c r="A81" i="132"/>
  <c r="A81" i="131"/>
  <c r="A81" i="130"/>
  <c r="A81" i="126"/>
  <c r="A81" i="129"/>
  <c r="A81" i="127"/>
  <c r="A81" i="125"/>
  <c r="A81" i="123"/>
  <c r="A81" i="120"/>
  <c r="A81" i="128"/>
  <c r="A81" i="119"/>
  <c r="A81" i="124"/>
  <c r="A81" i="122"/>
  <c r="A81" i="121"/>
  <c r="A85" i="132"/>
  <c r="A85" i="131"/>
  <c r="A85" i="130"/>
  <c r="A85" i="126"/>
  <c r="A85" i="129"/>
  <c r="A85" i="124"/>
  <c r="A85" i="120"/>
  <c r="A85" i="119"/>
  <c r="A85" i="128"/>
  <c r="A85" i="127"/>
  <c r="A85" i="125"/>
  <c r="A85" i="123"/>
  <c r="A85" i="122"/>
  <c r="A85" i="121"/>
  <c r="A4" i="130"/>
  <c r="A4" i="129"/>
  <c r="A4" i="125"/>
  <c r="A4" i="132"/>
  <c r="A4" i="126"/>
  <c r="A4" i="123"/>
  <c r="A4" i="119"/>
  <c r="A4" i="128"/>
  <c r="A4" i="124"/>
  <c r="A4" i="122"/>
  <c r="A4" i="121"/>
  <c r="A4" i="127"/>
  <c r="A4" i="120"/>
  <c r="A4" i="131"/>
  <c r="A8" i="130"/>
  <c r="A8" i="129"/>
  <c r="A8" i="125"/>
  <c r="A8" i="132"/>
  <c r="A8" i="127"/>
  <c r="A8" i="123"/>
  <c r="A8" i="119"/>
  <c r="A8" i="126"/>
  <c r="A8" i="122"/>
  <c r="A8" i="120"/>
  <c r="A8" i="131"/>
  <c r="A8" i="124"/>
  <c r="A8" i="121"/>
  <c r="A8" i="128"/>
  <c r="A12" i="132"/>
  <c r="A12" i="130"/>
  <c r="A12" i="129"/>
  <c r="A12" i="125"/>
  <c r="A12" i="119"/>
  <c r="A12" i="131"/>
  <c r="A12" i="128"/>
  <c r="A12" i="127"/>
  <c r="A12" i="123"/>
  <c r="A12" i="122"/>
  <c r="A12" i="121"/>
  <c r="A12" i="124"/>
  <c r="A12" i="126"/>
  <c r="A12" i="120"/>
  <c r="A16" i="130"/>
  <c r="A16" i="132"/>
  <c r="A16" i="129"/>
  <c r="A16" i="125"/>
  <c r="A16" i="131"/>
  <c r="A16" i="124"/>
  <c r="A16" i="119"/>
  <c r="A16" i="122"/>
  <c r="A16" i="121"/>
  <c r="A16" i="126"/>
  <c r="A16" i="127"/>
  <c r="A16" i="123"/>
  <c r="A16" i="128"/>
  <c r="A16" i="120"/>
  <c r="A20" i="130"/>
  <c r="A20" i="129"/>
  <c r="A20" i="125"/>
  <c r="A20" i="132"/>
  <c r="A20" i="126"/>
  <c r="A20" i="119"/>
  <c r="A20" i="128"/>
  <c r="A20" i="124"/>
  <c r="A20" i="122"/>
  <c r="A20" i="121"/>
  <c r="A20" i="123"/>
  <c r="A20" i="120"/>
  <c r="A20" i="131"/>
  <c r="A20" i="127"/>
  <c r="A74" i="130"/>
  <c r="A74" i="129"/>
  <c r="A74" i="125"/>
  <c r="A74" i="128"/>
  <c r="A74" i="127"/>
  <c r="A74" i="123"/>
  <c r="A74" i="119"/>
  <c r="A74" i="132"/>
  <c r="A74" i="126"/>
  <c r="A74" i="122"/>
  <c r="A74" i="121"/>
  <c r="A74" i="131"/>
  <c r="A74" i="124"/>
  <c r="A74" i="120"/>
  <c r="A26" i="11"/>
  <c r="A78" i="130"/>
  <c r="A78" i="132"/>
  <c r="A78" i="129"/>
  <c r="A78" i="125"/>
  <c r="A78" i="128"/>
  <c r="A78" i="119"/>
  <c r="A78" i="120"/>
  <c r="A78" i="127"/>
  <c r="A78" i="123"/>
  <c r="A78" i="122"/>
  <c r="A78" i="121"/>
  <c r="A78" i="124"/>
  <c r="A78" i="131"/>
  <c r="A78" i="126"/>
  <c r="A82" i="130"/>
  <c r="A82" i="129"/>
  <c r="A82" i="125"/>
  <c r="A82" i="128"/>
  <c r="A82" i="131"/>
  <c r="A82" i="119"/>
  <c r="A82" i="120"/>
  <c r="A82" i="126"/>
  <c r="A82" i="124"/>
  <c r="A82" i="122"/>
  <c r="A82" i="127"/>
  <c r="A82" i="123"/>
  <c r="A82" i="121"/>
  <c r="A82" i="132"/>
  <c r="A7" i="14"/>
  <c r="A19" i="14"/>
  <c r="A77" i="14"/>
  <c r="A85" i="14"/>
  <c r="A33" i="11"/>
  <c r="A4" i="14"/>
  <c r="A8" i="14"/>
  <c r="A12" i="14"/>
  <c r="A16" i="14"/>
  <c r="A20" i="14"/>
  <c r="A74" i="14"/>
  <c r="A78" i="14"/>
  <c r="A82" i="14"/>
  <c r="A2" i="11"/>
  <c r="A22" i="11"/>
  <c r="A18" i="11"/>
  <c r="A14" i="11"/>
  <c r="A10" i="11"/>
  <c r="A6" i="11"/>
  <c r="A30" i="11"/>
  <c r="A11" i="14"/>
  <c r="A81" i="14"/>
  <c r="A5" i="14"/>
  <c r="A9" i="14"/>
  <c r="A13" i="14"/>
  <c r="A17" i="14"/>
  <c r="A21" i="14"/>
  <c r="A75" i="14"/>
  <c r="A79" i="14"/>
  <c r="A83" i="14"/>
  <c r="A25" i="11"/>
  <c r="A17" i="11"/>
  <c r="A9" i="11"/>
  <c r="A5" i="11"/>
  <c r="A27" i="11"/>
  <c r="A15" i="14"/>
  <c r="A73" i="14"/>
  <c r="A6" i="14"/>
  <c r="A10" i="14"/>
  <c r="A14" i="14"/>
  <c r="A18" i="14"/>
  <c r="A72" i="14"/>
  <c r="A76" i="14"/>
  <c r="A80" i="14"/>
  <c r="A84" i="14"/>
  <c r="A24" i="11"/>
  <c r="A20" i="11"/>
  <c r="A16" i="11"/>
  <c r="A12" i="11"/>
  <c r="A8" i="11"/>
  <c r="A4" i="11"/>
  <c r="A31" i="11"/>
  <c r="A29" i="11"/>
  <c r="B81" i="10"/>
  <c r="E8" i="11" s="1"/>
  <c r="B80" i="10"/>
  <c r="E7" i="11" s="1"/>
  <c r="B78" i="10"/>
  <c r="E5" i="11" s="1"/>
  <c r="A81" i="10"/>
  <c r="A79" i="10"/>
  <c r="A78" i="10"/>
  <c r="B77" i="10"/>
  <c r="E4" i="11" s="1"/>
  <c r="A77" i="10"/>
  <c r="Q113" i="132" l="1"/>
  <c r="Q113" i="131"/>
  <c r="Q113" i="130"/>
  <c r="Q113" i="126"/>
  <c r="Q113" i="129"/>
  <c r="Q113" i="124"/>
  <c r="Q114" i="120"/>
  <c r="Q115" i="119"/>
  <c r="Q113" i="128"/>
  <c r="Q113" i="127"/>
  <c r="Q113" i="125"/>
  <c r="Q113" i="123"/>
  <c r="Q113" i="122"/>
  <c r="Q113" i="121"/>
  <c r="Q119" i="129"/>
  <c r="Q119" i="132"/>
  <c r="Q119" i="128"/>
  <c r="Q119" i="124"/>
  <c r="Q119" i="131"/>
  <c r="Q119" i="127"/>
  <c r="Q119" i="125"/>
  <c r="Q119" i="123"/>
  <c r="Q119" i="122"/>
  <c r="Q119" i="121"/>
  <c r="Q120" i="120"/>
  <c r="Q119" i="126"/>
  <c r="Q121" i="119"/>
  <c r="Q119" i="130"/>
  <c r="Q120" i="132"/>
  <c r="Q120" i="128"/>
  <c r="Q120" i="131"/>
  <c r="Q120" i="127"/>
  <c r="Q120" i="123"/>
  <c r="Q120" i="130"/>
  <c r="Q120" i="121"/>
  <c r="Q120" i="122"/>
  <c r="Q121" i="120"/>
  <c r="Q122" i="119"/>
  <c r="Q120" i="125"/>
  <c r="Q120" i="129"/>
  <c r="Q120" i="126"/>
  <c r="Q120" i="124"/>
  <c r="Q114" i="14"/>
  <c r="D4" i="11"/>
  <c r="Q120" i="14"/>
  <c r="D5" i="11"/>
  <c r="Q121" i="14"/>
  <c r="D6" i="11"/>
  <c r="B73" i="10"/>
  <c r="B59" i="11" s="1"/>
  <c r="B74" i="10"/>
  <c r="B60" i="11" s="1"/>
  <c r="B75" i="10"/>
  <c r="B61" i="11" s="1"/>
  <c r="B72" i="10"/>
  <c r="B58" i="11" s="1"/>
  <c r="B71" i="10"/>
  <c r="B57" i="11" s="1"/>
  <c r="B70" i="10"/>
  <c r="B56" i="11" s="1"/>
  <c r="B69" i="10"/>
  <c r="B55" i="11" s="1"/>
  <c r="B68" i="10"/>
  <c r="B54" i="11" s="1"/>
  <c r="A76" i="10"/>
  <c r="A74" i="10"/>
  <c r="A75" i="10"/>
  <c r="A73" i="10"/>
  <c r="A72" i="10"/>
  <c r="A71" i="10"/>
  <c r="A70" i="10"/>
  <c r="A69" i="10"/>
  <c r="A68" i="10"/>
  <c r="B63" i="10"/>
  <c r="B49" i="11" s="1"/>
  <c r="B64" i="10"/>
  <c r="B50" i="11" s="1"/>
  <c r="B65" i="10"/>
  <c r="B51" i="11" s="1"/>
  <c r="B66" i="10"/>
  <c r="B52" i="11" s="1"/>
  <c r="B67" i="10"/>
  <c r="B53" i="11" s="1"/>
  <c r="B62" i="10"/>
  <c r="B48" i="11" s="1"/>
  <c r="A63" i="10"/>
  <c r="A49" i="11" s="1"/>
  <c r="A64" i="10"/>
  <c r="A50" i="11" s="1"/>
  <c r="A65" i="10"/>
  <c r="A51" i="11" s="1"/>
  <c r="A66" i="10"/>
  <c r="A52" i="11" s="1"/>
  <c r="A67" i="10"/>
  <c r="A53" i="11" s="1"/>
  <c r="A62" i="10"/>
  <c r="A48" i="11" s="1"/>
  <c r="Q101" i="132" l="1"/>
  <c r="Q101" i="129"/>
  <c r="Q101" i="128"/>
  <c r="Q101" i="124"/>
  <c r="Q101" i="131"/>
  <c r="Q101" i="127"/>
  <c r="Q101" i="123"/>
  <c r="Q101" i="122"/>
  <c r="Q101" i="121"/>
  <c r="Q102" i="120"/>
  <c r="Q103" i="119"/>
  <c r="Q101" i="126"/>
  <c r="Q101" i="125"/>
  <c r="Q101" i="130"/>
  <c r="Q106" i="128"/>
  <c r="Q106" i="132"/>
  <c r="Q106" i="131"/>
  <c r="Q106" i="127"/>
  <c r="Q106" i="123"/>
  <c r="Q106" i="130"/>
  <c r="Q106" i="121"/>
  <c r="Q106" i="124"/>
  <c r="Q107" i="120"/>
  <c r="Q108" i="119"/>
  <c r="Q106" i="126"/>
  <c r="Q106" i="125"/>
  <c r="Q106" i="122"/>
  <c r="Q106" i="129"/>
  <c r="Q102" i="128"/>
  <c r="Q102" i="131"/>
  <c r="Q102" i="127"/>
  <c r="Q102" i="123"/>
  <c r="Q102" i="130"/>
  <c r="Q102" i="129"/>
  <c r="Q102" i="121"/>
  <c r="Q102" i="126"/>
  <c r="Q102" i="125"/>
  <c r="Q103" i="120"/>
  <c r="Q104" i="119"/>
  <c r="Q102" i="132"/>
  <c r="Q102" i="124"/>
  <c r="Q102" i="122"/>
  <c r="Q105" i="129"/>
  <c r="Q105" i="128"/>
  <c r="Q105" i="124"/>
  <c r="Q105" i="132"/>
  <c r="Q105" i="131"/>
  <c r="Q105" i="126"/>
  <c r="Q105" i="125"/>
  <c r="Q105" i="122"/>
  <c r="Q107" i="119"/>
  <c r="Q105" i="130"/>
  <c r="Q105" i="121"/>
  <c r="Q106" i="120"/>
  <c r="Q105" i="127"/>
  <c r="Q105" i="123"/>
  <c r="Q100" i="130"/>
  <c r="Q100" i="132"/>
  <c r="Q100" i="129"/>
  <c r="Q100" i="125"/>
  <c r="Q100" i="128"/>
  <c r="Q102" i="119"/>
  <c r="Q101" i="120"/>
  <c r="Q100" i="127"/>
  <c r="Q100" i="123"/>
  <c r="Q100" i="122"/>
  <c r="Q100" i="121"/>
  <c r="Q100" i="126"/>
  <c r="Q100" i="124"/>
  <c r="Q100" i="131"/>
  <c r="Q104" i="130"/>
  <c r="Q104" i="129"/>
  <c r="Q104" i="125"/>
  <c r="Q104" i="128"/>
  <c r="Q104" i="131"/>
  <c r="Q106" i="119"/>
  <c r="Q104" i="126"/>
  <c r="Q104" i="124"/>
  <c r="Q104" i="122"/>
  <c r="Q104" i="121"/>
  <c r="Q104" i="132"/>
  <c r="Q104" i="127"/>
  <c r="Q104" i="123"/>
  <c r="Q105" i="120"/>
  <c r="Q99" i="132"/>
  <c r="Q99" i="131"/>
  <c r="Q99" i="130"/>
  <c r="Q99" i="126"/>
  <c r="Q99" i="129"/>
  <c r="Q99" i="124"/>
  <c r="Q100" i="120"/>
  <c r="Q101" i="119"/>
  <c r="Q99" i="121"/>
  <c r="Q99" i="127"/>
  <c r="Q99" i="125"/>
  <c r="Q99" i="123"/>
  <c r="Q99" i="122"/>
  <c r="Q99" i="128"/>
  <c r="Q103" i="132"/>
  <c r="Q103" i="131"/>
  <c r="Q103" i="130"/>
  <c r="Q103" i="126"/>
  <c r="Q103" i="129"/>
  <c r="Q103" i="127"/>
  <c r="Q103" i="125"/>
  <c r="Q103" i="123"/>
  <c r="Q104" i="120"/>
  <c r="Q103" i="128"/>
  <c r="Q105" i="119"/>
  <c r="Q103" i="121"/>
  <c r="Q103" i="124"/>
  <c r="Q103" i="122"/>
  <c r="Q107" i="132"/>
  <c r="Q107" i="131"/>
  <c r="Q107" i="130"/>
  <c r="Q107" i="126"/>
  <c r="Q107" i="129"/>
  <c r="Q107" i="124"/>
  <c r="Q108" i="120"/>
  <c r="Q109" i="119"/>
  <c r="Q107" i="121"/>
  <c r="Q107" i="127"/>
  <c r="Q107" i="125"/>
  <c r="Q107" i="123"/>
  <c r="Q107" i="122"/>
  <c r="Q107" i="128"/>
  <c r="Q101" i="14"/>
  <c r="A55" i="11"/>
  <c r="Q105" i="14"/>
  <c r="A59" i="11"/>
  <c r="Q102" i="14"/>
  <c r="A56" i="11"/>
  <c r="Q107" i="14"/>
  <c r="A61" i="11"/>
  <c r="Q103" i="14"/>
  <c r="A57" i="11"/>
  <c r="Q106" i="14"/>
  <c r="A60" i="11"/>
  <c r="Q100" i="14"/>
  <c r="A54" i="11"/>
  <c r="Q104" i="14"/>
  <c r="A58" i="11"/>
  <c r="Q108" i="14"/>
  <c r="D3" i="11"/>
  <c r="S108" i="14"/>
  <c r="B76" i="10"/>
  <c r="E3" i="11" s="1"/>
  <c r="D575" i="86" l="1"/>
  <c r="E575" i="86"/>
  <c r="C84" i="119" s="1"/>
  <c r="F575" i="86"/>
  <c r="C84" i="120" s="1"/>
  <c r="G575" i="86"/>
  <c r="C84" i="121" s="1"/>
  <c r="H575" i="86"/>
  <c r="C84" i="122" s="1"/>
  <c r="I575" i="86"/>
  <c r="C84" i="123" s="1"/>
  <c r="J575" i="86"/>
  <c r="C84" i="124" s="1"/>
  <c r="K575" i="86"/>
  <c r="C84" i="125" s="1"/>
  <c r="L575" i="86"/>
  <c r="C84" i="126" s="1"/>
  <c r="M575" i="86"/>
  <c r="C84" i="127" s="1"/>
  <c r="N575" i="86"/>
  <c r="C84" i="128" s="1"/>
  <c r="O575" i="86"/>
  <c r="C84" i="129" s="1"/>
  <c r="P575" i="86"/>
  <c r="C84" i="130" s="1"/>
  <c r="Q575" i="86"/>
  <c r="C84" i="131" s="1"/>
  <c r="R575" i="86"/>
  <c r="C84" i="132" s="1"/>
  <c r="AD34" i="10" l="1"/>
  <c r="V34" i="10"/>
  <c r="N34" i="10"/>
  <c r="F34" i="10"/>
  <c r="AB34" i="10"/>
  <c r="T34" i="10"/>
  <c r="L34" i="10"/>
  <c r="D34" i="10"/>
  <c r="Z34" i="10"/>
  <c r="R34" i="10"/>
  <c r="J34" i="10"/>
  <c r="X34" i="10"/>
  <c r="P34" i="10"/>
  <c r="H34" i="10"/>
  <c r="C84" i="14"/>
  <c r="B34" i="10"/>
  <c r="R587" i="86"/>
  <c r="Q587" i="86"/>
  <c r="P587" i="86"/>
  <c r="O587" i="86"/>
  <c r="N587" i="86"/>
  <c r="M587" i="86"/>
  <c r="L587" i="86"/>
  <c r="K587" i="86"/>
  <c r="J587" i="86"/>
  <c r="I587" i="86"/>
  <c r="H587" i="86"/>
  <c r="G587" i="86"/>
  <c r="F587" i="86"/>
  <c r="E587" i="86"/>
  <c r="D587" i="86"/>
  <c r="R585" i="86"/>
  <c r="Q585" i="86"/>
  <c r="P585" i="86"/>
  <c r="O585" i="86"/>
  <c r="N585" i="86"/>
  <c r="M585" i="86"/>
  <c r="L585" i="86"/>
  <c r="K585" i="86"/>
  <c r="J585" i="86"/>
  <c r="I585" i="86"/>
  <c r="H585" i="86"/>
  <c r="G585" i="86"/>
  <c r="F585" i="86"/>
  <c r="E585" i="86"/>
  <c r="D585" i="86"/>
  <c r="R583" i="86"/>
  <c r="Q583" i="86"/>
  <c r="P583" i="86"/>
  <c r="O583" i="86"/>
  <c r="N583" i="86"/>
  <c r="M583" i="86"/>
  <c r="L583" i="86"/>
  <c r="K583" i="86"/>
  <c r="J583" i="86"/>
  <c r="I583" i="86"/>
  <c r="H583" i="86"/>
  <c r="G583" i="86"/>
  <c r="F583" i="86"/>
  <c r="E583" i="86"/>
  <c r="D583" i="86"/>
  <c r="R581" i="86"/>
  <c r="Q581" i="86"/>
  <c r="P581" i="86"/>
  <c r="O581" i="86"/>
  <c r="N581" i="86"/>
  <c r="M581" i="86"/>
  <c r="L581" i="86"/>
  <c r="K581" i="86"/>
  <c r="J581" i="86"/>
  <c r="I581" i="86"/>
  <c r="H581" i="86"/>
  <c r="G581" i="86"/>
  <c r="F581" i="86"/>
  <c r="E581" i="86"/>
  <c r="D581" i="86"/>
  <c r="R579" i="86"/>
  <c r="Q579" i="86"/>
  <c r="P579" i="86"/>
  <c r="O579" i="86"/>
  <c r="N579" i="86"/>
  <c r="M579" i="86"/>
  <c r="L579" i="86"/>
  <c r="K579" i="86"/>
  <c r="J579" i="86"/>
  <c r="I579" i="86"/>
  <c r="H579" i="86"/>
  <c r="G579" i="86"/>
  <c r="F579" i="86"/>
  <c r="E579" i="86"/>
  <c r="D579" i="86"/>
  <c r="R560" i="86"/>
  <c r="Q560" i="86"/>
  <c r="P560" i="86"/>
  <c r="O560" i="86"/>
  <c r="N560" i="86"/>
  <c r="M560" i="86"/>
  <c r="L560" i="86"/>
  <c r="K560" i="86"/>
  <c r="J560" i="86"/>
  <c r="I560" i="86"/>
  <c r="H560" i="86"/>
  <c r="G560" i="86"/>
  <c r="F560" i="86"/>
  <c r="E560" i="86"/>
  <c r="D560" i="86"/>
  <c r="R556" i="86"/>
  <c r="Q556" i="86"/>
  <c r="P556" i="86"/>
  <c r="O556" i="86"/>
  <c r="N556" i="86"/>
  <c r="M556" i="86"/>
  <c r="L556" i="86"/>
  <c r="K556" i="86"/>
  <c r="J556" i="86"/>
  <c r="I556" i="86"/>
  <c r="H556" i="86"/>
  <c r="G556" i="86"/>
  <c r="F556" i="86"/>
  <c r="E556" i="86"/>
  <c r="D556" i="86"/>
  <c r="R552" i="86"/>
  <c r="Q552" i="86"/>
  <c r="P552" i="86"/>
  <c r="O552" i="86"/>
  <c r="N552" i="86"/>
  <c r="M552" i="86"/>
  <c r="L552" i="86"/>
  <c r="K552" i="86"/>
  <c r="J552" i="86"/>
  <c r="I552" i="86"/>
  <c r="H552" i="86"/>
  <c r="G552" i="86"/>
  <c r="F552" i="86"/>
  <c r="E552" i="86"/>
  <c r="D552" i="86"/>
  <c r="R548" i="86"/>
  <c r="Q548" i="86"/>
  <c r="P548" i="86"/>
  <c r="O548" i="86"/>
  <c r="N548" i="86"/>
  <c r="M548" i="86"/>
  <c r="L548" i="86"/>
  <c r="K548" i="86"/>
  <c r="J548" i="86"/>
  <c r="I548" i="86"/>
  <c r="H548" i="86"/>
  <c r="G548" i="86"/>
  <c r="F548" i="86"/>
  <c r="E548" i="86"/>
  <c r="D548" i="86"/>
  <c r="R544" i="86"/>
  <c r="Q544" i="86"/>
  <c r="P544" i="86"/>
  <c r="O544" i="86"/>
  <c r="N544" i="86"/>
  <c r="M544" i="86"/>
  <c r="L544" i="86"/>
  <c r="K544" i="86"/>
  <c r="J544" i="86"/>
  <c r="I544" i="86"/>
  <c r="H544" i="86"/>
  <c r="G544" i="86"/>
  <c r="F544" i="86"/>
  <c r="E544" i="86"/>
  <c r="D544" i="86"/>
  <c r="D521" i="86"/>
  <c r="E521" i="86"/>
  <c r="F521" i="86"/>
  <c r="G521" i="86"/>
  <c r="H521" i="86"/>
  <c r="I521" i="86"/>
  <c r="J521" i="86"/>
  <c r="K521" i="86"/>
  <c r="L521" i="86"/>
  <c r="M521" i="86"/>
  <c r="N521" i="86"/>
  <c r="O521" i="86"/>
  <c r="P521" i="86"/>
  <c r="Q521" i="86"/>
  <c r="R521" i="86"/>
  <c r="D525" i="86"/>
  <c r="E525" i="86"/>
  <c r="F525" i="86"/>
  <c r="G525" i="86"/>
  <c r="H525" i="86"/>
  <c r="I525" i="86"/>
  <c r="J525" i="86"/>
  <c r="K525" i="86"/>
  <c r="L525" i="86"/>
  <c r="M525" i="86"/>
  <c r="N525" i="86"/>
  <c r="O525" i="86"/>
  <c r="P525" i="86"/>
  <c r="Q525" i="86"/>
  <c r="R525" i="86"/>
  <c r="D529" i="86"/>
  <c r="E529" i="86"/>
  <c r="F529" i="86"/>
  <c r="G529" i="86"/>
  <c r="H529" i="86"/>
  <c r="I529" i="86"/>
  <c r="J529" i="86"/>
  <c r="K529" i="86"/>
  <c r="L529" i="86"/>
  <c r="M529" i="86"/>
  <c r="N529" i="86"/>
  <c r="O529" i="86"/>
  <c r="P529" i="86"/>
  <c r="Q529" i="86"/>
  <c r="R529" i="86"/>
  <c r="D533" i="86"/>
  <c r="E533" i="86"/>
  <c r="F533" i="86"/>
  <c r="G533" i="86"/>
  <c r="H533" i="86"/>
  <c r="I533" i="86"/>
  <c r="J533" i="86"/>
  <c r="K533" i="86"/>
  <c r="L533" i="86"/>
  <c r="M533" i="86"/>
  <c r="N533" i="86"/>
  <c r="O533" i="86"/>
  <c r="P533" i="86"/>
  <c r="Q533" i="86"/>
  <c r="R533" i="86"/>
  <c r="D537" i="86"/>
  <c r="E537" i="86"/>
  <c r="F537" i="86"/>
  <c r="G537" i="86"/>
  <c r="H537" i="86"/>
  <c r="I537" i="86"/>
  <c r="J537" i="86"/>
  <c r="K537" i="86"/>
  <c r="L537" i="86"/>
  <c r="M537" i="86"/>
  <c r="N537" i="86"/>
  <c r="O537" i="86"/>
  <c r="P537" i="86"/>
  <c r="Q537" i="86"/>
  <c r="R537" i="86"/>
  <c r="R513" i="86"/>
  <c r="Q513" i="86"/>
  <c r="P513" i="86"/>
  <c r="O513" i="86"/>
  <c r="N513" i="86"/>
  <c r="M513" i="86"/>
  <c r="L513" i="86"/>
  <c r="K513" i="86"/>
  <c r="J513" i="86"/>
  <c r="I513" i="86"/>
  <c r="H513" i="86"/>
  <c r="G513" i="86"/>
  <c r="F513" i="86"/>
  <c r="E513" i="86"/>
  <c r="D513" i="86"/>
  <c r="R509" i="86"/>
  <c r="Q509" i="86"/>
  <c r="P509" i="86"/>
  <c r="O509" i="86"/>
  <c r="N509" i="86"/>
  <c r="M509" i="86"/>
  <c r="L509" i="86"/>
  <c r="K509" i="86"/>
  <c r="J509" i="86"/>
  <c r="I509" i="86"/>
  <c r="H509" i="86"/>
  <c r="G509" i="86"/>
  <c r="F509" i="86"/>
  <c r="E509" i="86"/>
  <c r="D509" i="86"/>
  <c r="R505" i="86"/>
  <c r="Q505" i="86"/>
  <c r="P505" i="86"/>
  <c r="O505" i="86"/>
  <c r="N505" i="86"/>
  <c r="M505" i="86"/>
  <c r="L505" i="86"/>
  <c r="K505" i="86"/>
  <c r="J505" i="86"/>
  <c r="I505" i="86"/>
  <c r="H505" i="86"/>
  <c r="G505" i="86"/>
  <c r="F505" i="86"/>
  <c r="E505" i="86"/>
  <c r="D505" i="86"/>
  <c r="R501" i="86"/>
  <c r="Q501" i="86"/>
  <c r="P501" i="86"/>
  <c r="O501" i="86"/>
  <c r="N501" i="86"/>
  <c r="M501" i="86"/>
  <c r="L501" i="86"/>
  <c r="K501" i="86"/>
  <c r="J501" i="86"/>
  <c r="I501" i="86"/>
  <c r="H501" i="86"/>
  <c r="G501" i="86"/>
  <c r="F501" i="86"/>
  <c r="E501" i="86"/>
  <c r="D501" i="86"/>
  <c r="R497" i="86"/>
  <c r="Q497" i="86"/>
  <c r="P497" i="86"/>
  <c r="O497" i="86"/>
  <c r="N497" i="86"/>
  <c r="M497" i="86"/>
  <c r="L497" i="86"/>
  <c r="K497" i="86"/>
  <c r="J497" i="86"/>
  <c r="I497" i="86"/>
  <c r="H497" i="86"/>
  <c r="G497" i="86"/>
  <c r="F497" i="86"/>
  <c r="E497" i="86"/>
  <c r="D497" i="86"/>
  <c r="R490" i="86"/>
  <c r="Q490" i="86"/>
  <c r="P490" i="86"/>
  <c r="O490" i="86"/>
  <c r="N490" i="86"/>
  <c r="M490" i="86"/>
  <c r="L490" i="86"/>
  <c r="K490" i="86"/>
  <c r="J490" i="86"/>
  <c r="I490" i="86"/>
  <c r="H490" i="86"/>
  <c r="G490" i="86"/>
  <c r="F490" i="86"/>
  <c r="E490" i="86"/>
  <c r="D490" i="86"/>
  <c r="R486" i="86"/>
  <c r="Q486" i="86"/>
  <c r="P486" i="86"/>
  <c r="O486" i="86"/>
  <c r="N486" i="86"/>
  <c r="M486" i="86"/>
  <c r="L486" i="86"/>
  <c r="K486" i="86"/>
  <c r="J486" i="86"/>
  <c r="I486" i="86"/>
  <c r="H486" i="86"/>
  <c r="G486" i="86"/>
  <c r="F486" i="86"/>
  <c r="E486" i="86"/>
  <c r="D486" i="86"/>
  <c r="R482" i="86"/>
  <c r="Q482" i="86"/>
  <c r="P482" i="86"/>
  <c r="O482" i="86"/>
  <c r="N482" i="86"/>
  <c r="M482" i="86"/>
  <c r="L482" i="86"/>
  <c r="K482" i="86"/>
  <c r="J482" i="86"/>
  <c r="I482" i="86"/>
  <c r="H482" i="86"/>
  <c r="G482" i="86"/>
  <c r="F482" i="86"/>
  <c r="E482" i="86"/>
  <c r="D482" i="86"/>
  <c r="R478" i="86"/>
  <c r="Q478" i="86"/>
  <c r="P478" i="86"/>
  <c r="O478" i="86"/>
  <c r="N478" i="86"/>
  <c r="M478" i="86"/>
  <c r="L478" i="86"/>
  <c r="K478" i="86"/>
  <c r="J478" i="86"/>
  <c r="I478" i="86"/>
  <c r="H478" i="86"/>
  <c r="G478" i="86"/>
  <c r="F478" i="86"/>
  <c r="E478" i="86"/>
  <c r="D478" i="86"/>
  <c r="R474" i="86"/>
  <c r="Q474" i="86"/>
  <c r="P474" i="86"/>
  <c r="O474" i="86"/>
  <c r="N474" i="86"/>
  <c r="M474" i="86"/>
  <c r="L474" i="86"/>
  <c r="K474" i="86"/>
  <c r="J474" i="86"/>
  <c r="I474" i="86"/>
  <c r="H474" i="86"/>
  <c r="G474" i="86"/>
  <c r="F474" i="86"/>
  <c r="E474" i="86"/>
  <c r="D474" i="86"/>
  <c r="R467" i="86"/>
  <c r="Q467" i="86"/>
  <c r="P467" i="86"/>
  <c r="O467" i="86"/>
  <c r="N467" i="86"/>
  <c r="M467" i="86"/>
  <c r="L467" i="86"/>
  <c r="K467" i="86"/>
  <c r="J467" i="86"/>
  <c r="I467" i="86"/>
  <c r="H467" i="86"/>
  <c r="G467" i="86"/>
  <c r="F467" i="86"/>
  <c r="E467" i="86"/>
  <c r="D467" i="86"/>
  <c r="R463" i="86"/>
  <c r="Q463" i="86"/>
  <c r="P463" i="86"/>
  <c r="O463" i="86"/>
  <c r="N463" i="86"/>
  <c r="M463" i="86"/>
  <c r="L463" i="86"/>
  <c r="K463" i="86"/>
  <c r="J463" i="86"/>
  <c r="I463" i="86"/>
  <c r="H463" i="86"/>
  <c r="G463" i="86"/>
  <c r="F463" i="86"/>
  <c r="E463" i="86"/>
  <c r="D463" i="86"/>
  <c r="R459" i="86"/>
  <c r="Q459" i="86"/>
  <c r="P459" i="86"/>
  <c r="O459" i="86"/>
  <c r="N459" i="86"/>
  <c r="M459" i="86"/>
  <c r="L459" i="86"/>
  <c r="K459" i="86"/>
  <c r="J459" i="86"/>
  <c r="I459" i="86"/>
  <c r="H459" i="86"/>
  <c r="G459" i="86"/>
  <c r="F459" i="86"/>
  <c r="E459" i="86"/>
  <c r="D459" i="86"/>
  <c r="R455" i="86"/>
  <c r="Q455" i="86"/>
  <c r="P455" i="86"/>
  <c r="O455" i="86"/>
  <c r="N455" i="86"/>
  <c r="M455" i="86"/>
  <c r="L455" i="86"/>
  <c r="K455" i="86"/>
  <c r="J455" i="86"/>
  <c r="I455" i="86"/>
  <c r="H455" i="86"/>
  <c r="G455" i="86"/>
  <c r="F455" i="86"/>
  <c r="E455" i="86"/>
  <c r="D455" i="86"/>
  <c r="R451" i="86"/>
  <c r="Q451" i="86"/>
  <c r="P451" i="86"/>
  <c r="O451" i="86"/>
  <c r="N451" i="86"/>
  <c r="M451" i="86"/>
  <c r="L451" i="86"/>
  <c r="K451" i="86"/>
  <c r="J451" i="86"/>
  <c r="I451" i="86"/>
  <c r="H451" i="86"/>
  <c r="G451" i="86"/>
  <c r="F451" i="86"/>
  <c r="E451" i="86"/>
  <c r="D451" i="86"/>
  <c r="R444" i="86"/>
  <c r="Q444" i="86"/>
  <c r="P444" i="86"/>
  <c r="O444" i="86"/>
  <c r="N444" i="86"/>
  <c r="M444" i="86"/>
  <c r="L444" i="86"/>
  <c r="K444" i="86"/>
  <c r="J444" i="86"/>
  <c r="I444" i="86"/>
  <c r="H444" i="86"/>
  <c r="G444" i="86"/>
  <c r="F444" i="86"/>
  <c r="E444" i="86"/>
  <c r="D444" i="86"/>
  <c r="R440" i="86"/>
  <c r="Q440" i="86"/>
  <c r="P440" i="86"/>
  <c r="O440" i="86"/>
  <c r="N440" i="86"/>
  <c r="M440" i="86"/>
  <c r="L440" i="86"/>
  <c r="K440" i="86"/>
  <c r="J440" i="86"/>
  <c r="I440" i="86"/>
  <c r="H440" i="86"/>
  <c r="G440" i="86"/>
  <c r="F440" i="86"/>
  <c r="E440" i="86"/>
  <c r="D440" i="86"/>
  <c r="R436" i="86"/>
  <c r="Q436" i="86"/>
  <c r="P436" i="86"/>
  <c r="O436" i="86"/>
  <c r="N436" i="86"/>
  <c r="M436" i="86"/>
  <c r="L436" i="86"/>
  <c r="K436" i="86"/>
  <c r="J436" i="86"/>
  <c r="I436" i="86"/>
  <c r="H436" i="86"/>
  <c r="G436" i="86"/>
  <c r="F436" i="86"/>
  <c r="E436" i="86"/>
  <c r="D436" i="86"/>
  <c r="R432" i="86"/>
  <c r="Q432" i="86"/>
  <c r="P432" i="86"/>
  <c r="O432" i="86"/>
  <c r="N432" i="86"/>
  <c r="M432" i="86"/>
  <c r="L432" i="86"/>
  <c r="K432" i="86"/>
  <c r="J432" i="86"/>
  <c r="I432" i="86"/>
  <c r="H432" i="86"/>
  <c r="G432" i="86"/>
  <c r="F432" i="86"/>
  <c r="E432" i="86"/>
  <c r="D432" i="86"/>
  <c r="R428" i="86"/>
  <c r="Q428" i="86"/>
  <c r="P428" i="86"/>
  <c r="O428" i="86"/>
  <c r="N428" i="86"/>
  <c r="M428" i="86"/>
  <c r="L428" i="86"/>
  <c r="K428" i="86"/>
  <c r="J428" i="86"/>
  <c r="I428" i="86"/>
  <c r="H428" i="86"/>
  <c r="G428" i="86"/>
  <c r="F428" i="86"/>
  <c r="E428" i="86"/>
  <c r="D428" i="86"/>
  <c r="R421" i="86"/>
  <c r="Q421" i="86"/>
  <c r="P421" i="86"/>
  <c r="O421" i="86"/>
  <c r="N421" i="86"/>
  <c r="M421" i="86"/>
  <c r="L421" i="86"/>
  <c r="K421" i="86"/>
  <c r="J421" i="86"/>
  <c r="I421" i="86"/>
  <c r="H421" i="86"/>
  <c r="G421" i="86"/>
  <c r="F421" i="86"/>
  <c r="E421" i="86"/>
  <c r="D421" i="86"/>
  <c r="R417" i="86"/>
  <c r="Q417" i="86"/>
  <c r="P417" i="86"/>
  <c r="O417" i="86"/>
  <c r="N417" i="86"/>
  <c r="M417" i="86"/>
  <c r="L417" i="86"/>
  <c r="K417" i="86"/>
  <c r="J417" i="86"/>
  <c r="I417" i="86"/>
  <c r="H417" i="86"/>
  <c r="G417" i="86"/>
  <c r="F417" i="86"/>
  <c r="E417" i="86"/>
  <c r="D417" i="86"/>
  <c r="R413" i="86"/>
  <c r="Q413" i="86"/>
  <c r="P413" i="86"/>
  <c r="O413" i="86"/>
  <c r="N413" i="86"/>
  <c r="M413" i="86"/>
  <c r="L413" i="86"/>
  <c r="K413" i="86"/>
  <c r="J413" i="86"/>
  <c r="I413" i="86"/>
  <c r="H413" i="86"/>
  <c r="G413" i="86"/>
  <c r="F413" i="86"/>
  <c r="E413" i="86"/>
  <c r="D413" i="86"/>
  <c r="R409" i="86"/>
  <c r="Q409" i="86"/>
  <c r="P409" i="86"/>
  <c r="O409" i="86"/>
  <c r="N409" i="86"/>
  <c r="M409" i="86"/>
  <c r="L409" i="86"/>
  <c r="K409" i="86"/>
  <c r="J409" i="86"/>
  <c r="I409" i="86"/>
  <c r="H409" i="86"/>
  <c r="G409" i="86"/>
  <c r="F409" i="86"/>
  <c r="E409" i="86"/>
  <c r="D409" i="86"/>
  <c r="R405" i="86"/>
  <c r="Q405" i="86"/>
  <c r="P405" i="86"/>
  <c r="O405" i="86"/>
  <c r="N405" i="86"/>
  <c r="M405" i="86"/>
  <c r="L405" i="86"/>
  <c r="K405" i="86"/>
  <c r="J405" i="86"/>
  <c r="I405" i="86"/>
  <c r="H405" i="86"/>
  <c r="G405" i="86"/>
  <c r="F405" i="86"/>
  <c r="E405" i="86"/>
  <c r="D405" i="86"/>
  <c r="R398" i="86"/>
  <c r="Q398" i="86"/>
  <c r="P398" i="86"/>
  <c r="O398" i="86"/>
  <c r="N398" i="86"/>
  <c r="M398" i="86"/>
  <c r="L398" i="86"/>
  <c r="K398" i="86"/>
  <c r="J398" i="86"/>
  <c r="I398" i="86"/>
  <c r="H398" i="86"/>
  <c r="G398" i="86"/>
  <c r="F398" i="86"/>
  <c r="E398" i="86"/>
  <c r="D398" i="86"/>
  <c r="R394" i="86"/>
  <c r="Q394" i="86"/>
  <c r="P394" i="86"/>
  <c r="O394" i="86"/>
  <c r="N394" i="86"/>
  <c r="M394" i="86"/>
  <c r="L394" i="86"/>
  <c r="K394" i="86"/>
  <c r="J394" i="86"/>
  <c r="I394" i="86"/>
  <c r="H394" i="86"/>
  <c r="G394" i="86"/>
  <c r="F394" i="86"/>
  <c r="E394" i="86"/>
  <c r="D394" i="86"/>
  <c r="R390" i="86"/>
  <c r="Q390" i="86"/>
  <c r="P390" i="86"/>
  <c r="O390" i="86"/>
  <c r="N390" i="86"/>
  <c r="M390" i="86"/>
  <c r="L390" i="86"/>
  <c r="K390" i="86"/>
  <c r="J390" i="86"/>
  <c r="I390" i="86"/>
  <c r="H390" i="86"/>
  <c r="G390" i="86"/>
  <c r="F390" i="86"/>
  <c r="E390" i="86"/>
  <c r="D390" i="86"/>
  <c r="R386" i="86"/>
  <c r="Q386" i="86"/>
  <c r="P386" i="86"/>
  <c r="O386" i="86"/>
  <c r="N386" i="86"/>
  <c r="M386" i="86"/>
  <c r="L386" i="86"/>
  <c r="K386" i="86"/>
  <c r="J386" i="86"/>
  <c r="I386" i="86"/>
  <c r="H386" i="86"/>
  <c r="G386" i="86"/>
  <c r="F386" i="86"/>
  <c r="E386" i="86"/>
  <c r="D386" i="86"/>
  <c r="R382" i="86"/>
  <c r="Q382" i="86"/>
  <c r="P382" i="86"/>
  <c r="O382" i="86"/>
  <c r="N382" i="86"/>
  <c r="M382" i="86"/>
  <c r="L382" i="86"/>
  <c r="K382" i="86"/>
  <c r="J382" i="86"/>
  <c r="I382" i="86"/>
  <c r="H382" i="86"/>
  <c r="G382" i="86"/>
  <c r="F382" i="86"/>
  <c r="E382" i="86"/>
  <c r="D382" i="86"/>
  <c r="R375" i="86"/>
  <c r="Q375" i="86"/>
  <c r="P375" i="86"/>
  <c r="O375" i="86"/>
  <c r="N375" i="86"/>
  <c r="M375" i="86"/>
  <c r="L375" i="86"/>
  <c r="K375" i="86"/>
  <c r="J375" i="86"/>
  <c r="I375" i="86"/>
  <c r="H375" i="86"/>
  <c r="G375" i="86"/>
  <c r="F375" i="86"/>
  <c r="E375" i="86"/>
  <c r="D375" i="86"/>
  <c r="R371" i="86"/>
  <c r="Q371" i="86"/>
  <c r="P371" i="86"/>
  <c r="O371" i="86"/>
  <c r="N371" i="86"/>
  <c r="M371" i="86"/>
  <c r="L371" i="86"/>
  <c r="K371" i="86"/>
  <c r="J371" i="86"/>
  <c r="I371" i="86"/>
  <c r="H371" i="86"/>
  <c r="G371" i="86"/>
  <c r="F371" i="86"/>
  <c r="E371" i="86"/>
  <c r="D371" i="86"/>
  <c r="R367" i="86"/>
  <c r="Q367" i="86"/>
  <c r="P367" i="86"/>
  <c r="O367" i="86"/>
  <c r="N367" i="86"/>
  <c r="M367" i="86"/>
  <c r="L367" i="86"/>
  <c r="K367" i="86"/>
  <c r="J367" i="86"/>
  <c r="I367" i="86"/>
  <c r="H367" i="86"/>
  <c r="G367" i="86"/>
  <c r="F367" i="86"/>
  <c r="E367" i="86"/>
  <c r="D367" i="86"/>
  <c r="R363" i="86"/>
  <c r="Q363" i="86"/>
  <c r="P363" i="86"/>
  <c r="O363" i="86"/>
  <c r="N363" i="86"/>
  <c r="M363" i="86"/>
  <c r="L363" i="86"/>
  <c r="K363" i="86"/>
  <c r="J363" i="86"/>
  <c r="I363" i="86"/>
  <c r="H363" i="86"/>
  <c r="G363" i="86"/>
  <c r="F363" i="86"/>
  <c r="E363" i="86"/>
  <c r="D363" i="86"/>
  <c r="R359" i="86"/>
  <c r="Q359" i="86"/>
  <c r="P359" i="86"/>
  <c r="O359" i="86"/>
  <c r="N359" i="86"/>
  <c r="M359" i="86"/>
  <c r="L359" i="86"/>
  <c r="K359" i="86"/>
  <c r="J359" i="86"/>
  <c r="I359" i="86"/>
  <c r="H359" i="86"/>
  <c r="G359" i="86"/>
  <c r="F359" i="86"/>
  <c r="E359" i="86"/>
  <c r="D359" i="86"/>
  <c r="R351" i="86"/>
  <c r="Q351" i="86"/>
  <c r="P351" i="86"/>
  <c r="O351" i="86"/>
  <c r="N351" i="86"/>
  <c r="M351" i="86"/>
  <c r="L351" i="86"/>
  <c r="K351" i="86"/>
  <c r="J351" i="86"/>
  <c r="I351" i="86"/>
  <c r="H351" i="86"/>
  <c r="G351" i="86"/>
  <c r="F351" i="86"/>
  <c r="E351" i="86"/>
  <c r="D351" i="86"/>
  <c r="R347" i="86"/>
  <c r="Q347" i="86"/>
  <c r="P347" i="86"/>
  <c r="O347" i="86"/>
  <c r="N347" i="86"/>
  <c r="M347" i="86"/>
  <c r="L347" i="86"/>
  <c r="K347" i="86"/>
  <c r="J347" i="86"/>
  <c r="I347" i="86"/>
  <c r="H347" i="86"/>
  <c r="G347" i="86"/>
  <c r="F347" i="86"/>
  <c r="E347" i="86"/>
  <c r="D347" i="86"/>
  <c r="R343" i="86"/>
  <c r="Q343" i="86"/>
  <c r="P343" i="86"/>
  <c r="O343" i="86"/>
  <c r="N343" i="86"/>
  <c r="M343" i="86"/>
  <c r="L343" i="86"/>
  <c r="K343" i="86"/>
  <c r="J343" i="86"/>
  <c r="I343" i="86"/>
  <c r="H343" i="86"/>
  <c r="G343" i="86"/>
  <c r="F343" i="86"/>
  <c r="E343" i="86"/>
  <c r="D343" i="86"/>
  <c r="R339" i="86"/>
  <c r="Q339" i="86"/>
  <c r="P339" i="86"/>
  <c r="O339" i="86"/>
  <c r="N339" i="86"/>
  <c r="M339" i="86"/>
  <c r="L339" i="86"/>
  <c r="K339" i="86"/>
  <c r="J339" i="86"/>
  <c r="I339" i="86"/>
  <c r="H339" i="86"/>
  <c r="G339" i="86"/>
  <c r="F339" i="86"/>
  <c r="E339" i="86"/>
  <c r="D339" i="86"/>
  <c r="R335" i="86"/>
  <c r="Q335" i="86"/>
  <c r="P335" i="86"/>
  <c r="O335" i="86"/>
  <c r="N335" i="86"/>
  <c r="M335" i="86"/>
  <c r="L335" i="86"/>
  <c r="K335" i="86"/>
  <c r="J335" i="86"/>
  <c r="I335" i="86"/>
  <c r="H335" i="86"/>
  <c r="G335" i="86"/>
  <c r="F335" i="86"/>
  <c r="E335" i="86"/>
  <c r="D335" i="86"/>
  <c r="R328" i="86"/>
  <c r="Q328" i="86"/>
  <c r="P328" i="86"/>
  <c r="O328" i="86"/>
  <c r="N328" i="86"/>
  <c r="M328" i="86"/>
  <c r="L328" i="86"/>
  <c r="K328" i="86"/>
  <c r="J328" i="86"/>
  <c r="I328" i="86"/>
  <c r="H328" i="86"/>
  <c r="G328" i="86"/>
  <c r="F328" i="86"/>
  <c r="E328" i="86"/>
  <c r="D328" i="86"/>
  <c r="R324" i="86"/>
  <c r="Q324" i="86"/>
  <c r="P324" i="86"/>
  <c r="O324" i="86"/>
  <c r="N324" i="86"/>
  <c r="M324" i="86"/>
  <c r="L324" i="86"/>
  <c r="K324" i="86"/>
  <c r="J324" i="86"/>
  <c r="I324" i="86"/>
  <c r="H324" i="86"/>
  <c r="G324" i="86"/>
  <c r="F324" i="86"/>
  <c r="E324" i="86"/>
  <c r="D324" i="86"/>
  <c r="R320" i="86"/>
  <c r="Q320" i="86"/>
  <c r="P320" i="86"/>
  <c r="O320" i="86"/>
  <c r="N320" i="86"/>
  <c r="M320" i="86"/>
  <c r="L320" i="86"/>
  <c r="K320" i="86"/>
  <c r="J320" i="86"/>
  <c r="I320" i="86"/>
  <c r="H320" i="86"/>
  <c r="G320" i="86"/>
  <c r="F320" i="86"/>
  <c r="E320" i="86"/>
  <c r="D320" i="86"/>
  <c r="R316" i="86"/>
  <c r="Q316" i="86"/>
  <c r="P316" i="86"/>
  <c r="O316" i="86"/>
  <c r="N316" i="86"/>
  <c r="M316" i="86"/>
  <c r="L316" i="86"/>
  <c r="K316" i="86"/>
  <c r="J316" i="86"/>
  <c r="I316" i="86"/>
  <c r="H316" i="86"/>
  <c r="G316" i="86"/>
  <c r="F316" i="86"/>
  <c r="E316" i="86"/>
  <c r="D316" i="86"/>
  <c r="R312" i="86"/>
  <c r="Q312" i="86"/>
  <c r="P312" i="86"/>
  <c r="O312" i="86"/>
  <c r="N312" i="86"/>
  <c r="M312" i="86"/>
  <c r="L312" i="86"/>
  <c r="K312" i="86"/>
  <c r="J312" i="86"/>
  <c r="I312" i="86"/>
  <c r="H312" i="86"/>
  <c r="G312" i="86"/>
  <c r="F312" i="86"/>
  <c r="E312" i="86"/>
  <c r="D312" i="86"/>
  <c r="R305" i="86"/>
  <c r="Q305" i="86"/>
  <c r="P305" i="86"/>
  <c r="O305" i="86"/>
  <c r="N305" i="86"/>
  <c r="M305" i="86"/>
  <c r="L305" i="86"/>
  <c r="K305" i="86"/>
  <c r="J305" i="86"/>
  <c r="I305" i="86"/>
  <c r="H305" i="86"/>
  <c r="G305" i="86"/>
  <c r="F305" i="86"/>
  <c r="E305" i="86"/>
  <c r="D305" i="86"/>
  <c r="R301" i="86"/>
  <c r="Q301" i="86"/>
  <c r="P301" i="86"/>
  <c r="O301" i="86"/>
  <c r="N301" i="86"/>
  <c r="M301" i="86"/>
  <c r="L301" i="86"/>
  <c r="K301" i="86"/>
  <c r="J301" i="86"/>
  <c r="I301" i="86"/>
  <c r="H301" i="86"/>
  <c r="G301" i="86"/>
  <c r="F301" i="86"/>
  <c r="E301" i="86"/>
  <c r="D301" i="86"/>
  <c r="R297" i="86"/>
  <c r="Q297" i="86"/>
  <c r="P297" i="86"/>
  <c r="O297" i="86"/>
  <c r="N297" i="86"/>
  <c r="M297" i="86"/>
  <c r="L297" i="86"/>
  <c r="K297" i="86"/>
  <c r="J297" i="86"/>
  <c r="I297" i="86"/>
  <c r="H297" i="86"/>
  <c r="G297" i="86"/>
  <c r="F297" i="86"/>
  <c r="E297" i="86"/>
  <c r="D297" i="86"/>
  <c r="R293" i="86"/>
  <c r="Q293" i="86"/>
  <c r="P293" i="86"/>
  <c r="O293" i="86"/>
  <c r="N293" i="86"/>
  <c r="M293" i="86"/>
  <c r="L293" i="86"/>
  <c r="K293" i="86"/>
  <c r="J293" i="86"/>
  <c r="I293" i="86"/>
  <c r="H293" i="86"/>
  <c r="G293" i="86"/>
  <c r="F293" i="86"/>
  <c r="E293" i="86"/>
  <c r="D293" i="86"/>
  <c r="R289" i="86"/>
  <c r="Q289" i="86"/>
  <c r="P289" i="86"/>
  <c r="O289" i="86"/>
  <c r="N289" i="86"/>
  <c r="M289" i="86"/>
  <c r="L289" i="86"/>
  <c r="K289" i="86"/>
  <c r="J289" i="86"/>
  <c r="I289" i="86"/>
  <c r="H289" i="86"/>
  <c r="G289" i="86"/>
  <c r="F289" i="86"/>
  <c r="E289" i="86"/>
  <c r="D289" i="86"/>
  <c r="R282" i="86"/>
  <c r="Q282" i="86"/>
  <c r="P282" i="86"/>
  <c r="O282" i="86"/>
  <c r="N282" i="86"/>
  <c r="M282" i="86"/>
  <c r="L282" i="86"/>
  <c r="K282" i="86"/>
  <c r="J282" i="86"/>
  <c r="I282" i="86"/>
  <c r="H282" i="86"/>
  <c r="G282" i="86"/>
  <c r="F282" i="86"/>
  <c r="E282" i="86"/>
  <c r="D282" i="86"/>
  <c r="R278" i="86"/>
  <c r="Q278" i="86"/>
  <c r="P278" i="86"/>
  <c r="O278" i="86"/>
  <c r="N278" i="86"/>
  <c r="M278" i="86"/>
  <c r="L278" i="86"/>
  <c r="K278" i="86"/>
  <c r="J278" i="86"/>
  <c r="I278" i="86"/>
  <c r="H278" i="86"/>
  <c r="G278" i="86"/>
  <c r="F278" i="86"/>
  <c r="E278" i="86"/>
  <c r="D278" i="86"/>
  <c r="R274" i="86"/>
  <c r="Q274" i="86"/>
  <c r="P274" i="86"/>
  <c r="O274" i="86"/>
  <c r="N274" i="86"/>
  <c r="M274" i="86"/>
  <c r="L274" i="86"/>
  <c r="K274" i="86"/>
  <c r="J274" i="86"/>
  <c r="I274" i="86"/>
  <c r="H274" i="86"/>
  <c r="G274" i="86"/>
  <c r="F274" i="86"/>
  <c r="E274" i="86"/>
  <c r="D274" i="86"/>
  <c r="R270" i="86"/>
  <c r="Q270" i="86"/>
  <c r="P270" i="86"/>
  <c r="O270" i="86"/>
  <c r="N270" i="86"/>
  <c r="M270" i="86"/>
  <c r="L270" i="86"/>
  <c r="K270" i="86"/>
  <c r="J270" i="86"/>
  <c r="I270" i="86"/>
  <c r="H270" i="86"/>
  <c r="G270" i="86"/>
  <c r="F270" i="86"/>
  <c r="E270" i="86"/>
  <c r="D270" i="86"/>
  <c r="R266" i="86"/>
  <c r="Q266" i="86"/>
  <c r="P266" i="86"/>
  <c r="O266" i="86"/>
  <c r="N266" i="86"/>
  <c r="M266" i="86"/>
  <c r="L266" i="86"/>
  <c r="K266" i="86"/>
  <c r="J266" i="86"/>
  <c r="I266" i="86"/>
  <c r="H266" i="86"/>
  <c r="G266" i="86"/>
  <c r="F266" i="86"/>
  <c r="E266" i="86"/>
  <c r="D266" i="86"/>
  <c r="R259" i="86"/>
  <c r="Q259" i="86"/>
  <c r="P259" i="86"/>
  <c r="O259" i="86"/>
  <c r="N259" i="86"/>
  <c r="M259" i="86"/>
  <c r="L259" i="86"/>
  <c r="K259" i="86"/>
  <c r="J259" i="86"/>
  <c r="I259" i="86"/>
  <c r="H259" i="86"/>
  <c r="G259" i="86"/>
  <c r="F259" i="86"/>
  <c r="E259" i="86"/>
  <c r="D259" i="86"/>
  <c r="R255" i="86"/>
  <c r="Q255" i="86"/>
  <c r="P255" i="86"/>
  <c r="O255" i="86"/>
  <c r="N255" i="86"/>
  <c r="M255" i="86"/>
  <c r="L255" i="86"/>
  <c r="K255" i="86"/>
  <c r="J255" i="86"/>
  <c r="I255" i="86"/>
  <c r="H255" i="86"/>
  <c r="G255" i="86"/>
  <c r="F255" i="86"/>
  <c r="E255" i="86"/>
  <c r="D255" i="86"/>
  <c r="R251" i="86"/>
  <c r="Q251" i="86"/>
  <c r="P251" i="86"/>
  <c r="O251" i="86"/>
  <c r="N251" i="86"/>
  <c r="M251" i="86"/>
  <c r="L251" i="86"/>
  <c r="K251" i="86"/>
  <c r="J251" i="86"/>
  <c r="I251" i="86"/>
  <c r="H251" i="86"/>
  <c r="G251" i="86"/>
  <c r="F251" i="86"/>
  <c r="E251" i="86"/>
  <c r="D251" i="86"/>
  <c r="R247" i="86"/>
  <c r="Q247" i="86"/>
  <c r="P247" i="86"/>
  <c r="O247" i="86"/>
  <c r="N247" i="86"/>
  <c r="M247" i="86"/>
  <c r="L247" i="86"/>
  <c r="K247" i="86"/>
  <c r="J247" i="86"/>
  <c r="I247" i="86"/>
  <c r="H247" i="86"/>
  <c r="G247" i="86"/>
  <c r="F247" i="86"/>
  <c r="E247" i="86"/>
  <c r="D247" i="86"/>
  <c r="R243" i="86"/>
  <c r="Q243" i="86"/>
  <c r="P243" i="86"/>
  <c r="O243" i="86"/>
  <c r="N243" i="86"/>
  <c r="M243" i="86"/>
  <c r="L243" i="86"/>
  <c r="K243" i="86"/>
  <c r="J243" i="86"/>
  <c r="I243" i="86"/>
  <c r="H243" i="86"/>
  <c r="G243" i="86"/>
  <c r="F243" i="86"/>
  <c r="E243" i="86"/>
  <c r="D243" i="86"/>
  <c r="R235" i="86"/>
  <c r="Q235" i="86"/>
  <c r="P235" i="86"/>
  <c r="O235" i="86"/>
  <c r="N235" i="86"/>
  <c r="M235" i="86"/>
  <c r="L235" i="86"/>
  <c r="K235" i="86"/>
  <c r="J235" i="86"/>
  <c r="I235" i="86"/>
  <c r="H235" i="86"/>
  <c r="G235" i="86"/>
  <c r="F235" i="86"/>
  <c r="E235" i="86"/>
  <c r="D235" i="86"/>
  <c r="R231" i="86"/>
  <c r="Q231" i="86"/>
  <c r="P231" i="86"/>
  <c r="O231" i="86"/>
  <c r="N231" i="86"/>
  <c r="M231" i="86"/>
  <c r="L231" i="86"/>
  <c r="K231" i="86"/>
  <c r="J231" i="86"/>
  <c r="I231" i="86"/>
  <c r="H231" i="86"/>
  <c r="G231" i="86"/>
  <c r="F231" i="86"/>
  <c r="E231" i="86"/>
  <c r="D231" i="86"/>
  <c r="R227" i="86"/>
  <c r="Q227" i="86"/>
  <c r="P227" i="86"/>
  <c r="O227" i="86"/>
  <c r="N227" i="86"/>
  <c r="M227" i="86"/>
  <c r="L227" i="86"/>
  <c r="K227" i="86"/>
  <c r="J227" i="86"/>
  <c r="I227" i="86"/>
  <c r="H227" i="86"/>
  <c r="G227" i="86"/>
  <c r="F227" i="86"/>
  <c r="E227" i="86"/>
  <c r="D227" i="86"/>
  <c r="R223" i="86"/>
  <c r="Q223" i="86"/>
  <c r="P223" i="86"/>
  <c r="O223" i="86"/>
  <c r="N223" i="86"/>
  <c r="M223" i="86"/>
  <c r="L223" i="86"/>
  <c r="K223" i="86"/>
  <c r="J223" i="86"/>
  <c r="I223" i="86"/>
  <c r="H223" i="86"/>
  <c r="G223" i="86"/>
  <c r="F223" i="86"/>
  <c r="E223" i="86"/>
  <c r="D223" i="86"/>
  <c r="R219" i="86"/>
  <c r="Q219" i="86"/>
  <c r="P219" i="86"/>
  <c r="O219" i="86"/>
  <c r="N219" i="86"/>
  <c r="M219" i="86"/>
  <c r="L219" i="86"/>
  <c r="K219" i="86"/>
  <c r="J219" i="86"/>
  <c r="I219" i="86"/>
  <c r="H219" i="86"/>
  <c r="G219" i="86"/>
  <c r="F219" i="86"/>
  <c r="E219" i="86"/>
  <c r="D219" i="86"/>
  <c r="R212" i="86"/>
  <c r="Q212" i="86"/>
  <c r="P212" i="86"/>
  <c r="O212" i="86"/>
  <c r="N212" i="86"/>
  <c r="M212" i="86"/>
  <c r="L212" i="86"/>
  <c r="K212" i="86"/>
  <c r="J212" i="86"/>
  <c r="I212" i="86"/>
  <c r="H212" i="86"/>
  <c r="G212" i="86"/>
  <c r="F212" i="86"/>
  <c r="E212" i="86"/>
  <c r="D212" i="86"/>
  <c r="R208" i="86"/>
  <c r="Q208" i="86"/>
  <c r="P208" i="86"/>
  <c r="O208" i="86"/>
  <c r="N208" i="86"/>
  <c r="M208" i="86"/>
  <c r="L208" i="86"/>
  <c r="K208" i="86"/>
  <c r="J208" i="86"/>
  <c r="I208" i="86"/>
  <c r="H208" i="86"/>
  <c r="G208" i="86"/>
  <c r="F208" i="86"/>
  <c r="E208" i="86"/>
  <c r="D208" i="86"/>
  <c r="R204" i="86"/>
  <c r="Q204" i="86"/>
  <c r="P204" i="86"/>
  <c r="O204" i="86"/>
  <c r="N204" i="86"/>
  <c r="M204" i="86"/>
  <c r="L204" i="86"/>
  <c r="K204" i="86"/>
  <c r="J204" i="86"/>
  <c r="I204" i="86"/>
  <c r="H204" i="86"/>
  <c r="G204" i="86"/>
  <c r="F204" i="86"/>
  <c r="E204" i="86"/>
  <c r="D204" i="86"/>
  <c r="R200" i="86"/>
  <c r="Q200" i="86"/>
  <c r="P200" i="86"/>
  <c r="O200" i="86"/>
  <c r="N200" i="86"/>
  <c r="M200" i="86"/>
  <c r="L200" i="86"/>
  <c r="K200" i="86"/>
  <c r="J200" i="86"/>
  <c r="I200" i="86"/>
  <c r="H200" i="86"/>
  <c r="G200" i="86"/>
  <c r="F200" i="86"/>
  <c r="E200" i="86"/>
  <c r="D200" i="86"/>
  <c r="R196" i="86"/>
  <c r="Q196" i="86"/>
  <c r="P196" i="86"/>
  <c r="O196" i="86"/>
  <c r="N196" i="86"/>
  <c r="M196" i="86"/>
  <c r="L196" i="86"/>
  <c r="K196" i="86"/>
  <c r="J196" i="86"/>
  <c r="I196" i="86"/>
  <c r="H196" i="86"/>
  <c r="G196" i="86"/>
  <c r="F196" i="86"/>
  <c r="E196" i="86"/>
  <c r="D196" i="86"/>
  <c r="R189" i="86"/>
  <c r="Q189" i="86"/>
  <c r="P189" i="86"/>
  <c r="O189" i="86"/>
  <c r="N189" i="86"/>
  <c r="M189" i="86"/>
  <c r="L189" i="86"/>
  <c r="K189" i="86"/>
  <c r="J189" i="86"/>
  <c r="I189" i="86"/>
  <c r="H189" i="86"/>
  <c r="G189" i="86"/>
  <c r="F189" i="86"/>
  <c r="E189" i="86"/>
  <c r="D189" i="86"/>
  <c r="R185" i="86"/>
  <c r="Q185" i="86"/>
  <c r="P185" i="86"/>
  <c r="O185" i="86"/>
  <c r="N185" i="86"/>
  <c r="M185" i="86"/>
  <c r="L185" i="86"/>
  <c r="K185" i="86"/>
  <c r="J185" i="86"/>
  <c r="I185" i="86"/>
  <c r="H185" i="86"/>
  <c r="G185" i="86"/>
  <c r="F185" i="86"/>
  <c r="E185" i="86"/>
  <c r="D185" i="86"/>
  <c r="R181" i="86"/>
  <c r="Q181" i="86"/>
  <c r="P181" i="86"/>
  <c r="O181" i="86"/>
  <c r="N181" i="86"/>
  <c r="M181" i="86"/>
  <c r="L181" i="86"/>
  <c r="K181" i="86"/>
  <c r="J181" i="86"/>
  <c r="I181" i="86"/>
  <c r="H181" i="86"/>
  <c r="G181" i="86"/>
  <c r="F181" i="86"/>
  <c r="E181" i="86"/>
  <c r="D181" i="86"/>
  <c r="R177" i="86"/>
  <c r="Q177" i="86"/>
  <c r="P177" i="86"/>
  <c r="O177" i="86"/>
  <c r="N177" i="86"/>
  <c r="M177" i="86"/>
  <c r="L177" i="86"/>
  <c r="K177" i="86"/>
  <c r="J177" i="86"/>
  <c r="I177" i="86"/>
  <c r="H177" i="86"/>
  <c r="G177" i="86"/>
  <c r="F177" i="86"/>
  <c r="E177" i="86"/>
  <c r="D177" i="86"/>
  <c r="R173" i="86"/>
  <c r="Q173" i="86"/>
  <c r="P173" i="86"/>
  <c r="O173" i="86"/>
  <c r="N173" i="86"/>
  <c r="M173" i="86"/>
  <c r="L173" i="86"/>
  <c r="K173" i="86"/>
  <c r="J173" i="86"/>
  <c r="I173" i="86"/>
  <c r="H173" i="86"/>
  <c r="G173" i="86"/>
  <c r="F173" i="86"/>
  <c r="E173" i="86"/>
  <c r="D173" i="86"/>
  <c r="R166" i="86"/>
  <c r="Q166" i="86"/>
  <c r="P166" i="86"/>
  <c r="O166" i="86"/>
  <c r="N166" i="86"/>
  <c r="M166" i="86"/>
  <c r="L166" i="86"/>
  <c r="K166" i="86"/>
  <c r="J166" i="86"/>
  <c r="I166" i="86"/>
  <c r="H166" i="86"/>
  <c r="G166" i="86"/>
  <c r="F166" i="86"/>
  <c r="E166" i="86"/>
  <c r="D166" i="86"/>
  <c r="R162" i="86"/>
  <c r="K33" i="132" s="1"/>
  <c r="Q162" i="86"/>
  <c r="K33" i="131" s="1"/>
  <c r="P162" i="86"/>
  <c r="K33" i="130" s="1"/>
  <c r="O162" i="86"/>
  <c r="K33" i="129" s="1"/>
  <c r="N162" i="86"/>
  <c r="K33" i="128" s="1"/>
  <c r="M162" i="86"/>
  <c r="K33" i="127" s="1"/>
  <c r="L162" i="86"/>
  <c r="K33" i="126" s="1"/>
  <c r="K162" i="86"/>
  <c r="K33" i="125" s="1"/>
  <c r="J162" i="86"/>
  <c r="K33" i="124" s="1"/>
  <c r="I162" i="86"/>
  <c r="K33" i="123" s="1"/>
  <c r="H162" i="86"/>
  <c r="K33" i="122" s="1"/>
  <c r="G162" i="86"/>
  <c r="K33" i="121" s="1"/>
  <c r="F162" i="86"/>
  <c r="K33" i="120" s="1"/>
  <c r="E162" i="86"/>
  <c r="K33" i="119" s="1"/>
  <c r="D162" i="86"/>
  <c r="K33" i="14" s="1"/>
  <c r="R158" i="86"/>
  <c r="K29" i="132" s="1"/>
  <c r="Q158" i="86"/>
  <c r="K29" i="131" s="1"/>
  <c r="P158" i="86"/>
  <c r="K29" i="130" s="1"/>
  <c r="O158" i="86"/>
  <c r="K29" i="129" s="1"/>
  <c r="N158" i="86"/>
  <c r="K29" i="128" s="1"/>
  <c r="M158" i="86"/>
  <c r="K29" i="127" s="1"/>
  <c r="L158" i="86"/>
  <c r="K29" i="126" s="1"/>
  <c r="K158" i="86"/>
  <c r="K29" i="125" s="1"/>
  <c r="J158" i="86"/>
  <c r="K29" i="124" s="1"/>
  <c r="I158" i="86"/>
  <c r="K29" i="123" s="1"/>
  <c r="H158" i="86"/>
  <c r="K29" i="122" s="1"/>
  <c r="G158" i="86"/>
  <c r="K29" i="121" s="1"/>
  <c r="F158" i="86"/>
  <c r="K29" i="120" s="1"/>
  <c r="E158" i="86"/>
  <c r="K29" i="119" s="1"/>
  <c r="D158" i="86"/>
  <c r="K29" i="14" s="1"/>
  <c r="R154" i="86"/>
  <c r="K25" i="132" s="1"/>
  <c r="Q154" i="86"/>
  <c r="K25" i="131" s="1"/>
  <c r="P154" i="86"/>
  <c r="K25" i="130" s="1"/>
  <c r="O154" i="86"/>
  <c r="K25" i="129" s="1"/>
  <c r="N154" i="86"/>
  <c r="K25" i="128" s="1"/>
  <c r="M154" i="86"/>
  <c r="K25" i="127" s="1"/>
  <c r="L154" i="86"/>
  <c r="K25" i="126" s="1"/>
  <c r="K154" i="86"/>
  <c r="K25" i="125" s="1"/>
  <c r="J154" i="86"/>
  <c r="K25" i="124" s="1"/>
  <c r="I154" i="86"/>
  <c r="K25" i="123" s="1"/>
  <c r="H154" i="86"/>
  <c r="K25" i="122" s="1"/>
  <c r="G154" i="86"/>
  <c r="K25" i="121" s="1"/>
  <c r="F154" i="86"/>
  <c r="K25" i="120" s="1"/>
  <c r="E154" i="86"/>
  <c r="K25" i="119" s="1"/>
  <c r="D154" i="86"/>
  <c r="K25" i="14" s="1"/>
  <c r="R150" i="86"/>
  <c r="K21" i="132" s="1"/>
  <c r="Q150" i="86"/>
  <c r="K21" i="131" s="1"/>
  <c r="P150" i="86"/>
  <c r="K21" i="130" s="1"/>
  <c r="O150" i="86"/>
  <c r="K21" i="129" s="1"/>
  <c r="N150" i="86"/>
  <c r="K21" i="128" s="1"/>
  <c r="M150" i="86"/>
  <c r="K21" i="127" s="1"/>
  <c r="L150" i="86"/>
  <c r="K21" i="126" s="1"/>
  <c r="K150" i="86"/>
  <c r="K21" i="125" s="1"/>
  <c r="J150" i="86"/>
  <c r="K21" i="124" s="1"/>
  <c r="I150" i="86"/>
  <c r="K21" i="123" s="1"/>
  <c r="H150" i="86"/>
  <c r="K21" i="122" s="1"/>
  <c r="G150" i="86"/>
  <c r="K21" i="121" s="1"/>
  <c r="F150" i="86"/>
  <c r="K21" i="120" s="1"/>
  <c r="E150" i="86"/>
  <c r="K21" i="119" s="1"/>
  <c r="D150" i="86"/>
  <c r="K21" i="14" s="1"/>
  <c r="R143" i="86"/>
  <c r="Q143" i="86"/>
  <c r="P143" i="86"/>
  <c r="O143" i="86"/>
  <c r="N143" i="86"/>
  <c r="M143" i="86"/>
  <c r="L143" i="86"/>
  <c r="K143" i="86"/>
  <c r="J143" i="86"/>
  <c r="I143" i="86"/>
  <c r="H143" i="86"/>
  <c r="G143" i="86"/>
  <c r="F143" i="86"/>
  <c r="E143" i="86"/>
  <c r="D143" i="86"/>
  <c r="R139" i="86"/>
  <c r="Q139" i="86"/>
  <c r="P139" i="86"/>
  <c r="O139" i="86"/>
  <c r="N139" i="86"/>
  <c r="M139" i="86"/>
  <c r="L139" i="86"/>
  <c r="K139" i="86"/>
  <c r="J139" i="86"/>
  <c r="I139" i="86"/>
  <c r="H139" i="86"/>
  <c r="G139" i="86"/>
  <c r="F139" i="86"/>
  <c r="E139" i="86"/>
  <c r="D139" i="86"/>
  <c r="R135" i="86"/>
  <c r="Q135" i="86"/>
  <c r="P135" i="86"/>
  <c r="O135" i="86"/>
  <c r="N135" i="86"/>
  <c r="M135" i="86"/>
  <c r="L135" i="86"/>
  <c r="K135" i="86"/>
  <c r="J135" i="86"/>
  <c r="I135" i="86"/>
  <c r="H135" i="86"/>
  <c r="G135" i="86"/>
  <c r="F135" i="86"/>
  <c r="E135" i="86"/>
  <c r="D135" i="86"/>
  <c r="R131" i="86"/>
  <c r="Q131" i="86"/>
  <c r="P131" i="86"/>
  <c r="O131" i="86"/>
  <c r="N131" i="86"/>
  <c r="M131" i="86"/>
  <c r="L131" i="86"/>
  <c r="K131" i="86"/>
  <c r="J131" i="86"/>
  <c r="I131" i="86"/>
  <c r="H131" i="86"/>
  <c r="G131" i="86"/>
  <c r="F131" i="86"/>
  <c r="E131" i="86"/>
  <c r="D131" i="86"/>
  <c r="R127" i="86"/>
  <c r="Q127" i="86"/>
  <c r="P127" i="86"/>
  <c r="O127" i="86"/>
  <c r="N127" i="86"/>
  <c r="M127" i="86"/>
  <c r="L127" i="86"/>
  <c r="K127" i="86"/>
  <c r="J127" i="86"/>
  <c r="I127" i="86"/>
  <c r="H127" i="86"/>
  <c r="G127" i="86"/>
  <c r="F127" i="86"/>
  <c r="E127" i="86"/>
  <c r="D127" i="86"/>
  <c r="R119" i="86"/>
  <c r="Q119" i="86"/>
  <c r="P119" i="86"/>
  <c r="O119" i="86"/>
  <c r="N119" i="86"/>
  <c r="M119" i="86"/>
  <c r="L119" i="86"/>
  <c r="K119" i="86"/>
  <c r="J119" i="86"/>
  <c r="I119" i="86"/>
  <c r="H119" i="86"/>
  <c r="G119" i="86"/>
  <c r="F119" i="86"/>
  <c r="E119" i="86"/>
  <c r="D119" i="86"/>
  <c r="R115" i="86"/>
  <c r="Q115" i="86"/>
  <c r="P115" i="86"/>
  <c r="O115" i="86"/>
  <c r="N115" i="86"/>
  <c r="M115" i="86"/>
  <c r="L115" i="86"/>
  <c r="K115" i="86"/>
  <c r="J115" i="86"/>
  <c r="I115" i="86"/>
  <c r="H115" i="86"/>
  <c r="G115" i="86"/>
  <c r="F115" i="86"/>
  <c r="E115" i="86"/>
  <c r="D115" i="86"/>
  <c r="R111" i="86"/>
  <c r="Q111" i="86"/>
  <c r="P111" i="86"/>
  <c r="O111" i="86"/>
  <c r="N111" i="86"/>
  <c r="M111" i="86"/>
  <c r="L111" i="86"/>
  <c r="K111" i="86"/>
  <c r="J111" i="86"/>
  <c r="I111" i="86"/>
  <c r="H111" i="86"/>
  <c r="G111" i="86"/>
  <c r="F111" i="86"/>
  <c r="E111" i="86"/>
  <c r="D111" i="86"/>
  <c r="R107" i="86"/>
  <c r="Q107" i="86"/>
  <c r="P107" i="86"/>
  <c r="O107" i="86"/>
  <c r="N107" i="86"/>
  <c r="M107" i="86"/>
  <c r="L107" i="86"/>
  <c r="K107" i="86"/>
  <c r="J107" i="86"/>
  <c r="I107" i="86"/>
  <c r="H107" i="86"/>
  <c r="G107" i="86"/>
  <c r="F107" i="86"/>
  <c r="E107" i="86"/>
  <c r="D107" i="86"/>
  <c r="R103" i="86"/>
  <c r="Q103" i="86"/>
  <c r="P103" i="86"/>
  <c r="O103" i="86"/>
  <c r="N103" i="86"/>
  <c r="M103" i="86"/>
  <c r="L103" i="86"/>
  <c r="K103" i="86"/>
  <c r="J103" i="86"/>
  <c r="I103" i="86"/>
  <c r="H103" i="86"/>
  <c r="G103" i="86"/>
  <c r="F103" i="86"/>
  <c r="E103" i="86"/>
  <c r="D103" i="86"/>
  <c r="R96" i="86"/>
  <c r="Q96" i="86"/>
  <c r="P96" i="86"/>
  <c r="O96" i="86"/>
  <c r="N96" i="86"/>
  <c r="M96" i="86"/>
  <c r="L96" i="86"/>
  <c r="K96" i="86"/>
  <c r="J96" i="86"/>
  <c r="I96" i="86"/>
  <c r="H96" i="86"/>
  <c r="G96" i="86"/>
  <c r="F96" i="86"/>
  <c r="E96" i="86"/>
  <c r="D96" i="86"/>
  <c r="R92" i="86"/>
  <c r="Q92" i="86"/>
  <c r="P92" i="86"/>
  <c r="O92" i="86"/>
  <c r="N92" i="86"/>
  <c r="M92" i="86"/>
  <c r="L92" i="86"/>
  <c r="K92" i="86"/>
  <c r="J92" i="86"/>
  <c r="I92" i="86"/>
  <c r="H92" i="86"/>
  <c r="G92" i="86"/>
  <c r="F92" i="86"/>
  <c r="E92" i="86"/>
  <c r="D92" i="86"/>
  <c r="R88" i="86"/>
  <c r="Q88" i="86"/>
  <c r="P88" i="86"/>
  <c r="O88" i="86"/>
  <c r="N88" i="86"/>
  <c r="M88" i="86"/>
  <c r="L88" i="86"/>
  <c r="K88" i="86"/>
  <c r="J88" i="86"/>
  <c r="I88" i="86"/>
  <c r="H88" i="86"/>
  <c r="G88" i="86"/>
  <c r="F88" i="86"/>
  <c r="E88" i="86"/>
  <c r="D88" i="86"/>
  <c r="R84" i="86"/>
  <c r="Q84" i="86"/>
  <c r="P84" i="86"/>
  <c r="O84" i="86"/>
  <c r="N84" i="86"/>
  <c r="M84" i="86"/>
  <c r="L84" i="86"/>
  <c r="K84" i="86"/>
  <c r="J84" i="86"/>
  <c r="I84" i="86"/>
  <c r="H84" i="86"/>
  <c r="G84" i="86"/>
  <c r="F84" i="86"/>
  <c r="E84" i="86"/>
  <c r="D84" i="86"/>
  <c r="R80" i="86"/>
  <c r="Q80" i="86"/>
  <c r="P80" i="86"/>
  <c r="O80" i="86"/>
  <c r="N80" i="86"/>
  <c r="M80" i="86"/>
  <c r="L80" i="86"/>
  <c r="K80" i="86"/>
  <c r="J80" i="86"/>
  <c r="I80" i="86"/>
  <c r="H80" i="86"/>
  <c r="G80" i="86"/>
  <c r="F80" i="86"/>
  <c r="E80" i="86"/>
  <c r="D80" i="86"/>
  <c r="R73" i="86"/>
  <c r="Q73" i="86"/>
  <c r="P73" i="86"/>
  <c r="O73" i="86"/>
  <c r="N73" i="86"/>
  <c r="M73" i="86"/>
  <c r="L73" i="86"/>
  <c r="K73" i="86"/>
  <c r="J73" i="86"/>
  <c r="I73" i="86"/>
  <c r="H73" i="86"/>
  <c r="G73" i="86"/>
  <c r="F73" i="86"/>
  <c r="E73" i="86"/>
  <c r="D73" i="86"/>
  <c r="R69" i="86"/>
  <c r="Q69" i="86"/>
  <c r="P69" i="86"/>
  <c r="O69" i="86"/>
  <c r="N69" i="86"/>
  <c r="M69" i="86"/>
  <c r="L69" i="86"/>
  <c r="K69" i="86"/>
  <c r="J69" i="86"/>
  <c r="I69" i="86"/>
  <c r="H69" i="86"/>
  <c r="G69" i="86"/>
  <c r="F69" i="86"/>
  <c r="E69" i="86"/>
  <c r="D69" i="86"/>
  <c r="R65" i="86"/>
  <c r="Q65" i="86"/>
  <c r="P65" i="86"/>
  <c r="O65" i="86"/>
  <c r="N65" i="86"/>
  <c r="M65" i="86"/>
  <c r="L65" i="86"/>
  <c r="K65" i="86"/>
  <c r="J65" i="86"/>
  <c r="I65" i="86"/>
  <c r="H65" i="86"/>
  <c r="G65" i="86"/>
  <c r="F65" i="86"/>
  <c r="E65" i="86"/>
  <c r="D65" i="86"/>
  <c r="R61" i="86"/>
  <c r="Q61" i="86"/>
  <c r="P61" i="86"/>
  <c r="O61" i="86"/>
  <c r="N61" i="86"/>
  <c r="M61" i="86"/>
  <c r="L61" i="86"/>
  <c r="K61" i="86"/>
  <c r="J61" i="86"/>
  <c r="I61" i="86"/>
  <c r="H61" i="86"/>
  <c r="G61" i="86"/>
  <c r="F61" i="86"/>
  <c r="E61" i="86"/>
  <c r="D61" i="86"/>
  <c r="R57" i="86"/>
  <c r="Q57" i="86"/>
  <c r="P57" i="86"/>
  <c r="O57" i="86"/>
  <c r="N57" i="86"/>
  <c r="M57" i="86"/>
  <c r="L57" i="86"/>
  <c r="K57" i="86"/>
  <c r="J57" i="86"/>
  <c r="I57" i="86"/>
  <c r="H57" i="86"/>
  <c r="G57" i="86"/>
  <c r="F57" i="86"/>
  <c r="E57" i="86"/>
  <c r="D57" i="86"/>
  <c r="R50" i="86"/>
  <c r="Q50" i="86"/>
  <c r="P50" i="86"/>
  <c r="O50" i="86"/>
  <c r="N50" i="86"/>
  <c r="M50" i="86"/>
  <c r="L50" i="86"/>
  <c r="K50" i="86"/>
  <c r="J50" i="86"/>
  <c r="I50" i="86"/>
  <c r="H50" i="86"/>
  <c r="G50" i="86"/>
  <c r="F50" i="86"/>
  <c r="E50" i="86"/>
  <c r="D50" i="86"/>
  <c r="R46" i="86"/>
  <c r="Q46" i="86"/>
  <c r="P46" i="86"/>
  <c r="O46" i="86"/>
  <c r="N46" i="86"/>
  <c r="M46" i="86"/>
  <c r="L46" i="86"/>
  <c r="K46" i="86"/>
  <c r="J46" i="86"/>
  <c r="I46" i="86"/>
  <c r="H46" i="86"/>
  <c r="G46" i="86"/>
  <c r="F46" i="86"/>
  <c r="E46" i="86"/>
  <c r="D46" i="86"/>
  <c r="R42" i="86"/>
  <c r="Q42" i="86"/>
  <c r="P42" i="86"/>
  <c r="O42" i="86"/>
  <c r="N42" i="86"/>
  <c r="M42" i="86"/>
  <c r="L42" i="86"/>
  <c r="K42" i="86"/>
  <c r="J42" i="86"/>
  <c r="I42" i="86"/>
  <c r="H42" i="86"/>
  <c r="G42" i="86"/>
  <c r="F42" i="86"/>
  <c r="E42" i="86"/>
  <c r="D42" i="86"/>
  <c r="R38" i="86"/>
  <c r="Q38" i="86"/>
  <c r="P38" i="86"/>
  <c r="O38" i="86"/>
  <c r="N38" i="86"/>
  <c r="M38" i="86"/>
  <c r="L38" i="86"/>
  <c r="K38" i="86"/>
  <c r="J38" i="86"/>
  <c r="I38" i="86"/>
  <c r="H38" i="86"/>
  <c r="G38" i="86"/>
  <c r="F38" i="86"/>
  <c r="E38" i="86"/>
  <c r="D38" i="86"/>
  <c r="R34" i="86"/>
  <c r="Q34" i="86"/>
  <c r="P34" i="86"/>
  <c r="O34" i="86"/>
  <c r="N34" i="86"/>
  <c r="M34" i="86"/>
  <c r="L34" i="86"/>
  <c r="K34" i="86"/>
  <c r="J34" i="86"/>
  <c r="I34" i="86"/>
  <c r="H34" i="86"/>
  <c r="G34" i="86"/>
  <c r="F34" i="86"/>
  <c r="E34" i="86"/>
  <c r="D34" i="86"/>
  <c r="R27" i="86"/>
  <c r="Q27" i="86"/>
  <c r="P27" i="86"/>
  <c r="O27" i="86"/>
  <c r="N27" i="86"/>
  <c r="M27" i="86"/>
  <c r="L27" i="86"/>
  <c r="K27" i="86"/>
  <c r="J27" i="86"/>
  <c r="I27" i="86"/>
  <c r="H27" i="86"/>
  <c r="G27" i="86"/>
  <c r="F27" i="86"/>
  <c r="E27" i="86"/>
  <c r="D27" i="86"/>
  <c r="R23" i="86"/>
  <c r="Q23" i="86"/>
  <c r="P23" i="86"/>
  <c r="O23" i="86"/>
  <c r="N23" i="86"/>
  <c r="M23" i="86"/>
  <c r="L23" i="86"/>
  <c r="K23" i="86"/>
  <c r="J23" i="86"/>
  <c r="I23" i="86"/>
  <c r="H23" i="86"/>
  <c r="G23" i="86"/>
  <c r="F23" i="86"/>
  <c r="E23" i="86"/>
  <c r="D23" i="86"/>
  <c r="R19" i="86"/>
  <c r="Q19" i="86"/>
  <c r="P19" i="86"/>
  <c r="O19" i="86"/>
  <c r="N19" i="86"/>
  <c r="M19" i="86"/>
  <c r="L19" i="86"/>
  <c r="K19" i="86"/>
  <c r="J19" i="86"/>
  <c r="I19" i="86"/>
  <c r="H19" i="86"/>
  <c r="G19" i="86"/>
  <c r="F19" i="86"/>
  <c r="E19" i="86"/>
  <c r="D19" i="86"/>
  <c r="R15" i="86"/>
  <c r="Q15" i="86"/>
  <c r="P15" i="86"/>
  <c r="O15" i="86"/>
  <c r="N15" i="86"/>
  <c r="M15" i="86"/>
  <c r="L15" i="86"/>
  <c r="K15" i="86"/>
  <c r="J15" i="86"/>
  <c r="I15" i="86"/>
  <c r="H15" i="86"/>
  <c r="G15" i="86"/>
  <c r="F15" i="86"/>
  <c r="E15" i="86"/>
  <c r="D15" i="86"/>
  <c r="R11" i="86"/>
  <c r="Q11" i="86"/>
  <c r="P11" i="86"/>
  <c r="O11" i="86"/>
  <c r="N11" i="86"/>
  <c r="M11" i="86"/>
  <c r="L11" i="86"/>
  <c r="K11" i="86"/>
  <c r="J11" i="86"/>
  <c r="I11" i="86"/>
  <c r="H11" i="86"/>
  <c r="G11" i="86"/>
  <c r="F11" i="86"/>
  <c r="E11" i="86"/>
  <c r="D11" i="86"/>
  <c r="C2" i="86"/>
  <c r="C1" i="86"/>
  <c r="B32" i="11" l="1"/>
  <c r="D588" i="86"/>
  <c r="P538" i="86"/>
  <c r="C81" i="130" s="1"/>
  <c r="L538" i="86"/>
  <c r="C81" i="126" s="1"/>
  <c r="D538" i="86"/>
  <c r="G588" i="86"/>
  <c r="C85" i="121" s="1"/>
  <c r="K588" i="86"/>
  <c r="C85" i="125" s="1"/>
  <c r="H588" i="86"/>
  <c r="C85" i="122" s="1"/>
  <c r="L588" i="86"/>
  <c r="C85" i="126" s="1"/>
  <c r="P588" i="86"/>
  <c r="C85" i="130" s="1"/>
  <c r="H538" i="86"/>
  <c r="C81" i="122" s="1"/>
  <c r="N538" i="86"/>
  <c r="C81" i="128" s="1"/>
  <c r="F538" i="86"/>
  <c r="C81" i="120" s="1"/>
  <c r="J561" i="86"/>
  <c r="C82" i="124" s="1"/>
  <c r="R561" i="86"/>
  <c r="C82" i="132" s="1"/>
  <c r="I588" i="86"/>
  <c r="C85" i="123" s="1"/>
  <c r="Q588" i="86"/>
  <c r="C85" i="131" s="1"/>
  <c r="G561" i="86"/>
  <c r="C82" i="121" s="1"/>
  <c r="K561" i="86"/>
  <c r="C82" i="125" s="1"/>
  <c r="O561" i="86"/>
  <c r="C82" i="129" s="1"/>
  <c r="D561" i="86"/>
  <c r="H561" i="86"/>
  <c r="C82" i="122" s="1"/>
  <c r="L561" i="86"/>
  <c r="C82" i="126" s="1"/>
  <c r="P561" i="86"/>
  <c r="C82" i="130" s="1"/>
  <c r="R538" i="86"/>
  <c r="C81" i="132" s="1"/>
  <c r="J538" i="86"/>
  <c r="C81" i="124" s="1"/>
  <c r="O588" i="86"/>
  <c r="C85" i="129" s="1"/>
  <c r="F561" i="86"/>
  <c r="C82" i="120" s="1"/>
  <c r="N561" i="86"/>
  <c r="C82" i="128" s="1"/>
  <c r="E588" i="86"/>
  <c r="C85" i="119" s="1"/>
  <c r="M588" i="86"/>
  <c r="C85" i="127" s="1"/>
  <c r="Q538" i="86"/>
  <c r="C81" i="131" s="1"/>
  <c r="M538" i="86"/>
  <c r="C81" i="127" s="1"/>
  <c r="I538" i="86"/>
  <c r="C81" i="123" s="1"/>
  <c r="E538" i="86"/>
  <c r="C81" i="119" s="1"/>
  <c r="O538" i="86"/>
  <c r="C81" i="129" s="1"/>
  <c r="K538" i="86"/>
  <c r="C81" i="125" s="1"/>
  <c r="G538" i="86"/>
  <c r="C81" i="121" s="1"/>
  <c r="E561" i="86"/>
  <c r="C82" i="119" s="1"/>
  <c r="I561" i="86"/>
  <c r="C82" i="123" s="1"/>
  <c r="M561" i="86"/>
  <c r="C82" i="127" s="1"/>
  <c r="Q561" i="86"/>
  <c r="C82" i="131" s="1"/>
  <c r="F588" i="86"/>
  <c r="C85" i="120" s="1"/>
  <c r="J588" i="86"/>
  <c r="C85" i="124" s="1"/>
  <c r="N588" i="86"/>
  <c r="C85" i="128" s="1"/>
  <c r="R588" i="86"/>
  <c r="C85" i="132" s="1"/>
  <c r="J28" i="86"/>
  <c r="C5" i="124" s="1"/>
  <c r="R28" i="86"/>
  <c r="C5" i="132" s="1"/>
  <c r="G51" i="86"/>
  <c r="C6" i="121" s="1"/>
  <c r="O51" i="86"/>
  <c r="C6" i="129" s="1"/>
  <c r="H51" i="86"/>
  <c r="C6" i="122" s="1"/>
  <c r="G120" i="86"/>
  <c r="C9" i="121" s="1"/>
  <c r="K120" i="86"/>
  <c r="C9" i="125" s="1"/>
  <c r="O120" i="86"/>
  <c r="C9" i="129" s="1"/>
  <c r="G144" i="86"/>
  <c r="C11" i="121" s="1"/>
  <c r="K144" i="86"/>
  <c r="C11" i="125" s="1"/>
  <c r="O144" i="86"/>
  <c r="C11" i="129" s="1"/>
  <c r="D144" i="86"/>
  <c r="H144" i="86"/>
  <c r="C11" i="122" s="1"/>
  <c r="L144" i="86"/>
  <c r="C11" i="126" s="1"/>
  <c r="P144" i="86"/>
  <c r="C11" i="130" s="1"/>
  <c r="D167" i="86"/>
  <c r="H167" i="86"/>
  <c r="C12" i="122" s="1"/>
  <c r="L167" i="86"/>
  <c r="C12" i="126" s="1"/>
  <c r="P167" i="86"/>
  <c r="C12" i="130" s="1"/>
  <c r="G213" i="86"/>
  <c r="C14" i="121" s="1"/>
  <c r="K213" i="86"/>
  <c r="C14" i="125" s="1"/>
  <c r="O213" i="86"/>
  <c r="C14" i="129" s="1"/>
  <c r="G236" i="86"/>
  <c r="C15" i="121" s="1"/>
  <c r="K236" i="86"/>
  <c r="C15" i="125" s="1"/>
  <c r="O236" i="86"/>
  <c r="C15" i="129" s="1"/>
  <c r="D236" i="86"/>
  <c r="H236" i="86"/>
  <c r="C15" i="122" s="1"/>
  <c r="L236" i="86"/>
  <c r="C15" i="126" s="1"/>
  <c r="P236" i="86"/>
  <c r="C15" i="130" s="1"/>
  <c r="F283" i="86"/>
  <c r="C18" i="120" s="1"/>
  <c r="J283" i="86"/>
  <c r="C18" i="124" s="1"/>
  <c r="N283" i="86"/>
  <c r="C18" i="128" s="1"/>
  <c r="R283" i="86"/>
  <c r="C18" i="132" s="1"/>
  <c r="G306" i="86"/>
  <c r="C19" i="121" s="1"/>
  <c r="K306" i="86"/>
  <c r="C19" i="125" s="1"/>
  <c r="O306" i="86"/>
  <c r="C19" i="129" s="1"/>
  <c r="G329" i="86"/>
  <c r="C20" i="121" s="1"/>
  <c r="K329" i="86"/>
  <c r="C20" i="125" s="1"/>
  <c r="O329" i="86"/>
  <c r="C20" i="129" s="1"/>
  <c r="D329" i="86"/>
  <c r="H329" i="86"/>
  <c r="C20" i="122" s="1"/>
  <c r="L329" i="86"/>
  <c r="C20" i="126" s="1"/>
  <c r="P329" i="86"/>
  <c r="C20" i="130" s="1"/>
  <c r="E376" i="86"/>
  <c r="C73" i="119" s="1"/>
  <c r="I376" i="86"/>
  <c r="C73" i="123" s="1"/>
  <c r="M376" i="86"/>
  <c r="C73" i="127" s="1"/>
  <c r="Q376" i="86"/>
  <c r="C73" i="131" s="1"/>
  <c r="D422" i="86"/>
  <c r="H422" i="86"/>
  <c r="C75" i="122" s="1"/>
  <c r="L422" i="86"/>
  <c r="C75" i="126" s="1"/>
  <c r="P422" i="86"/>
  <c r="C75" i="130" s="1"/>
  <c r="F468" i="86"/>
  <c r="C77" i="120" s="1"/>
  <c r="J468" i="86"/>
  <c r="C77" i="124" s="1"/>
  <c r="N468" i="86"/>
  <c r="C77" i="128" s="1"/>
  <c r="R468" i="86"/>
  <c r="C77" i="132" s="1"/>
  <c r="F491" i="86"/>
  <c r="C78" i="120" s="1"/>
  <c r="J491" i="86"/>
  <c r="C78" i="124" s="1"/>
  <c r="N491" i="86"/>
  <c r="C78" i="128" s="1"/>
  <c r="R491" i="86"/>
  <c r="C78" i="132" s="1"/>
  <c r="G491" i="86"/>
  <c r="C78" i="121" s="1"/>
  <c r="K491" i="86"/>
  <c r="C78" i="125" s="1"/>
  <c r="O491" i="86"/>
  <c r="C78" i="129" s="1"/>
  <c r="G514" i="86"/>
  <c r="C79" i="121" s="1"/>
  <c r="K514" i="86"/>
  <c r="C79" i="125" s="1"/>
  <c r="O514" i="86"/>
  <c r="C79" i="129" s="1"/>
  <c r="M28" i="86"/>
  <c r="C5" i="127" s="1"/>
  <c r="K51" i="86"/>
  <c r="C6" i="125" s="1"/>
  <c r="D51" i="86"/>
  <c r="L51" i="86"/>
  <c r="C6" i="126" s="1"/>
  <c r="E28" i="86"/>
  <c r="C5" i="119" s="1"/>
  <c r="I28" i="86"/>
  <c r="C5" i="123" s="1"/>
  <c r="Q28" i="86"/>
  <c r="C5" i="131" s="1"/>
  <c r="F51" i="86"/>
  <c r="C6" i="120" s="1"/>
  <c r="J51" i="86"/>
  <c r="C6" i="124" s="1"/>
  <c r="N28" i="86"/>
  <c r="C5" i="128" s="1"/>
  <c r="P51" i="86"/>
  <c r="C6" i="130" s="1"/>
  <c r="I51" i="86"/>
  <c r="C6" i="123" s="1"/>
  <c r="Q51" i="86"/>
  <c r="C6" i="131" s="1"/>
  <c r="E74" i="86"/>
  <c r="C7" i="119" s="1"/>
  <c r="M74" i="86"/>
  <c r="C7" i="127" s="1"/>
  <c r="J97" i="86"/>
  <c r="C8" i="124" s="1"/>
  <c r="R97" i="86"/>
  <c r="C8" i="132" s="1"/>
  <c r="H120" i="86"/>
  <c r="C9" i="122" s="1"/>
  <c r="P120" i="86"/>
  <c r="C9" i="130" s="1"/>
  <c r="E144" i="86"/>
  <c r="C11" i="119" s="1"/>
  <c r="M144" i="86"/>
  <c r="C11" i="127" s="1"/>
  <c r="I167" i="86"/>
  <c r="C12" i="123" s="1"/>
  <c r="Q167" i="86"/>
  <c r="C12" i="131" s="1"/>
  <c r="J167" i="86"/>
  <c r="C12" i="124" s="1"/>
  <c r="R167" i="86"/>
  <c r="C12" i="132" s="1"/>
  <c r="F190" i="86"/>
  <c r="C13" i="120" s="1"/>
  <c r="N190" i="86"/>
  <c r="C13" i="128" s="1"/>
  <c r="I236" i="86"/>
  <c r="C15" i="123" s="1"/>
  <c r="Q236" i="86"/>
  <c r="C15" i="131" s="1"/>
  <c r="I260" i="86"/>
  <c r="C17" i="123" s="1"/>
  <c r="Q260" i="86"/>
  <c r="C17" i="131" s="1"/>
  <c r="J260" i="86"/>
  <c r="C17" i="124" s="1"/>
  <c r="R260" i="86"/>
  <c r="C17" i="132" s="1"/>
  <c r="D306" i="86"/>
  <c r="H306" i="86"/>
  <c r="C19" i="122" s="1"/>
  <c r="L306" i="86"/>
  <c r="C19" i="126" s="1"/>
  <c r="P306" i="86"/>
  <c r="C19" i="130" s="1"/>
  <c r="E329" i="86"/>
  <c r="C20" i="119" s="1"/>
  <c r="M329" i="86"/>
  <c r="C20" i="127" s="1"/>
  <c r="I352" i="86"/>
  <c r="C21" i="123" s="1"/>
  <c r="Q352" i="86"/>
  <c r="C21" i="131" s="1"/>
  <c r="J352" i="86"/>
  <c r="C21" i="124" s="1"/>
  <c r="R352" i="86"/>
  <c r="C21" i="132" s="1"/>
  <c r="J376" i="86"/>
  <c r="C73" i="124" s="1"/>
  <c r="R376" i="86"/>
  <c r="C73" i="132" s="1"/>
  <c r="K376" i="86"/>
  <c r="C73" i="125" s="1"/>
  <c r="K399" i="86"/>
  <c r="C74" i="125" s="1"/>
  <c r="E445" i="86"/>
  <c r="C76" i="119" s="1"/>
  <c r="M445" i="86"/>
  <c r="C76" i="127" s="1"/>
  <c r="D491" i="86"/>
  <c r="L491" i="86"/>
  <c r="C78" i="126" s="1"/>
  <c r="H514" i="86"/>
  <c r="C79" i="122" s="1"/>
  <c r="L514" i="86"/>
  <c r="C79" i="126" s="1"/>
  <c r="P514" i="86"/>
  <c r="C79" i="130" s="1"/>
  <c r="E514" i="86"/>
  <c r="C79" i="119" s="1"/>
  <c r="I514" i="86"/>
  <c r="C79" i="123" s="1"/>
  <c r="M514" i="86"/>
  <c r="C79" i="127" s="1"/>
  <c r="Q514" i="86"/>
  <c r="C79" i="131" s="1"/>
  <c r="F28" i="86"/>
  <c r="C5" i="120" s="1"/>
  <c r="E51" i="86"/>
  <c r="C6" i="119" s="1"/>
  <c r="M51" i="86"/>
  <c r="C6" i="127" s="1"/>
  <c r="I74" i="86"/>
  <c r="C7" i="123" s="1"/>
  <c r="Q74" i="86"/>
  <c r="C7" i="131" s="1"/>
  <c r="F97" i="86"/>
  <c r="C8" i="120" s="1"/>
  <c r="N97" i="86"/>
  <c r="C8" i="128" s="1"/>
  <c r="D120" i="86"/>
  <c r="L120" i="86"/>
  <c r="C9" i="126" s="1"/>
  <c r="I144" i="86"/>
  <c r="C11" i="123" s="1"/>
  <c r="Q144" i="86"/>
  <c r="C11" i="131" s="1"/>
  <c r="E167" i="86"/>
  <c r="C12" i="119" s="1"/>
  <c r="M167" i="86"/>
  <c r="C12" i="127" s="1"/>
  <c r="F167" i="86"/>
  <c r="C12" i="120" s="1"/>
  <c r="N167" i="86"/>
  <c r="C12" i="128" s="1"/>
  <c r="J190" i="86"/>
  <c r="C13" i="124" s="1"/>
  <c r="R190" i="86"/>
  <c r="C13" i="132" s="1"/>
  <c r="E236" i="86"/>
  <c r="C15" i="119" s="1"/>
  <c r="M236" i="86"/>
  <c r="C15" i="127" s="1"/>
  <c r="E260" i="86"/>
  <c r="C17" i="119" s="1"/>
  <c r="M260" i="86"/>
  <c r="C17" i="127" s="1"/>
  <c r="F260" i="86"/>
  <c r="C17" i="120" s="1"/>
  <c r="N260" i="86"/>
  <c r="C17" i="128" s="1"/>
  <c r="I329" i="86"/>
  <c r="C20" i="123" s="1"/>
  <c r="Q329" i="86"/>
  <c r="C20" i="131" s="1"/>
  <c r="E352" i="86"/>
  <c r="C21" i="119" s="1"/>
  <c r="M352" i="86"/>
  <c r="C21" i="127" s="1"/>
  <c r="F352" i="86"/>
  <c r="C21" i="120" s="1"/>
  <c r="N352" i="86"/>
  <c r="C21" i="128" s="1"/>
  <c r="F376" i="86"/>
  <c r="C73" i="120" s="1"/>
  <c r="N376" i="86"/>
  <c r="C73" i="128" s="1"/>
  <c r="G376" i="86"/>
  <c r="C73" i="121" s="1"/>
  <c r="O376" i="86"/>
  <c r="C73" i="129" s="1"/>
  <c r="G399" i="86"/>
  <c r="C74" i="121" s="1"/>
  <c r="O399" i="86"/>
  <c r="C74" i="129" s="1"/>
  <c r="I445" i="86"/>
  <c r="C76" i="123" s="1"/>
  <c r="Q445" i="86"/>
  <c r="C76" i="131" s="1"/>
  <c r="H491" i="86"/>
  <c r="C78" i="122" s="1"/>
  <c r="P491" i="86"/>
  <c r="C78" i="130" s="1"/>
  <c r="D514" i="86"/>
  <c r="N51" i="86"/>
  <c r="C6" i="128" s="1"/>
  <c r="R51" i="86"/>
  <c r="C6" i="132" s="1"/>
  <c r="D74" i="86"/>
  <c r="H74" i="86"/>
  <c r="C7" i="122" s="1"/>
  <c r="L74" i="86"/>
  <c r="C7" i="126" s="1"/>
  <c r="P74" i="86"/>
  <c r="C7" i="130" s="1"/>
  <c r="E97" i="86"/>
  <c r="C8" i="119" s="1"/>
  <c r="I97" i="86"/>
  <c r="C8" i="123" s="1"/>
  <c r="M97" i="86"/>
  <c r="C8" i="127" s="1"/>
  <c r="Q97" i="86"/>
  <c r="C8" i="131" s="1"/>
  <c r="E120" i="86"/>
  <c r="C9" i="119" s="1"/>
  <c r="I120" i="86"/>
  <c r="C9" i="123" s="1"/>
  <c r="M120" i="86"/>
  <c r="C9" i="127" s="1"/>
  <c r="Q120" i="86"/>
  <c r="C9" i="131" s="1"/>
  <c r="F120" i="86"/>
  <c r="C9" i="120" s="1"/>
  <c r="J120" i="86"/>
  <c r="C9" i="124" s="1"/>
  <c r="N120" i="86"/>
  <c r="C9" i="128" s="1"/>
  <c r="R120" i="86"/>
  <c r="C9" i="132" s="1"/>
  <c r="F144" i="86"/>
  <c r="C11" i="120" s="1"/>
  <c r="J144" i="86"/>
  <c r="C11" i="124" s="1"/>
  <c r="N144" i="86"/>
  <c r="C11" i="128" s="1"/>
  <c r="R144" i="86"/>
  <c r="C11" i="132" s="1"/>
  <c r="E190" i="86"/>
  <c r="C13" i="119" s="1"/>
  <c r="I190" i="86"/>
  <c r="C13" i="123" s="1"/>
  <c r="M190" i="86"/>
  <c r="C13" i="127" s="1"/>
  <c r="Q190" i="86"/>
  <c r="C13" i="131" s="1"/>
  <c r="E213" i="86"/>
  <c r="C14" i="119" s="1"/>
  <c r="I213" i="86"/>
  <c r="C14" i="123" s="1"/>
  <c r="M213" i="86"/>
  <c r="C14" i="127" s="1"/>
  <c r="Q213" i="86"/>
  <c r="C14" i="131" s="1"/>
  <c r="F213" i="86"/>
  <c r="C14" i="120" s="1"/>
  <c r="J213" i="86"/>
  <c r="C14" i="124" s="1"/>
  <c r="N213" i="86"/>
  <c r="C14" i="128" s="1"/>
  <c r="R213" i="86"/>
  <c r="C14" i="132" s="1"/>
  <c r="F236" i="86"/>
  <c r="C15" i="120" s="1"/>
  <c r="J236" i="86"/>
  <c r="C15" i="124" s="1"/>
  <c r="N236" i="86"/>
  <c r="C15" i="128" s="1"/>
  <c r="R236" i="86"/>
  <c r="C15" i="132" s="1"/>
  <c r="D260" i="86"/>
  <c r="H260" i="86"/>
  <c r="C17" i="122" s="1"/>
  <c r="L260" i="86"/>
  <c r="C17" i="126" s="1"/>
  <c r="P260" i="86"/>
  <c r="C17" i="130" s="1"/>
  <c r="E283" i="86"/>
  <c r="C18" i="119" s="1"/>
  <c r="I283" i="86"/>
  <c r="C18" i="123" s="1"/>
  <c r="M283" i="86"/>
  <c r="C18" i="127" s="1"/>
  <c r="Q283" i="86"/>
  <c r="C18" i="131" s="1"/>
  <c r="E306" i="86"/>
  <c r="C19" i="119" s="1"/>
  <c r="I306" i="86"/>
  <c r="C19" i="123" s="1"/>
  <c r="M306" i="86"/>
  <c r="C19" i="127" s="1"/>
  <c r="Q306" i="86"/>
  <c r="C19" i="131" s="1"/>
  <c r="F306" i="86"/>
  <c r="C19" i="120" s="1"/>
  <c r="J306" i="86"/>
  <c r="C19" i="124" s="1"/>
  <c r="N306" i="86"/>
  <c r="C19" i="128" s="1"/>
  <c r="R306" i="86"/>
  <c r="C19" i="132" s="1"/>
  <c r="D352" i="86"/>
  <c r="H352" i="86"/>
  <c r="C21" i="122" s="1"/>
  <c r="L352" i="86"/>
  <c r="C21" i="126" s="1"/>
  <c r="P352" i="86"/>
  <c r="C21" i="130" s="1"/>
  <c r="F399" i="86"/>
  <c r="C74" i="120" s="1"/>
  <c r="J399" i="86"/>
  <c r="C74" i="124" s="1"/>
  <c r="N399" i="86"/>
  <c r="C74" i="128" s="1"/>
  <c r="R399" i="86"/>
  <c r="C74" i="132" s="1"/>
  <c r="F422" i="86"/>
  <c r="C75" i="120" s="1"/>
  <c r="J422" i="86"/>
  <c r="C75" i="124" s="1"/>
  <c r="N422" i="86"/>
  <c r="C75" i="128" s="1"/>
  <c r="R422" i="86"/>
  <c r="C75" i="132" s="1"/>
  <c r="G422" i="86"/>
  <c r="C75" i="121" s="1"/>
  <c r="K422" i="86"/>
  <c r="C75" i="125" s="1"/>
  <c r="O422" i="86"/>
  <c r="C75" i="129" s="1"/>
  <c r="D445" i="86"/>
  <c r="H445" i="86"/>
  <c r="C76" i="122" s="1"/>
  <c r="L445" i="86"/>
  <c r="C76" i="126" s="1"/>
  <c r="P445" i="86"/>
  <c r="C76" i="130" s="1"/>
  <c r="D468" i="86"/>
  <c r="H468" i="86"/>
  <c r="C77" i="122" s="1"/>
  <c r="L468" i="86"/>
  <c r="C77" i="126" s="1"/>
  <c r="P468" i="86"/>
  <c r="C77" i="130" s="1"/>
  <c r="E468" i="86"/>
  <c r="C77" i="119" s="1"/>
  <c r="I468" i="86"/>
  <c r="C77" i="123" s="1"/>
  <c r="M468" i="86"/>
  <c r="C77" i="127" s="1"/>
  <c r="Q468" i="86"/>
  <c r="C77" i="131" s="1"/>
  <c r="E491" i="86"/>
  <c r="C78" i="119" s="1"/>
  <c r="I491" i="86"/>
  <c r="C78" i="123" s="1"/>
  <c r="M491" i="86"/>
  <c r="C78" i="127" s="1"/>
  <c r="Q491" i="86"/>
  <c r="C78" i="131" s="1"/>
  <c r="F74" i="86"/>
  <c r="C7" i="120" s="1"/>
  <c r="J74" i="86"/>
  <c r="C7" i="124" s="1"/>
  <c r="N74" i="86"/>
  <c r="C7" i="128" s="1"/>
  <c r="R74" i="86"/>
  <c r="C7" i="132" s="1"/>
  <c r="G74" i="86"/>
  <c r="C7" i="121" s="1"/>
  <c r="K74" i="86"/>
  <c r="C7" i="125" s="1"/>
  <c r="O74" i="86"/>
  <c r="C7" i="129" s="1"/>
  <c r="G97" i="86"/>
  <c r="C8" i="121" s="1"/>
  <c r="K97" i="86"/>
  <c r="C8" i="125" s="1"/>
  <c r="O97" i="86"/>
  <c r="C8" i="129" s="1"/>
  <c r="D97" i="86"/>
  <c r="H97" i="86"/>
  <c r="C8" i="122" s="1"/>
  <c r="L97" i="86"/>
  <c r="C8" i="126" s="1"/>
  <c r="P97" i="86"/>
  <c r="C8" i="130" s="1"/>
  <c r="G167" i="86"/>
  <c r="C12" i="121" s="1"/>
  <c r="K167" i="86"/>
  <c r="C12" i="125" s="1"/>
  <c r="O167" i="86"/>
  <c r="C12" i="129" s="1"/>
  <c r="G190" i="86"/>
  <c r="C13" i="121" s="1"/>
  <c r="K190" i="86"/>
  <c r="C13" i="125" s="1"/>
  <c r="O190" i="86"/>
  <c r="C13" i="129" s="1"/>
  <c r="D190" i="86"/>
  <c r="H190" i="86"/>
  <c r="C13" i="122" s="1"/>
  <c r="L190" i="86"/>
  <c r="C13" i="126" s="1"/>
  <c r="P190" i="86"/>
  <c r="C13" i="130" s="1"/>
  <c r="D213" i="86"/>
  <c r="H213" i="86"/>
  <c r="C14" i="122" s="1"/>
  <c r="L213" i="86"/>
  <c r="C14" i="126" s="1"/>
  <c r="P213" i="86"/>
  <c r="C14" i="130" s="1"/>
  <c r="G260" i="86"/>
  <c r="C17" i="121" s="1"/>
  <c r="K260" i="86"/>
  <c r="C17" i="125" s="1"/>
  <c r="O260" i="86"/>
  <c r="C17" i="129" s="1"/>
  <c r="G283" i="86"/>
  <c r="C18" i="121" s="1"/>
  <c r="K283" i="86"/>
  <c r="C18" i="125" s="1"/>
  <c r="O283" i="86"/>
  <c r="C18" i="129" s="1"/>
  <c r="D283" i="86"/>
  <c r="H283" i="86"/>
  <c r="C18" i="122" s="1"/>
  <c r="L283" i="86"/>
  <c r="C18" i="126" s="1"/>
  <c r="P283" i="86"/>
  <c r="C18" i="130" s="1"/>
  <c r="F329" i="86"/>
  <c r="C20" i="120" s="1"/>
  <c r="J329" i="86"/>
  <c r="C20" i="124" s="1"/>
  <c r="N329" i="86"/>
  <c r="C20" i="128" s="1"/>
  <c r="R329" i="86"/>
  <c r="C20" i="132" s="1"/>
  <c r="G352" i="86"/>
  <c r="C21" i="121" s="1"/>
  <c r="K352" i="86"/>
  <c r="C21" i="125" s="1"/>
  <c r="O352" i="86"/>
  <c r="C21" i="129" s="1"/>
  <c r="D376" i="86"/>
  <c r="H376" i="86"/>
  <c r="C73" i="122" s="1"/>
  <c r="L376" i="86"/>
  <c r="C73" i="126" s="1"/>
  <c r="P376" i="86"/>
  <c r="C73" i="130" s="1"/>
  <c r="D399" i="86"/>
  <c r="H399" i="86"/>
  <c r="C74" i="122" s="1"/>
  <c r="L399" i="86"/>
  <c r="C74" i="126" s="1"/>
  <c r="P399" i="86"/>
  <c r="C74" i="130" s="1"/>
  <c r="E399" i="86"/>
  <c r="C74" i="119" s="1"/>
  <c r="I399" i="86"/>
  <c r="C74" i="123" s="1"/>
  <c r="M399" i="86"/>
  <c r="C74" i="127" s="1"/>
  <c r="Q399" i="86"/>
  <c r="C74" i="131" s="1"/>
  <c r="E422" i="86"/>
  <c r="C75" i="119" s="1"/>
  <c r="I422" i="86"/>
  <c r="C75" i="123" s="1"/>
  <c r="M422" i="86"/>
  <c r="C75" i="127" s="1"/>
  <c r="Q422" i="86"/>
  <c r="C75" i="131" s="1"/>
  <c r="F445" i="86"/>
  <c r="C76" i="120" s="1"/>
  <c r="J445" i="86"/>
  <c r="C76" i="124" s="1"/>
  <c r="N445" i="86"/>
  <c r="C76" i="128" s="1"/>
  <c r="R445" i="86"/>
  <c r="C76" i="132" s="1"/>
  <c r="G445" i="86"/>
  <c r="C76" i="121" s="1"/>
  <c r="K445" i="86"/>
  <c r="C76" i="125" s="1"/>
  <c r="O445" i="86"/>
  <c r="C76" i="129" s="1"/>
  <c r="G468" i="86"/>
  <c r="C77" i="121" s="1"/>
  <c r="K468" i="86"/>
  <c r="C77" i="125" s="1"/>
  <c r="O468" i="86"/>
  <c r="C77" i="129" s="1"/>
  <c r="F514" i="86"/>
  <c r="C79" i="120" s="1"/>
  <c r="J514" i="86"/>
  <c r="C79" i="124" s="1"/>
  <c r="N514" i="86"/>
  <c r="C79" i="128" s="1"/>
  <c r="R514" i="86"/>
  <c r="C79" i="132" s="1"/>
  <c r="G28" i="86"/>
  <c r="C5" i="121" s="1"/>
  <c r="K28" i="86"/>
  <c r="C5" i="125" s="1"/>
  <c r="D28" i="86"/>
  <c r="H28" i="86"/>
  <c r="C5" i="122" s="1"/>
  <c r="L28" i="86"/>
  <c r="C5" i="126" s="1"/>
  <c r="P28" i="86"/>
  <c r="C5" i="130" s="1"/>
  <c r="O28" i="86"/>
  <c r="C5" i="129" s="1"/>
  <c r="C3" i="129" s="1"/>
  <c r="C3" i="122" l="1"/>
  <c r="C3" i="127"/>
  <c r="C3" i="125"/>
  <c r="C3" i="124"/>
  <c r="C3" i="119"/>
  <c r="C3" i="132"/>
  <c r="C3" i="130"/>
  <c r="C3" i="126"/>
  <c r="C3" i="121"/>
  <c r="C3" i="120"/>
  <c r="C3" i="131"/>
  <c r="C3" i="128"/>
  <c r="C3" i="123"/>
  <c r="R5" i="10"/>
  <c r="H5" i="10"/>
  <c r="X26" i="10"/>
  <c r="N20" i="10"/>
  <c r="H18" i="10"/>
  <c r="Z13" i="10"/>
  <c r="P12" i="10"/>
  <c r="H8" i="10"/>
  <c r="AD7" i="10"/>
  <c r="AB27" i="10"/>
  <c r="Z26" i="10"/>
  <c r="V19" i="10"/>
  <c r="T18" i="10"/>
  <c r="V15" i="10"/>
  <c r="T14" i="10"/>
  <c r="X5" i="10"/>
  <c r="C5" i="14"/>
  <c r="B5" i="10"/>
  <c r="V29" i="10"/>
  <c r="P27" i="10"/>
  <c r="H26" i="10"/>
  <c r="F26" i="10"/>
  <c r="AD20" i="10"/>
  <c r="Z18" i="10"/>
  <c r="X18" i="10"/>
  <c r="P17" i="10"/>
  <c r="J14" i="10"/>
  <c r="J13" i="10"/>
  <c r="H13" i="10"/>
  <c r="Z8" i="10"/>
  <c r="X8" i="10"/>
  <c r="P7" i="10"/>
  <c r="N7" i="10"/>
  <c r="L28" i="10"/>
  <c r="L27" i="10"/>
  <c r="J27" i="10"/>
  <c r="J26" i="10"/>
  <c r="C21" i="14"/>
  <c r="B21" i="10"/>
  <c r="F19" i="10"/>
  <c r="D19" i="10"/>
  <c r="D18" i="10"/>
  <c r="C17" i="14"/>
  <c r="B17" i="10"/>
  <c r="F15" i="10"/>
  <c r="F14" i="10"/>
  <c r="D14" i="10"/>
  <c r="D13" i="10"/>
  <c r="F11" i="10"/>
  <c r="F9" i="10"/>
  <c r="D9" i="10"/>
  <c r="D8" i="10"/>
  <c r="C7" i="14"/>
  <c r="B7" i="10"/>
  <c r="Z28" i="10"/>
  <c r="T21" i="10"/>
  <c r="V17" i="10"/>
  <c r="T15" i="10"/>
  <c r="V12" i="10"/>
  <c r="AB11" i="10"/>
  <c r="V8" i="10"/>
  <c r="T6" i="10"/>
  <c r="T29" i="10"/>
  <c r="R29" i="10"/>
  <c r="T26" i="10"/>
  <c r="AD23" i="10"/>
  <c r="AB21" i="10"/>
  <c r="Z19" i="10"/>
  <c r="AD17" i="10"/>
  <c r="AB15" i="10"/>
  <c r="AD12" i="10"/>
  <c r="T11" i="10"/>
  <c r="AD8" i="10"/>
  <c r="AB6" i="10"/>
  <c r="N6" i="10"/>
  <c r="D5" i="10"/>
  <c r="T5" i="10"/>
  <c r="X28" i="10"/>
  <c r="V28" i="10"/>
  <c r="V27" i="10"/>
  <c r="R20" i="10"/>
  <c r="P20" i="10"/>
  <c r="H19" i="10"/>
  <c r="F18" i="10"/>
  <c r="C15" i="14"/>
  <c r="B15" i="10"/>
  <c r="X14" i="10"/>
  <c r="R12" i="10"/>
  <c r="R11" i="10"/>
  <c r="P11" i="10"/>
  <c r="H9" i="10"/>
  <c r="AD5" i="10"/>
  <c r="N35" i="10"/>
  <c r="L32" i="10"/>
  <c r="X31" i="10"/>
  <c r="AB31" i="10"/>
  <c r="F32" i="10"/>
  <c r="Z32" i="10"/>
  <c r="X32" i="10"/>
  <c r="L35" i="10"/>
  <c r="V31" i="10"/>
  <c r="J35" i="10"/>
  <c r="R31" i="10"/>
  <c r="Z5" i="10"/>
  <c r="P5" i="10"/>
  <c r="N29" i="10"/>
  <c r="H27" i="10"/>
  <c r="AD26" i="10"/>
  <c r="AB25" i="10"/>
  <c r="AB24" i="10"/>
  <c r="Z23" i="10"/>
  <c r="X21" i="10"/>
  <c r="V20" i="10"/>
  <c r="R18" i="10"/>
  <c r="P18" i="10"/>
  <c r="H17" i="10"/>
  <c r="C14" i="14"/>
  <c r="B14" i="10"/>
  <c r="C13" i="14"/>
  <c r="B13" i="10"/>
  <c r="X12" i="10"/>
  <c r="R8" i="10"/>
  <c r="P8" i="10"/>
  <c r="H7" i="10"/>
  <c r="F7" i="10"/>
  <c r="D28" i="10"/>
  <c r="D27" i="10"/>
  <c r="C77" i="14"/>
  <c r="B27" i="10"/>
  <c r="C76" i="14"/>
  <c r="B26" i="10"/>
  <c r="AD25" i="10"/>
  <c r="AD24" i="10"/>
  <c r="Z21" i="10"/>
  <c r="AD19" i="10"/>
  <c r="AB19" i="10"/>
  <c r="AB18" i="10"/>
  <c r="Z17" i="10"/>
  <c r="AD15" i="10"/>
  <c r="AB14" i="10"/>
  <c r="AB13" i="10"/>
  <c r="AD11" i="10"/>
  <c r="AD9" i="10"/>
  <c r="AB9" i="10"/>
  <c r="AB8" i="10"/>
  <c r="Z7" i="10"/>
  <c r="AD6" i="10"/>
  <c r="J28" i="10"/>
  <c r="D21" i="10"/>
  <c r="F17" i="10"/>
  <c r="D15" i="10"/>
  <c r="F12" i="10"/>
  <c r="L11" i="10"/>
  <c r="F8" i="10"/>
  <c r="D6" i="10"/>
  <c r="L29" i="10"/>
  <c r="J29" i="10"/>
  <c r="D26" i="10"/>
  <c r="L21" i="10"/>
  <c r="R19" i="10"/>
  <c r="N17" i="10"/>
  <c r="L15" i="10"/>
  <c r="N12" i="10"/>
  <c r="D11" i="10"/>
  <c r="N8" i="10"/>
  <c r="L6" i="10"/>
  <c r="F6" i="10"/>
  <c r="R6" i="10"/>
  <c r="X29" i="10"/>
  <c r="P28" i="10"/>
  <c r="N28" i="10"/>
  <c r="N27" i="10"/>
  <c r="J20" i="10"/>
  <c r="H20" i="10"/>
  <c r="AD18" i="10"/>
  <c r="Z15" i="10"/>
  <c r="X15" i="10"/>
  <c r="P14" i="10"/>
  <c r="J12" i="10"/>
  <c r="J11" i="10"/>
  <c r="H11" i="10"/>
  <c r="J6" i="10"/>
  <c r="N5" i="10"/>
  <c r="F35" i="10"/>
  <c r="D32" i="10"/>
  <c r="D31" i="10"/>
  <c r="T35" i="10"/>
  <c r="X35" i="10"/>
  <c r="R32" i="10"/>
  <c r="P32" i="10"/>
  <c r="AD32" i="10"/>
  <c r="J31" i="10"/>
  <c r="P35" i="10"/>
  <c r="Z31" i="10"/>
  <c r="F29" i="10"/>
  <c r="V26" i="10"/>
  <c r="P21" i="10"/>
  <c r="J18" i="10"/>
  <c r="Z14" i="10"/>
  <c r="X13" i="10"/>
  <c r="J8" i="10"/>
  <c r="AB28" i="10"/>
  <c r="Z27" i="10"/>
  <c r="R21" i="10"/>
  <c r="T19" i="10"/>
  <c r="R17" i="10"/>
  <c r="V14" i="10"/>
  <c r="T13" i="10"/>
  <c r="V11" i="10"/>
  <c r="V9" i="10"/>
  <c r="T9" i="10"/>
  <c r="T8" i="10"/>
  <c r="R7" i="10"/>
  <c r="V6" i="10"/>
  <c r="AB26" i="10"/>
  <c r="V21" i="10"/>
  <c r="AB20" i="10"/>
  <c r="T17" i="10"/>
  <c r="AD13" i="10"/>
  <c r="T12" i="10"/>
  <c r="R9" i="10"/>
  <c r="AB7" i="10"/>
  <c r="F5" i="10"/>
  <c r="D29" i="10"/>
  <c r="R28" i="10"/>
  <c r="AD21" i="10"/>
  <c r="T20" i="10"/>
  <c r="J19" i="10"/>
  <c r="AB17" i="10"/>
  <c r="V13" i="10"/>
  <c r="AB12" i="10"/>
  <c r="Z9" i="10"/>
  <c r="T7" i="10"/>
  <c r="Z6" i="10"/>
  <c r="AB5" i="10"/>
  <c r="C6" i="14"/>
  <c r="B6" i="10"/>
  <c r="P29" i="10"/>
  <c r="H28" i="10"/>
  <c r="F28" i="10"/>
  <c r="F27" i="10"/>
  <c r="X19" i="10"/>
  <c r="V18" i="10"/>
  <c r="R15" i="10"/>
  <c r="P15" i="10"/>
  <c r="H14" i="10"/>
  <c r="C12" i="14"/>
  <c r="B12" i="10"/>
  <c r="C11" i="14"/>
  <c r="B11" i="10"/>
  <c r="X9" i="10"/>
  <c r="X6" i="10"/>
  <c r="AD35" i="10"/>
  <c r="AB32" i="10"/>
  <c r="H31" i="10"/>
  <c r="L31" i="10"/>
  <c r="D35" i="10"/>
  <c r="N31" i="10"/>
  <c r="J32" i="10"/>
  <c r="H32" i="10"/>
  <c r="N32" i="10"/>
  <c r="Z35" i="10"/>
  <c r="H35" i="10"/>
  <c r="C85" i="14"/>
  <c r="B35" i="10"/>
  <c r="J5" i="10"/>
  <c r="AD29" i="10"/>
  <c r="X27" i="10"/>
  <c r="P26" i="10"/>
  <c r="N26" i="10"/>
  <c r="H21" i="10"/>
  <c r="F20" i="10"/>
  <c r="C18" i="14"/>
  <c r="B18" i="10"/>
  <c r="X17" i="10"/>
  <c r="R14" i="10"/>
  <c r="R13" i="10"/>
  <c r="P13" i="10"/>
  <c r="H12" i="10"/>
  <c r="C8" i="14"/>
  <c r="B8" i="10"/>
  <c r="X7" i="10"/>
  <c r="V7" i="10"/>
  <c r="T28" i="10"/>
  <c r="T27" i="10"/>
  <c r="R27" i="10"/>
  <c r="R26" i="10"/>
  <c r="J21" i="10"/>
  <c r="N19" i="10"/>
  <c r="L19" i="10"/>
  <c r="L18" i="10"/>
  <c r="J17" i="10"/>
  <c r="N15" i="10"/>
  <c r="N14" i="10"/>
  <c r="L14" i="10"/>
  <c r="L13" i="10"/>
  <c r="N11" i="10"/>
  <c r="N9" i="10"/>
  <c r="L9" i="10"/>
  <c r="L8" i="10"/>
  <c r="J7" i="10"/>
  <c r="C79" i="14"/>
  <c r="B29" i="10"/>
  <c r="L26" i="10"/>
  <c r="F21" i="10"/>
  <c r="L20" i="10"/>
  <c r="D17" i="10"/>
  <c r="N13" i="10"/>
  <c r="D12" i="10"/>
  <c r="C9" i="14"/>
  <c r="B9" i="10"/>
  <c r="L7" i="10"/>
  <c r="AB29" i="10"/>
  <c r="Z29" i="10"/>
  <c r="C78" i="14"/>
  <c r="B28" i="10"/>
  <c r="N21" i="10"/>
  <c r="D20" i="10"/>
  <c r="C19" i="14"/>
  <c r="B19" i="10"/>
  <c r="L17" i="10"/>
  <c r="F13" i="10"/>
  <c r="L12" i="10"/>
  <c r="J9" i="10"/>
  <c r="D7" i="10"/>
  <c r="V5" i="10"/>
  <c r="L5" i="10"/>
  <c r="P6" i="10"/>
  <c r="H29" i="10"/>
  <c r="AD28" i="10"/>
  <c r="AD27" i="10"/>
  <c r="Z25" i="10"/>
  <c r="AB23" i="10"/>
  <c r="Z20" i="10"/>
  <c r="X20" i="10"/>
  <c r="P19" i="10"/>
  <c r="N18" i="10"/>
  <c r="J15" i="10"/>
  <c r="H15" i="10"/>
  <c r="Z12" i="10"/>
  <c r="Z11" i="10"/>
  <c r="X11" i="10"/>
  <c r="P9" i="10"/>
  <c r="H6" i="10"/>
  <c r="V35" i="10"/>
  <c r="T32" i="10"/>
  <c r="P31" i="10"/>
  <c r="T31" i="10"/>
  <c r="V32" i="10"/>
  <c r="AD31" i="10"/>
  <c r="C82" i="14"/>
  <c r="B32" i="10"/>
  <c r="AB35" i="10"/>
  <c r="F31" i="10"/>
  <c r="R35" i="10"/>
  <c r="C81" i="14"/>
  <c r="B31" i="10"/>
  <c r="T25" i="10"/>
  <c r="V25" i="10"/>
  <c r="L25" i="10"/>
  <c r="N25" i="10"/>
  <c r="D25" i="10"/>
  <c r="F25" i="10"/>
  <c r="R25" i="10"/>
  <c r="X25" i="10"/>
  <c r="C75" i="14"/>
  <c r="B25" i="10"/>
  <c r="P25" i="10"/>
  <c r="H25" i="10"/>
  <c r="J25" i="10"/>
  <c r="Z24" i="10"/>
  <c r="R24" i="10"/>
  <c r="V24" i="10"/>
  <c r="L24" i="10"/>
  <c r="N24" i="10"/>
  <c r="D24" i="10"/>
  <c r="F24" i="10"/>
  <c r="X24" i="10"/>
  <c r="T24" i="10"/>
  <c r="P24" i="10"/>
  <c r="J24" i="10"/>
  <c r="C74" i="14"/>
  <c r="B24" i="10"/>
  <c r="H24" i="10"/>
  <c r="R23" i="10"/>
  <c r="D23" i="10"/>
  <c r="J23" i="10"/>
  <c r="P23" i="10"/>
  <c r="C73" i="14"/>
  <c r="B23" i="10"/>
  <c r="V23" i="10"/>
  <c r="T23" i="10"/>
  <c r="X23" i="10"/>
  <c r="H23" i="10"/>
  <c r="F23" i="10"/>
  <c r="N23" i="10"/>
  <c r="L23" i="10"/>
  <c r="AD14" i="10"/>
  <c r="C20" i="14"/>
  <c r="B20" i="10"/>
  <c r="P47" i="83"/>
  <c r="O47" i="83"/>
  <c r="N47" i="83"/>
  <c r="M47" i="83"/>
  <c r="L47" i="83"/>
  <c r="K47" i="83"/>
  <c r="J47" i="83"/>
  <c r="I47" i="83"/>
  <c r="H47" i="83"/>
  <c r="G47" i="83"/>
  <c r="F47" i="83"/>
  <c r="E47" i="83"/>
  <c r="D47" i="83"/>
  <c r="C47" i="83"/>
  <c r="B47" i="83"/>
  <c r="Q46" i="83"/>
  <c r="Q45" i="83"/>
  <c r="Q44" i="83"/>
  <c r="Q43" i="83"/>
  <c r="Q42" i="83"/>
  <c r="Q41" i="83"/>
  <c r="Q40" i="83"/>
  <c r="Q39" i="83"/>
  <c r="Q38" i="83"/>
  <c r="Q37" i="83"/>
  <c r="Q36" i="83"/>
  <c r="Q35" i="83"/>
  <c r="Q34" i="83"/>
  <c r="Q33" i="83"/>
  <c r="Q32" i="83"/>
  <c r="Q31" i="83"/>
  <c r="Q30" i="83"/>
  <c r="Q29" i="83"/>
  <c r="Q28" i="83"/>
  <c r="Q27" i="83"/>
  <c r="P25" i="83"/>
  <c r="O25" i="83"/>
  <c r="N25" i="83"/>
  <c r="M25" i="83"/>
  <c r="L25" i="83"/>
  <c r="K25" i="83"/>
  <c r="J25" i="83"/>
  <c r="I25" i="83"/>
  <c r="H25" i="83"/>
  <c r="G25" i="83"/>
  <c r="F25" i="83"/>
  <c r="E25" i="83"/>
  <c r="D25" i="83"/>
  <c r="C25" i="83"/>
  <c r="B25" i="83"/>
  <c r="Q23" i="83"/>
  <c r="Q24" i="83"/>
  <c r="Q10" i="83"/>
  <c r="Q11" i="83"/>
  <c r="Q12" i="83"/>
  <c r="Q13" i="83"/>
  <c r="Q14" i="83"/>
  <c r="Q15" i="83"/>
  <c r="Q16" i="83"/>
  <c r="Q17" i="83"/>
  <c r="Q18" i="83"/>
  <c r="Q19" i="83"/>
  <c r="Q20" i="83"/>
  <c r="Q21" i="83"/>
  <c r="Q22" i="83"/>
  <c r="Q9" i="83"/>
  <c r="Q8" i="83"/>
  <c r="Q7" i="83"/>
  <c r="Q6" i="83"/>
  <c r="Q5" i="83"/>
  <c r="B30" i="11" l="1"/>
  <c r="B26" i="11"/>
  <c r="Q25" i="83"/>
  <c r="B12" i="11"/>
  <c r="B29" i="11"/>
  <c r="C3" i="14"/>
  <c r="B6" i="11"/>
  <c r="B7" i="11"/>
  <c r="B9" i="11"/>
  <c r="B18" i="11"/>
  <c r="B17" i="11"/>
  <c r="B27" i="11"/>
  <c r="B10" i="11"/>
  <c r="B4" i="11"/>
  <c r="B25" i="11"/>
  <c r="B11" i="11"/>
  <c r="B13" i="11"/>
  <c r="B15" i="11"/>
  <c r="B19" i="11"/>
  <c r="B3" i="11"/>
  <c r="B16" i="11"/>
  <c r="B33" i="11"/>
  <c r="B24" i="11"/>
  <c r="B5" i="11"/>
  <c r="Q47" i="83"/>
  <c r="B23" i="11"/>
  <c r="B22" i="11"/>
  <c r="B21" i="11"/>
  <c r="R17" i="82"/>
  <c r="C109" i="132" s="1"/>
  <c r="Q17" i="82"/>
  <c r="C109" i="131" s="1"/>
  <c r="P17" i="82"/>
  <c r="C109" i="130" s="1"/>
  <c r="O17" i="82"/>
  <c r="C109" i="129" s="1"/>
  <c r="N17" i="82"/>
  <c r="C109" i="128" s="1"/>
  <c r="M17" i="82"/>
  <c r="C109" i="127" s="1"/>
  <c r="L17" i="82"/>
  <c r="C109" i="126" s="1"/>
  <c r="K17" i="82"/>
  <c r="C109" i="125" s="1"/>
  <c r="J17" i="82"/>
  <c r="C109" i="124" s="1"/>
  <c r="I17" i="82"/>
  <c r="C109" i="123" s="1"/>
  <c r="H17" i="82"/>
  <c r="C109" i="122" s="1"/>
  <c r="G17" i="82"/>
  <c r="C109" i="121" s="1"/>
  <c r="F17" i="82"/>
  <c r="C109" i="120" s="1"/>
  <c r="E17" i="82"/>
  <c r="C109" i="119" s="1"/>
  <c r="D17" i="82"/>
  <c r="C109" i="14" s="1"/>
  <c r="R15" i="82"/>
  <c r="C108" i="132" s="1"/>
  <c r="Q15" i="82"/>
  <c r="C108" i="131" s="1"/>
  <c r="P15" i="82"/>
  <c r="C108" i="130" s="1"/>
  <c r="O15" i="82"/>
  <c r="C108" i="129" s="1"/>
  <c r="N15" i="82"/>
  <c r="C108" i="128" s="1"/>
  <c r="M15" i="82"/>
  <c r="C108" i="127" s="1"/>
  <c r="L15" i="82"/>
  <c r="C108" i="126" s="1"/>
  <c r="K15" i="82"/>
  <c r="C108" i="125" s="1"/>
  <c r="J15" i="82"/>
  <c r="C108" i="124" s="1"/>
  <c r="I15" i="82"/>
  <c r="C108" i="123" s="1"/>
  <c r="H15" i="82"/>
  <c r="C108" i="122" s="1"/>
  <c r="G15" i="82"/>
  <c r="C108" i="121" s="1"/>
  <c r="F15" i="82"/>
  <c r="C108" i="120" s="1"/>
  <c r="E15" i="82"/>
  <c r="C108" i="119" s="1"/>
  <c r="D15" i="82"/>
  <c r="C108" i="14" s="1"/>
  <c r="R10" i="82"/>
  <c r="C107" i="132" s="1"/>
  <c r="Q10" i="82"/>
  <c r="C107" i="131" s="1"/>
  <c r="P10" i="82"/>
  <c r="C107" i="130" s="1"/>
  <c r="O10" i="82"/>
  <c r="C107" i="129" s="1"/>
  <c r="N10" i="82"/>
  <c r="C107" i="128" s="1"/>
  <c r="M10" i="82"/>
  <c r="C107" i="127" s="1"/>
  <c r="L10" i="82"/>
  <c r="C107" i="126" s="1"/>
  <c r="K10" i="82"/>
  <c r="C107" i="125" s="1"/>
  <c r="J10" i="82"/>
  <c r="C107" i="124" s="1"/>
  <c r="I10" i="82"/>
  <c r="C107" i="123" s="1"/>
  <c r="H10" i="82"/>
  <c r="C107" i="122" s="1"/>
  <c r="G10" i="82"/>
  <c r="C107" i="121" s="1"/>
  <c r="F10" i="82"/>
  <c r="C107" i="120" s="1"/>
  <c r="E10" i="82"/>
  <c r="C107" i="119" s="1"/>
  <c r="D10" i="82"/>
  <c r="C107" i="14" s="1"/>
  <c r="I18" i="82" l="1"/>
  <c r="C110" i="123" s="1"/>
  <c r="Q18" i="82"/>
  <c r="C110" i="131" s="1"/>
  <c r="E18" i="82"/>
  <c r="C110" i="119" s="1"/>
  <c r="M18" i="82"/>
  <c r="C110" i="127" s="1"/>
  <c r="G18" i="82"/>
  <c r="C110" i="121" s="1"/>
  <c r="K18" i="82"/>
  <c r="C110" i="125" s="1"/>
  <c r="O18" i="82"/>
  <c r="C110" i="129" s="1"/>
  <c r="D18" i="82"/>
  <c r="L18" i="82"/>
  <c r="C110" i="126" s="1"/>
  <c r="P18" i="82"/>
  <c r="C110" i="130" s="1"/>
  <c r="F18" i="82"/>
  <c r="C110" i="120" s="1"/>
  <c r="J18" i="82"/>
  <c r="C110" i="124" s="1"/>
  <c r="N18" i="82"/>
  <c r="C110" i="128" s="1"/>
  <c r="R18" i="82"/>
  <c r="C110" i="132" s="1"/>
  <c r="H18" i="82"/>
  <c r="C110" i="122" s="1"/>
  <c r="R60" i="10" l="1"/>
  <c r="H60" i="10"/>
  <c r="D60" i="10"/>
  <c r="L60" i="10"/>
  <c r="C110" i="14"/>
  <c r="B60" i="10"/>
  <c r="AB60" i="10"/>
  <c r="V60" i="10"/>
  <c r="N60" i="10"/>
  <c r="J60" i="10"/>
  <c r="F60" i="10"/>
  <c r="X60" i="10"/>
  <c r="T60" i="10"/>
  <c r="AD60" i="10"/>
  <c r="Z60" i="10"/>
  <c r="P60" i="10"/>
  <c r="AD132" i="10"/>
  <c r="AD131" i="10"/>
  <c r="AD130" i="10"/>
  <c r="AD129" i="10"/>
  <c r="AD128" i="10"/>
  <c r="AD127" i="10"/>
  <c r="AD126" i="10"/>
  <c r="AD125" i="10"/>
  <c r="AD124" i="10"/>
  <c r="AD123" i="10"/>
  <c r="AD122" i="10"/>
  <c r="AD121" i="10"/>
  <c r="AD120" i="10"/>
  <c r="AD119" i="10"/>
  <c r="AD118" i="10"/>
  <c r="AD117" i="10"/>
  <c r="AD116" i="10"/>
  <c r="AD115" i="10"/>
  <c r="AD114" i="10"/>
  <c r="AD113" i="10"/>
  <c r="AD112" i="10"/>
  <c r="AD111" i="10"/>
  <c r="AD110" i="10"/>
  <c r="AD109" i="10"/>
  <c r="AD108" i="10"/>
  <c r="AD107" i="10"/>
  <c r="AD106" i="10"/>
  <c r="AD105" i="10"/>
  <c r="AD104" i="10"/>
  <c r="AD103" i="10"/>
  <c r="AD102" i="10"/>
  <c r="AD101" i="10"/>
  <c r="AD100" i="10"/>
  <c r="AD99" i="10"/>
  <c r="AD98" i="10"/>
  <c r="AD97" i="10"/>
  <c r="AD96" i="10"/>
  <c r="AD95" i="10"/>
  <c r="AD94" i="10"/>
  <c r="AD93" i="10"/>
  <c r="AD92" i="10"/>
  <c r="AD91" i="10"/>
  <c r="AD90" i="10"/>
  <c r="AD89" i="10"/>
  <c r="AD88" i="10"/>
  <c r="AD87" i="10"/>
  <c r="AD86" i="10"/>
  <c r="AD85" i="10"/>
  <c r="AD84" i="10"/>
  <c r="AD83" i="10"/>
  <c r="B46" i="11" l="1"/>
  <c r="A53" i="10" l="1"/>
  <c r="A52" i="10"/>
  <c r="A51" i="10"/>
  <c r="A50" i="10"/>
  <c r="E55" i="7"/>
  <c r="C104" i="119" s="1"/>
  <c r="F55" i="7"/>
  <c r="C104" i="120" s="1"/>
  <c r="G55" i="7"/>
  <c r="C104" i="121" s="1"/>
  <c r="H55" i="7"/>
  <c r="C104" i="122" s="1"/>
  <c r="I55" i="7"/>
  <c r="C104" i="123" s="1"/>
  <c r="J55" i="7"/>
  <c r="C104" i="124" s="1"/>
  <c r="K55" i="7"/>
  <c r="C104" i="125" s="1"/>
  <c r="L55" i="7"/>
  <c r="C104" i="126" s="1"/>
  <c r="M55" i="7"/>
  <c r="C104" i="127" s="1"/>
  <c r="N55" i="7"/>
  <c r="C104" i="128" s="1"/>
  <c r="O55" i="7"/>
  <c r="C104" i="129" s="1"/>
  <c r="P55" i="7"/>
  <c r="C104" i="130" s="1"/>
  <c r="Q55" i="7"/>
  <c r="C104" i="131" s="1"/>
  <c r="R55" i="7"/>
  <c r="C104" i="132" s="1"/>
  <c r="D55" i="7"/>
  <c r="D52" i="7"/>
  <c r="E49" i="7"/>
  <c r="C102" i="119" s="1"/>
  <c r="F49" i="7"/>
  <c r="C102" i="120" s="1"/>
  <c r="G49" i="7"/>
  <c r="C102" i="121" s="1"/>
  <c r="H49" i="7"/>
  <c r="C102" i="122" s="1"/>
  <c r="I49" i="7"/>
  <c r="C102" i="123" s="1"/>
  <c r="J49" i="7"/>
  <c r="C102" i="124" s="1"/>
  <c r="K49" i="7"/>
  <c r="C102" i="125" s="1"/>
  <c r="L49" i="7"/>
  <c r="C102" i="126" s="1"/>
  <c r="M49" i="7"/>
  <c r="C102" i="127" s="1"/>
  <c r="N49" i="7"/>
  <c r="C102" i="128" s="1"/>
  <c r="O49" i="7"/>
  <c r="C102" i="129" s="1"/>
  <c r="P49" i="7"/>
  <c r="C102" i="130" s="1"/>
  <c r="Q49" i="7"/>
  <c r="C102" i="131" s="1"/>
  <c r="R49" i="7"/>
  <c r="C102" i="132" s="1"/>
  <c r="D49" i="7"/>
  <c r="E46" i="7"/>
  <c r="C101" i="119" s="1"/>
  <c r="F46" i="7"/>
  <c r="C101" i="120" s="1"/>
  <c r="G46" i="7"/>
  <c r="C101" i="121" s="1"/>
  <c r="H46" i="7"/>
  <c r="C101" i="122" s="1"/>
  <c r="I46" i="7"/>
  <c r="C101" i="123" s="1"/>
  <c r="J46" i="7"/>
  <c r="C101" i="124" s="1"/>
  <c r="K46" i="7"/>
  <c r="C101" i="125" s="1"/>
  <c r="L46" i="7"/>
  <c r="C101" i="126" s="1"/>
  <c r="M46" i="7"/>
  <c r="C101" i="127" s="1"/>
  <c r="N46" i="7"/>
  <c r="C101" i="128" s="1"/>
  <c r="O46" i="7"/>
  <c r="C101" i="129" s="1"/>
  <c r="P46" i="7"/>
  <c r="C101" i="130" s="1"/>
  <c r="Q46" i="7"/>
  <c r="C101" i="131" s="1"/>
  <c r="R46" i="7"/>
  <c r="C101" i="132" s="1"/>
  <c r="D46" i="7"/>
  <c r="J51" i="10" l="1"/>
  <c r="J53" i="10"/>
  <c r="J50" i="10"/>
  <c r="AD51" i="10"/>
  <c r="AD53" i="10"/>
  <c r="AD50" i="10"/>
  <c r="A1" i="14"/>
  <c r="D1" i="4" s="1"/>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B88" i="10"/>
  <c r="AB87" i="10"/>
  <c r="AB86" i="10"/>
  <c r="AB85" i="10"/>
  <c r="AB84" i="10"/>
  <c r="AB83" i="10"/>
  <c r="Z132" i="10"/>
  <c r="Z131" i="10"/>
  <c r="Z130" i="10"/>
  <c r="Z129" i="10"/>
  <c r="Z128" i="10"/>
  <c r="Z127" i="10"/>
  <c r="Z126" i="10"/>
  <c r="Z125" i="10"/>
  <c r="Z124" i="10"/>
  <c r="Z123" i="10"/>
  <c r="Z122" i="10"/>
  <c r="Z121" i="10"/>
  <c r="Z120" i="10"/>
  <c r="Z119" i="10"/>
  <c r="Z118" i="10"/>
  <c r="Z117" i="10"/>
  <c r="Z116" i="10"/>
  <c r="Z115" i="10"/>
  <c r="Z114" i="10"/>
  <c r="Z113" i="10"/>
  <c r="Z112" i="10"/>
  <c r="Z111" i="10"/>
  <c r="Z110" i="10"/>
  <c r="Z109" i="10"/>
  <c r="Z108" i="10"/>
  <c r="Z107" i="10"/>
  <c r="Z106" i="10"/>
  <c r="Z105" i="10"/>
  <c r="Z104" i="10"/>
  <c r="Z103" i="10"/>
  <c r="Z102" i="10"/>
  <c r="Z101" i="10"/>
  <c r="Z100" i="10"/>
  <c r="Z99" i="10"/>
  <c r="Z98" i="10"/>
  <c r="Z97" i="10"/>
  <c r="Z96" i="10"/>
  <c r="Z95" i="10"/>
  <c r="Z94" i="10"/>
  <c r="Z93" i="10"/>
  <c r="Z92" i="10"/>
  <c r="Z91" i="10"/>
  <c r="Z90" i="10"/>
  <c r="Z89" i="10"/>
  <c r="Z88" i="10"/>
  <c r="Z87" i="10"/>
  <c r="Z86" i="10"/>
  <c r="Z85" i="10"/>
  <c r="Z84" i="10"/>
  <c r="Z83" i="10"/>
  <c r="X132" i="10"/>
  <c r="X131" i="10"/>
  <c r="X130" i="10"/>
  <c r="X129" i="10"/>
  <c r="X128" i="10"/>
  <c r="X127" i="10"/>
  <c r="X126" i="10"/>
  <c r="X125" i="10"/>
  <c r="X124" i="10"/>
  <c r="X123" i="10"/>
  <c r="X122" i="10"/>
  <c r="X121" i="10"/>
  <c r="X120" i="10"/>
  <c r="X119" i="10"/>
  <c r="X118" i="10"/>
  <c r="X117" i="10"/>
  <c r="X116" i="10"/>
  <c r="X115" i="10"/>
  <c r="X114" i="10"/>
  <c r="X113" i="10"/>
  <c r="X112" i="10"/>
  <c r="X111" i="10"/>
  <c r="X110" i="10"/>
  <c r="X109" i="10"/>
  <c r="X108" i="10"/>
  <c r="X107" i="10"/>
  <c r="X106" i="10"/>
  <c r="X105" i="10"/>
  <c r="X104" i="10"/>
  <c r="X103" i="10"/>
  <c r="X102" i="10"/>
  <c r="X101" i="10"/>
  <c r="X100" i="10"/>
  <c r="X99" i="10"/>
  <c r="X98" i="10"/>
  <c r="X97" i="10"/>
  <c r="X96" i="10"/>
  <c r="X95" i="10"/>
  <c r="X94" i="10"/>
  <c r="X93" i="10"/>
  <c r="X92" i="10"/>
  <c r="X91" i="10"/>
  <c r="X90" i="10"/>
  <c r="X89" i="10"/>
  <c r="X88" i="10"/>
  <c r="X87" i="10"/>
  <c r="X86" i="10"/>
  <c r="X85" i="10"/>
  <c r="X84" i="10"/>
  <c r="X83" i="10"/>
  <c r="V132" i="10"/>
  <c r="V131" i="10"/>
  <c r="V130" i="10"/>
  <c r="V129" i="10"/>
  <c r="V128" i="10"/>
  <c r="V127" i="10"/>
  <c r="V126" i="10"/>
  <c r="V125" i="10"/>
  <c r="V124" i="10"/>
  <c r="V123" i="10"/>
  <c r="V122" i="10"/>
  <c r="V121" i="10"/>
  <c r="V120" i="10"/>
  <c r="V119" i="10"/>
  <c r="V118" i="10"/>
  <c r="V117" i="10"/>
  <c r="V116" i="10"/>
  <c r="V115" i="10"/>
  <c r="V114" i="10"/>
  <c r="V113" i="10"/>
  <c r="V112" i="10"/>
  <c r="V111" i="10"/>
  <c r="V110" i="10"/>
  <c r="V109" i="10"/>
  <c r="V108" i="10"/>
  <c r="V107" i="10"/>
  <c r="V106" i="10"/>
  <c r="V105" i="10"/>
  <c r="V104" i="10"/>
  <c r="V103" i="10"/>
  <c r="V102" i="10"/>
  <c r="V101" i="10"/>
  <c r="V100" i="10"/>
  <c r="V99" i="10"/>
  <c r="V98" i="10"/>
  <c r="V97" i="10"/>
  <c r="V96" i="10"/>
  <c r="V95" i="10"/>
  <c r="V94" i="10"/>
  <c r="V93" i="10"/>
  <c r="V92" i="10"/>
  <c r="V91" i="10"/>
  <c r="V90" i="10"/>
  <c r="V89" i="10"/>
  <c r="V88" i="10"/>
  <c r="V87" i="10"/>
  <c r="V86" i="10"/>
  <c r="V85" i="10"/>
  <c r="V84" i="10"/>
  <c r="V83" i="10"/>
  <c r="T132" i="10"/>
  <c r="T131" i="10"/>
  <c r="T130" i="10"/>
  <c r="T129" i="10"/>
  <c r="T128" i="10"/>
  <c r="T127" i="10"/>
  <c r="T126" i="10"/>
  <c r="T125" i="10"/>
  <c r="T124" i="10"/>
  <c r="T123" i="10"/>
  <c r="T122" i="10"/>
  <c r="T121" i="10"/>
  <c r="T120" i="10"/>
  <c r="T119" i="10"/>
  <c r="T118" i="10"/>
  <c r="T117" i="10"/>
  <c r="T116" i="10"/>
  <c r="T115" i="10"/>
  <c r="T114" i="10"/>
  <c r="T113" i="10"/>
  <c r="T112" i="10"/>
  <c r="T111" i="10"/>
  <c r="T110" i="10"/>
  <c r="T109" i="10"/>
  <c r="T108" i="10"/>
  <c r="T107" i="10"/>
  <c r="T106" i="10"/>
  <c r="T105" i="10"/>
  <c r="T104" i="10"/>
  <c r="T103" i="10"/>
  <c r="T102" i="10"/>
  <c r="T101" i="10"/>
  <c r="T100" i="10"/>
  <c r="T99" i="10"/>
  <c r="T98" i="10"/>
  <c r="T97" i="10"/>
  <c r="T96" i="10"/>
  <c r="T95" i="10"/>
  <c r="T94" i="10"/>
  <c r="T93" i="10"/>
  <c r="T92" i="10"/>
  <c r="T91" i="10"/>
  <c r="T90" i="10"/>
  <c r="T89" i="10"/>
  <c r="T88" i="10"/>
  <c r="T87" i="10"/>
  <c r="T86" i="10"/>
  <c r="T85" i="10"/>
  <c r="T84" i="10"/>
  <c r="T8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P132" i="10"/>
  <c r="P131" i="10"/>
  <c r="P130" i="10"/>
  <c r="P129" i="10"/>
  <c r="P128" i="10"/>
  <c r="P127" i="10"/>
  <c r="P126" i="10"/>
  <c r="P125" i="10"/>
  <c r="P124" i="10"/>
  <c r="P123" i="10"/>
  <c r="P122" i="10"/>
  <c r="P121" i="10"/>
  <c r="P120" i="10"/>
  <c r="P119" i="10"/>
  <c r="P118" i="10"/>
  <c r="P117" i="10"/>
  <c r="P116" i="10"/>
  <c r="P115" i="10"/>
  <c r="P114" i="10"/>
  <c r="P113" i="10"/>
  <c r="P112" i="10"/>
  <c r="P111" i="10"/>
  <c r="P110" i="10"/>
  <c r="P109" i="10"/>
  <c r="P108" i="10"/>
  <c r="P107" i="10"/>
  <c r="P106" i="10"/>
  <c r="P105" i="10"/>
  <c r="P104" i="10"/>
  <c r="P103" i="10"/>
  <c r="P102" i="10"/>
  <c r="P101" i="10"/>
  <c r="P100" i="10"/>
  <c r="P99" i="10"/>
  <c r="P98" i="10"/>
  <c r="P97" i="10"/>
  <c r="P96" i="10"/>
  <c r="P95" i="10"/>
  <c r="P94" i="10"/>
  <c r="P93" i="10"/>
  <c r="P92" i="10"/>
  <c r="P91" i="10"/>
  <c r="P90" i="10"/>
  <c r="P89" i="10"/>
  <c r="P88" i="10"/>
  <c r="P87" i="10"/>
  <c r="P86" i="10"/>
  <c r="P85" i="10"/>
  <c r="P84" i="10"/>
  <c r="P8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R52" i="7"/>
  <c r="C103" i="132" s="1"/>
  <c r="Q52" i="7"/>
  <c r="C103" i="131" s="1"/>
  <c r="P52" i="7"/>
  <c r="C103" i="130" s="1"/>
  <c r="O52" i="7"/>
  <c r="C103" i="129" s="1"/>
  <c r="N52" i="7"/>
  <c r="C103" i="128" s="1"/>
  <c r="M52" i="7"/>
  <c r="C103" i="127" s="1"/>
  <c r="L52" i="7"/>
  <c r="C103" i="126" s="1"/>
  <c r="K52" i="7"/>
  <c r="C103" i="125" s="1"/>
  <c r="J52" i="7"/>
  <c r="C103" i="124" s="1"/>
  <c r="R40" i="7"/>
  <c r="C99" i="132" s="1"/>
  <c r="Q40" i="7"/>
  <c r="C99" i="131" s="1"/>
  <c r="P40" i="7"/>
  <c r="C99" i="130" s="1"/>
  <c r="O40" i="7"/>
  <c r="C99" i="129" s="1"/>
  <c r="N40" i="7"/>
  <c r="C99" i="128" s="1"/>
  <c r="M40" i="7"/>
  <c r="C99" i="127" s="1"/>
  <c r="L40" i="7"/>
  <c r="C99" i="126" s="1"/>
  <c r="K40" i="7"/>
  <c r="C99" i="125" s="1"/>
  <c r="J40" i="7"/>
  <c r="C99" i="124" s="1"/>
  <c r="R37" i="7"/>
  <c r="C98" i="132" s="1"/>
  <c r="Q37" i="7"/>
  <c r="C98" i="131" s="1"/>
  <c r="P37" i="7"/>
  <c r="C98" i="130" s="1"/>
  <c r="O37" i="7"/>
  <c r="C98" i="129" s="1"/>
  <c r="N37" i="7"/>
  <c r="C98" i="128" s="1"/>
  <c r="M37" i="7"/>
  <c r="C98" i="127" s="1"/>
  <c r="L37" i="7"/>
  <c r="C98" i="126" s="1"/>
  <c r="K37" i="7"/>
  <c r="C98" i="125" s="1"/>
  <c r="J37" i="7"/>
  <c r="C98" i="124" s="1"/>
  <c r="R34" i="7"/>
  <c r="C97" i="132" s="1"/>
  <c r="Q34" i="7"/>
  <c r="C97" i="131" s="1"/>
  <c r="P34" i="7"/>
  <c r="C97" i="130" s="1"/>
  <c r="O34" i="7"/>
  <c r="C97" i="129" s="1"/>
  <c r="N34" i="7"/>
  <c r="C97" i="128" s="1"/>
  <c r="M34" i="7"/>
  <c r="C97" i="127" s="1"/>
  <c r="L34" i="7"/>
  <c r="C97" i="126" s="1"/>
  <c r="K34" i="7"/>
  <c r="C97" i="125" s="1"/>
  <c r="J34" i="7"/>
  <c r="C97" i="124" s="1"/>
  <c r="R31" i="7"/>
  <c r="C96" i="132" s="1"/>
  <c r="Q31" i="7"/>
  <c r="C96" i="131" s="1"/>
  <c r="P31" i="7"/>
  <c r="C96" i="130" s="1"/>
  <c r="O31" i="7"/>
  <c r="C96" i="129" s="1"/>
  <c r="N31" i="7"/>
  <c r="C96" i="128" s="1"/>
  <c r="M31" i="7"/>
  <c r="C96" i="127" s="1"/>
  <c r="L31" i="7"/>
  <c r="C96" i="126" s="1"/>
  <c r="K31" i="7"/>
  <c r="C96" i="125" s="1"/>
  <c r="J31" i="7"/>
  <c r="C96" i="124" s="1"/>
  <c r="R24" i="7"/>
  <c r="C94" i="132" s="1"/>
  <c r="Q24" i="7"/>
  <c r="C94" i="131" s="1"/>
  <c r="P24" i="7"/>
  <c r="C94" i="130" s="1"/>
  <c r="O24" i="7"/>
  <c r="C94" i="129" s="1"/>
  <c r="N24" i="7"/>
  <c r="C94" i="128" s="1"/>
  <c r="M24" i="7"/>
  <c r="C94" i="127" s="1"/>
  <c r="L24" i="7"/>
  <c r="C94" i="126" s="1"/>
  <c r="K24" i="7"/>
  <c r="C94" i="125" s="1"/>
  <c r="J24" i="7"/>
  <c r="C94" i="124" s="1"/>
  <c r="R21" i="7"/>
  <c r="C93" i="132" s="1"/>
  <c r="Q21" i="7"/>
  <c r="C93" i="131" s="1"/>
  <c r="P21" i="7"/>
  <c r="C93" i="130" s="1"/>
  <c r="O21" i="7"/>
  <c r="C93" i="129" s="1"/>
  <c r="N21" i="7"/>
  <c r="C93" i="128" s="1"/>
  <c r="M21" i="7"/>
  <c r="C93" i="127" s="1"/>
  <c r="L21" i="7"/>
  <c r="C93" i="126" s="1"/>
  <c r="K21" i="7"/>
  <c r="C93" i="125" s="1"/>
  <c r="J21" i="7"/>
  <c r="C93" i="124" s="1"/>
  <c r="R16" i="7"/>
  <c r="C92" i="132" s="1"/>
  <c r="Q16" i="7"/>
  <c r="C92" i="131" s="1"/>
  <c r="P16" i="7"/>
  <c r="C92" i="130" s="1"/>
  <c r="O16" i="7"/>
  <c r="C92" i="129" s="1"/>
  <c r="N16" i="7"/>
  <c r="C92" i="128" s="1"/>
  <c r="M16" i="7"/>
  <c r="C92" i="127" s="1"/>
  <c r="L16" i="7"/>
  <c r="C92" i="126" s="1"/>
  <c r="K16" i="7"/>
  <c r="C92" i="125" s="1"/>
  <c r="J16" i="7"/>
  <c r="C92" i="124" s="1"/>
  <c r="R11" i="7"/>
  <c r="Q11" i="7"/>
  <c r="P11" i="7"/>
  <c r="O11" i="7"/>
  <c r="N11" i="7"/>
  <c r="M11" i="7"/>
  <c r="L11" i="7"/>
  <c r="K11" i="7"/>
  <c r="J11" i="7"/>
  <c r="A48" i="10"/>
  <c r="A47" i="10"/>
  <c r="A46" i="10"/>
  <c r="A45" i="10"/>
  <c r="I40" i="7"/>
  <c r="C99" i="123" s="1"/>
  <c r="H40" i="7"/>
  <c r="C99" i="122" s="1"/>
  <c r="G40" i="7"/>
  <c r="C99" i="121" s="1"/>
  <c r="F40" i="7"/>
  <c r="C99" i="120" s="1"/>
  <c r="E40" i="7"/>
  <c r="C99" i="119" s="1"/>
  <c r="D40" i="7"/>
  <c r="I37" i="7"/>
  <c r="C98" i="123" s="1"/>
  <c r="H37" i="7"/>
  <c r="C98" i="122" s="1"/>
  <c r="G37" i="7"/>
  <c r="C98" i="121" s="1"/>
  <c r="F37" i="7"/>
  <c r="C98" i="120" s="1"/>
  <c r="E37" i="7"/>
  <c r="C98" i="119" s="1"/>
  <c r="D37" i="7"/>
  <c r="C98" i="14" s="1"/>
  <c r="E34" i="7"/>
  <c r="C97" i="119" s="1"/>
  <c r="F34" i="7"/>
  <c r="C97" i="120" s="1"/>
  <c r="G34" i="7"/>
  <c r="C97" i="121" s="1"/>
  <c r="H34" i="7"/>
  <c r="C97" i="122" s="1"/>
  <c r="I34" i="7"/>
  <c r="C97" i="123" s="1"/>
  <c r="E31" i="7"/>
  <c r="C96" i="119" s="1"/>
  <c r="F31" i="7"/>
  <c r="C96" i="120" s="1"/>
  <c r="G31" i="7"/>
  <c r="C96" i="121" s="1"/>
  <c r="H31" i="7"/>
  <c r="C96" i="122" s="1"/>
  <c r="I31" i="7"/>
  <c r="C96" i="123" s="1"/>
  <c r="D34" i="7"/>
  <c r="C97" i="14" s="1"/>
  <c r="D31" i="7"/>
  <c r="C2" i="45"/>
  <c r="I52" i="7"/>
  <c r="C103" i="123" s="1"/>
  <c r="L50" i="10"/>
  <c r="I24" i="7"/>
  <c r="C94" i="123" s="1"/>
  <c r="I21" i="7"/>
  <c r="C93" i="123" s="1"/>
  <c r="I16" i="7"/>
  <c r="C92" i="123" s="1"/>
  <c r="I11" i="7"/>
  <c r="H52" i="7"/>
  <c r="C103" i="122" s="1"/>
  <c r="H24" i="7"/>
  <c r="C94" i="122" s="1"/>
  <c r="H21" i="7"/>
  <c r="C93" i="122" s="1"/>
  <c r="H16" i="7"/>
  <c r="C92" i="122" s="1"/>
  <c r="H11" i="7"/>
  <c r="H53" i="10"/>
  <c r="G52" i="7"/>
  <c r="C103" i="121" s="1"/>
  <c r="G24" i="7"/>
  <c r="C94" i="121" s="1"/>
  <c r="G21" i="7"/>
  <c r="C93" i="121" s="1"/>
  <c r="G16" i="7"/>
  <c r="C92" i="121" s="1"/>
  <c r="G11" i="7"/>
  <c r="F52" i="7"/>
  <c r="C103" i="120" s="1"/>
  <c r="F24" i="7"/>
  <c r="C94" i="120" s="1"/>
  <c r="F21" i="7"/>
  <c r="C93" i="120" s="1"/>
  <c r="F16" i="7"/>
  <c r="C92" i="120" s="1"/>
  <c r="F11" i="7"/>
  <c r="E52" i="7"/>
  <c r="C103" i="119" s="1"/>
  <c r="E24" i="7"/>
  <c r="C94" i="119" s="1"/>
  <c r="E21" i="7"/>
  <c r="C93" i="119" s="1"/>
  <c r="E16" i="7"/>
  <c r="C92" i="119" s="1"/>
  <c r="E11" i="7"/>
  <c r="C1" i="45"/>
  <c r="N174" i="14"/>
  <c r="P174" i="14"/>
  <c r="N175" i="14"/>
  <c r="P175" i="14"/>
  <c r="L180" i="14"/>
  <c r="L181" i="14"/>
  <c r="L182" i="14"/>
  <c r="P164" i="14"/>
  <c r="P165" i="14"/>
  <c r="P166" i="14"/>
  <c r="P167" i="14"/>
  <c r="P168" i="14"/>
  <c r="P169" i="14"/>
  <c r="P170" i="14"/>
  <c r="P171" i="14"/>
  <c r="P172" i="14"/>
  <c r="P173" i="14"/>
  <c r="J181" i="14"/>
  <c r="J182" i="14"/>
  <c r="N164" i="14"/>
  <c r="N165" i="14"/>
  <c r="N166" i="14"/>
  <c r="N167" i="14"/>
  <c r="N168" i="14"/>
  <c r="N169" i="14"/>
  <c r="N170" i="14"/>
  <c r="N171" i="14"/>
  <c r="N172" i="14"/>
  <c r="N173" i="14"/>
  <c r="J180" i="14"/>
  <c r="J170" i="14"/>
  <c r="J171" i="14"/>
  <c r="J172" i="14"/>
  <c r="J173" i="14"/>
  <c r="J174" i="14"/>
  <c r="J175" i="14"/>
  <c r="J176" i="14"/>
  <c r="J177" i="14"/>
  <c r="J178" i="14"/>
  <c r="J179" i="14"/>
  <c r="F165" i="14"/>
  <c r="F166" i="14"/>
  <c r="F167" i="14"/>
  <c r="F168" i="14"/>
  <c r="F169" i="14"/>
  <c r="F170" i="14"/>
  <c r="F171" i="14"/>
  <c r="F172" i="14"/>
  <c r="F173" i="14"/>
  <c r="F174" i="14"/>
  <c r="F175" i="14"/>
  <c r="F176" i="14"/>
  <c r="F177" i="14"/>
  <c r="F178" i="14"/>
  <c r="F179" i="14"/>
  <c r="F180" i="14"/>
  <c r="F181" i="14"/>
  <c r="F182" i="14"/>
  <c r="J164" i="14"/>
  <c r="J165" i="14"/>
  <c r="J166" i="14"/>
  <c r="J167" i="14"/>
  <c r="J168" i="14"/>
  <c r="J169" i="14"/>
  <c r="H165" i="14"/>
  <c r="H166" i="14"/>
  <c r="H167" i="14"/>
  <c r="H168" i="14"/>
  <c r="H169" i="14"/>
  <c r="H170" i="14"/>
  <c r="H171" i="14"/>
  <c r="H172" i="14"/>
  <c r="H173" i="14"/>
  <c r="H174" i="14"/>
  <c r="H175" i="14"/>
  <c r="H176" i="14"/>
  <c r="H177" i="14"/>
  <c r="H178" i="14"/>
  <c r="H179" i="14"/>
  <c r="H180" i="14"/>
  <c r="H181" i="14"/>
  <c r="H182" i="14"/>
  <c r="L164" i="14"/>
  <c r="L165" i="14"/>
  <c r="L166" i="14"/>
  <c r="L167" i="14"/>
  <c r="L168" i="14"/>
  <c r="L169" i="14"/>
  <c r="L170" i="14"/>
  <c r="L171" i="14"/>
  <c r="L172" i="14"/>
  <c r="L173" i="14"/>
  <c r="L174" i="14"/>
  <c r="L175" i="14"/>
  <c r="L176" i="14"/>
  <c r="L177" i="14"/>
  <c r="L178" i="14"/>
  <c r="L179" i="14"/>
  <c r="F164" i="14"/>
  <c r="H164" i="14"/>
  <c r="A89" i="10"/>
  <c r="D16" i="11" s="1"/>
  <c r="L89" i="10"/>
  <c r="H89" i="10"/>
  <c r="F89" i="10"/>
  <c r="D89" i="10"/>
  <c r="B89" i="10"/>
  <c r="A90" i="10"/>
  <c r="D17" i="11" s="1"/>
  <c r="L90" i="10"/>
  <c r="H90" i="10"/>
  <c r="F90" i="10"/>
  <c r="D90" i="10"/>
  <c r="B90" i="10"/>
  <c r="A91" i="10"/>
  <c r="D18" i="11" s="1"/>
  <c r="L91" i="10"/>
  <c r="H91" i="10"/>
  <c r="F91" i="10"/>
  <c r="D91" i="10"/>
  <c r="B91" i="10"/>
  <c r="A92" i="10"/>
  <c r="D19" i="11" s="1"/>
  <c r="L92" i="10"/>
  <c r="H92" i="10"/>
  <c r="F92" i="10"/>
  <c r="D92" i="10"/>
  <c r="B92" i="10"/>
  <c r="A93" i="10"/>
  <c r="D20" i="11" s="1"/>
  <c r="L93" i="10"/>
  <c r="H93" i="10"/>
  <c r="F93" i="10"/>
  <c r="D93" i="10"/>
  <c r="B93" i="10"/>
  <c r="A94" i="10"/>
  <c r="D21" i="11" s="1"/>
  <c r="L94" i="10"/>
  <c r="H94" i="10"/>
  <c r="F94" i="10"/>
  <c r="D94" i="10"/>
  <c r="B94" i="10"/>
  <c r="A95" i="10"/>
  <c r="D22" i="11" s="1"/>
  <c r="L95" i="10"/>
  <c r="H95" i="10"/>
  <c r="F95" i="10"/>
  <c r="D95" i="10"/>
  <c r="B95" i="10"/>
  <c r="A96" i="10"/>
  <c r="D23" i="11" s="1"/>
  <c r="L96" i="10"/>
  <c r="H96" i="10"/>
  <c r="F96" i="10"/>
  <c r="D96" i="10"/>
  <c r="B96" i="10"/>
  <c r="A97" i="10"/>
  <c r="D24" i="11" s="1"/>
  <c r="L97" i="10"/>
  <c r="H97" i="10"/>
  <c r="F97" i="10"/>
  <c r="D97" i="10"/>
  <c r="B97" i="10"/>
  <c r="A98" i="10"/>
  <c r="D25" i="11" s="1"/>
  <c r="L98" i="10"/>
  <c r="H98" i="10"/>
  <c r="F98" i="10"/>
  <c r="D98" i="10"/>
  <c r="B98" i="10"/>
  <c r="A99" i="10"/>
  <c r="D26" i="11" s="1"/>
  <c r="L99" i="10"/>
  <c r="H99" i="10"/>
  <c r="F99" i="10"/>
  <c r="D99" i="10"/>
  <c r="B99" i="10"/>
  <c r="A100" i="10"/>
  <c r="D27" i="11" s="1"/>
  <c r="L100" i="10"/>
  <c r="H100" i="10"/>
  <c r="F100" i="10"/>
  <c r="D100" i="10"/>
  <c r="B100" i="10"/>
  <c r="A101" i="10"/>
  <c r="D28" i="11" s="1"/>
  <c r="L101" i="10"/>
  <c r="H101" i="10"/>
  <c r="F101" i="10"/>
  <c r="D101" i="10"/>
  <c r="B101" i="10"/>
  <c r="A102" i="10"/>
  <c r="D29" i="11" s="1"/>
  <c r="L102" i="10"/>
  <c r="H102" i="10"/>
  <c r="F102" i="10"/>
  <c r="D102" i="10"/>
  <c r="B102" i="10"/>
  <c r="A103" i="10"/>
  <c r="D30" i="11" s="1"/>
  <c r="L103" i="10"/>
  <c r="H103" i="10"/>
  <c r="F103" i="10"/>
  <c r="D103" i="10"/>
  <c r="B103" i="10"/>
  <c r="A104" i="10"/>
  <c r="D31" i="11" s="1"/>
  <c r="L104" i="10"/>
  <c r="H104" i="10"/>
  <c r="F104" i="10"/>
  <c r="D104" i="10"/>
  <c r="B104" i="10"/>
  <c r="A105" i="10"/>
  <c r="D32" i="11" s="1"/>
  <c r="L105" i="10"/>
  <c r="H105" i="10"/>
  <c r="F105" i="10"/>
  <c r="D105" i="10"/>
  <c r="B105" i="10"/>
  <c r="A106" i="10"/>
  <c r="D33" i="11" s="1"/>
  <c r="L106" i="10"/>
  <c r="H106" i="10"/>
  <c r="F106" i="10"/>
  <c r="D106" i="10"/>
  <c r="B106" i="10"/>
  <c r="A107" i="10"/>
  <c r="D34" i="11" s="1"/>
  <c r="L107" i="10"/>
  <c r="H107" i="10"/>
  <c r="F107" i="10"/>
  <c r="D107" i="10"/>
  <c r="B107" i="10"/>
  <c r="A108" i="10"/>
  <c r="D35" i="11" s="1"/>
  <c r="L108" i="10"/>
  <c r="H108" i="10"/>
  <c r="F108" i="10"/>
  <c r="D108" i="10"/>
  <c r="B108" i="10"/>
  <c r="A109" i="10"/>
  <c r="D36" i="11" s="1"/>
  <c r="L109" i="10"/>
  <c r="H109" i="10"/>
  <c r="F109" i="10"/>
  <c r="D109" i="10"/>
  <c r="B109" i="10"/>
  <c r="A110" i="10"/>
  <c r="D37" i="11" s="1"/>
  <c r="L110" i="10"/>
  <c r="H110" i="10"/>
  <c r="F110" i="10"/>
  <c r="D110" i="10"/>
  <c r="B110" i="10"/>
  <c r="A111" i="10"/>
  <c r="D38" i="11" s="1"/>
  <c r="L111" i="10"/>
  <c r="H111" i="10"/>
  <c r="F111" i="10"/>
  <c r="D111" i="10"/>
  <c r="B111" i="10"/>
  <c r="A112" i="10"/>
  <c r="D39" i="11" s="1"/>
  <c r="L112" i="10"/>
  <c r="H112" i="10"/>
  <c r="F112" i="10"/>
  <c r="D112" i="10"/>
  <c r="B112" i="10"/>
  <c r="A113" i="10"/>
  <c r="D40" i="11" s="1"/>
  <c r="L113" i="10"/>
  <c r="H113" i="10"/>
  <c r="F113" i="10"/>
  <c r="D113" i="10"/>
  <c r="B113" i="10"/>
  <c r="A114" i="10"/>
  <c r="D41" i="11" s="1"/>
  <c r="L114" i="10"/>
  <c r="H114" i="10"/>
  <c r="F114" i="10"/>
  <c r="D114" i="10"/>
  <c r="B114" i="10"/>
  <c r="A115" i="10"/>
  <c r="D42" i="11" s="1"/>
  <c r="L115" i="10"/>
  <c r="H115" i="10"/>
  <c r="F115" i="10"/>
  <c r="D115" i="10"/>
  <c r="B115" i="10"/>
  <c r="A116" i="10"/>
  <c r="D43" i="11" s="1"/>
  <c r="L116" i="10"/>
  <c r="H116" i="10"/>
  <c r="F116" i="10"/>
  <c r="D116" i="10"/>
  <c r="B116" i="10"/>
  <c r="A117" i="10"/>
  <c r="D44" i="11" s="1"/>
  <c r="L117" i="10"/>
  <c r="H117" i="10"/>
  <c r="F117" i="10"/>
  <c r="D117" i="10"/>
  <c r="B117" i="10"/>
  <c r="A118" i="10"/>
  <c r="D45" i="11" s="1"/>
  <c r="L118" i="10"/>
  <c r="H118" i="10"/>
  <c r="F118" i="10"/>
  <c r="D118" i="10"/>
  <c r="B118" i="10"/>
  <c r="A119" i="10"/>
  <c r="D46" i="11" s="1"/>
  <c r="L119" i="10"/>
  <c r="H119" i="10"/>
  <c r="F119" i="10"/>
  <c r="D119" i="10"/>
  <c r="B119" i="10"/>
  <c r="A120" i="10"/>
  <c r="D47" i="11" s="1"/>
  <c r="L120" i="10"/>
  <c r="H120" i="10"/>
  <c r="F120" i="10"/>
  <c r="D120" i="10"/>
  <c r="B120" i="10"/>
  <c r="A121" i="10"/>
  <c r="D48" i="11" s="1"/>
  <c r="L121" i="10"/>
  <c r="H121" i="10"/>
  <c r="F121" i="10"/>
  <c r="D121" i="10"/>
  <c r="B121" i="10"/>
  <c r="A122" i="10"/>
  <c r="D49" i="11" s="1"/>
  <c r="L122" i="10"/>
  <c r="H122" i="10"/>
  <c r="F122" i="10"/>
  <c r="D122" i="10"/>
  <c r="B122" i="10"/>
  <c r="A123" i="10"/>
  <c r="D50" i="11" s="1"/>
  <c r="L123" i="10"/>
  <c r="H123" i="10"/>
  <c r="F123" i="10"/>
  <c r="D123" i="10"/>
  <c r="B123" i="10"/>
  <c r="A124" i="10"/>
  <c r="D51" i="11" s="1"/>
  <c r="L124" i="10"/>
  <c r="H124" i="10"/>
  <c r="F124" i="10"/>
  <c r="D124" i="10"/>
  <c r="B124" i="10"/>
  <c r="A125" i="10"/>
  <c r="D52" i="11" s="1"/>
  <c r="L125" i="10"/>
  <c r="H125" i="10"/>
  <c r="F125" i="10"/>
  <c r="D125" i="10"/>
  <c r="B125" i="10"/>
  <c r="A126" i="10"/>
  <c r="D53" i="11" s="1"/>
  <c r="L126" i="10"/>
  <c r="H126" i="10"/>
  <c r="F126" i="10"/>
  <c r="D126" i="10"/>
  <c r="B126" i="10"/>
  <c r="A127" i="10"/>
  <c r="D54" i="11" s="1"/>
  <c r="L127" i="10"/>
  <c r="H127" i="10"/>
  <c r="F127" i="10"/>
  <c r="D127" i="10"/>
  <c r="B127" i="10"/>
  <c r="A128" i="10"/>
  <c r="D55" i="11" s="1"/>
  <c r="L128" i="10"/>
  <c r="H128" i="10"/>
  <c r="F128" i="10"/>
  <c r="D128" i="10"/>
  <c r="B128" i="10"/>
  <c r="A129" i="10"/>
  <c r="D56" i="11" s="1"/>
  <c r="L129" i="10"/>
  <c r="H129" i="10"/>
  <c r="F129" i="10"/>
  <c r="D129" i="10"/>
  <c r="B129" i="10"/>
  <c r="A130" i="10"/>
  <c r="D57" i="11" s="1"/>
  <c r="L130" i="10"/>
  <c r="H130" i="10"/>
  <c r="F130" i="10"/>
  <c r="D130" i="10"/>
  <c r="B130" i="10"/>
  <c r="A131" i="10"/>
  <c r="D58" i="11" s="1"/>
  <c r="L131" i="10"/>
  <c r="H131" i="10"/>
  <c r="F131" i="10"/>
  <c r="D131" i="10"/>
  <c r="B131" i="10"/>
  <c r="A132" i="10"/>
  <c r="D59" i="11" s="1"/>
  <c r="L132" i="10"/>
  <c r="H132" i="10"/>
  <c r="F132" i="10"/>
  <c r="D132" i="10"/>
  <c r="B132" i="10"/>
  <c r="L88" i="10"/>
  <c r="L87" i="10"/>
  <c r="L86" i="10"/>
  <c r="L85" i="10"/>
  <c r="L84" i="10"/>
  <c r="L83" i="10"/>
  <c r="H88" i="10"/>
  <c r="H87" i="10"/>
  <c r="H86" i="10"/>
  <c r="H85" i="10"/>
  <c r="H84" i="10"/>
  <c r="H83" i="10"/>
  <c r="F88" i="10"/>
  <c r="F87" i="10"/>
  <c r="F86" i="10"/>
  <c r="F85" i="10"/>
  <c r="F84" i="10"/>
  <c r="F83" i="10"/>
  <c r="D88" i="10"/>
  <c r="D87" i="10"/>
  <c r="D86" i="10"/>
  <c r="D85" i="10"/>
  <c r="D84" i="10"/>
  <c r="D83" i="10"/>
  <c r="A84" i="10"/>
  <c r="D11" i="11" s="1"/>
  <c r="B84" i="10"/>
  <c r="A85" i="10"/>
  <c r="D12" i="11" s="1"/>
  <c r="B85" i="10"/>
  <c r="A86" i="10"/>
  <c r="D13" i="11" s="1"/>
  <c r="B86" i="10"/>
  <c r="A87" i="10"/>
  <c r="D14" i="11" s="1"/>
  <c r="B87" i="10"/>
  <c r="A88" i="10"/>
  <c r="D15" i="11" s="1"/>
  <c r="B88" i="10"/>
  <c r="B83" i="10"/>
  <c r="A83" i="10"/>
  <c r="D10" i="11" s="1"/>
  <c r="C1" i="46"/>
  <c r="C2" i="46"/>
  <c r="B104" i="14"/>
  <c r="B103" i="14"/>
  <c r="B102" i="14"/>
  <c r="B101" i="14"/>
  <c r="B100" i="14"/>
  <c r="B94" i="14"/>
  <c r="B93" i="14"/>
  <c r="B92" i="14"/>
  <c r="B91" i="14"/>
  <c r="B90" i="14"/>
  <c r="A45" i="11"/>
  <c r="A44" i="11"/>
  <c r="A43" i="11"/>
  <c r="A42" i="11"/>
  <c r="A41" i="11"/>
  <c r="A49" i="10"/>
  <c r="A39" i="11" s="1"/>
  <c r="A44" i="10"/>
  <c r="A38" i="11" s="1"/>
  <c r="A39" i="10"/>
  <c r="A37" i="11" s="1"/>
  <c r="B53" i="10"/>
  <c r="C103" i="14"/>
  <c r="B51" i="10"/>
  <c r="C101" i="14"/>
  <c r="D24" i="7"/>
  <c r="D21" i="7"/>
  <c r="C93" i="14" s="1"/>
  <c r="D16" i="7"/>
  <c r="B41" i="10" s="1"/>
  <c r="D11" i="7"/>
  <c r="B40" i="10" s="1"/>
  <c r="C2" i="7"/>
  <c r="C1" i="7"/>
  <c r="F50" i="10"/>
  <c r="D50" i="10"/>
  <c r="B50" i="10"/>
  <c r="L45" i="10"/>
  <c r="C102" i="14"/>
  <c r="L53" i="10"/>
  <c r="H51" i="10"/>
  <c r="F51" i="10"/>
  <c r="D51" i="10"/>
  <c r="E40" i="87" l="1"/>
  <c r="S122" i="119" s="1"/>
  <c r="C91" i="119"/>
  <c r="H40" i="87"/>
  <c r="S120" i="122" s="1"/>
  <c r="C91" i="122"/>
  <c r="R40" i="87"/>
  <c r="S120" i="132" s="1"/>
  <c r="C91" i="132"/>
  <c r="F40" i="87"/>
  <c r="S121" i="120" s="1"/>
  <c r="C91" i="120"/>
  <c r="K40" i="87"/>
  <c r="S120" i="125" s="1"/>
  <c r="C91" i="125"/>
  <c r="O40" i="87"/>
  <c r="S120" i="129" s="1"/>
  <c r="C91" i="129"/>
  <c r="J40" i="87"/>
  <c r="S120" i="124" s="1"/>
  <c r="C91" i="124"/>
  <c r="N40" i="87"/>
  <c r="S120" i="128" s="1"/>
  <c r="C91" i="128"/>
  <c r="I40" i="87"/>
  <c r="S120" i="123" s="1"/>
  <c r="C91" i="123"/>
  <c r="G40" i="87"/>
  <c r="S120" i="121" s="1"/>
  <c r="C91" i="121"/>
  <c r="L40" i="87"/>
  <c r="S120" i="126" s="1"/>
  <c r="C91" i="126"/>
  <c r="P40" i="87"/>
  <c r="S120" i="130" s="1"/>
  <c r="C91" i="130"/>
  <c r="M40" i="87"/>
  <c r="S120" i="127" s="1"/>
  <c r="C91" i="127"/>
  <c r="Q40" i="87"/>
  <c r="S120" i="131" s="1"/>
  <c r="C91" i="131"/>
  <c r="D40" i="87"/>
  <c r="B48" i="10"/>
  <c r="C99" i="14"/>
  <c r="B45" i="10"/>
  <c r="C96" i="14"/>
  <c r="B1" i="10"/>
  <c r="D1" i="87"/>
  <c r="D1" i="46"/>
  <c r="D1" i="45"/>
  <c r="D1" i="82"/>
  <c r="D1" i="86"/>
  <c r="D1" i="7"/>
  <c r="B1" i="83"/>
  <c r="C1" i="5"/>
  <c r="A1" i="3"/>
  <c r="E13" i="11"/>
  <c r="E11" i="11"/>
  <c r="D46" i="10"/>
  <c r="H52" i="10"/>
  <c r="D41" i="10"/>
  <c r="J41" i="10"/>
  <c r="J46" i="10"/>
  <c r="J47" i="10"/>
  <c r="L47" i="10"/>
  <c r="AD46" i="10"/>
  <c r="C91" i="14"/>
  <c r="J43" i="10"/>
  <c r="L42" i="10"/>
  <c r="D45" i="10"/>
  <c r="F47" i="10"/>
  <c r="J48" i="10"/>
  <c r="N42" i="10"/>
  <c r="T43" i="10"/>
  <c r="AD47" i="10"/>
  <c r="B43" i="10"/>
  <c r="J42" i="10"/>
  <c r="D47" i="10"/>
  <c r="D40" i="10"/>
  <c r="J40" i="10"/>
  <c r="J52" i="10"/>
  <c r="J45" i="10"/>
  <c r="H47" i="10"/>
  <c r="AD48" i="10"/>
  <c r="E12" i="11"/>
  <c r="E10" i="11"/>
  <c r="AD43" i="10"/>
  <c r="AD42" i="10"/>
  <c r="AD40" i="10"/>
  <c r="AD41" i="10"/>
  <c r="AD52" i="10"/>
  <c r="AD45" i="10"/>
  <c r="E56" i="11"/>
  <c r="E52" i="11"/>
  <c r="E48" i="11"/>
  <c r="E44" i="11"/>
  <c r="E40" i="11"/>
  <c r="E36" i="11"/>
  <c r="E32" i="11"/>
  <c r="E28" i="11"/>
  <c r="E24" i="11"/>
  <c r="E20" i="11"/>
  <c r="E16" i="11"/>
  <c r="E57" i="11"/>
  <c r="E49" i="11"/>
  <c r="E45" i="11"/>
  <c r="E41" i="11"/>
  <c r="E33" i="11"/>
  <c r="E29" i="11"/>
  <c r="E25" i="11"/>
  <c r="E21" i="11"/>
  <c r="E58" i="11"/>
  <c r="E54" i="11"/>
  <c r="E50" i="11"/>
  <c r="E46" i="11"/>
  <c r="E42" i="11"/>
  <c r="E38" i="11"/>
  <c r="E34" i="11"/>
  <c r="E30" i="11"/>
  <c r="E26" i="11"/>
  <c r="E22" i="11"/>
  <c r="E18" i="11"/>
  <c r="E14" i="11"/>
  <c r="E53" i="11"/>
  <c r="E37" i="11"/>
  <c r="E17" i="11"/>
  <c r="E15" i="11"/>
  <c r="E59" i="11"/>
  <c r="E55" i="11"/>
  <c r="E51" i="11"/>
  <c r="E47" i="11"/>
  <c r="E43" i="11"/>
  <c r="E39" i="11"/>
  <c r="E35" i="11"/>
  <c r="E31" i="11"/>
  <c r="E27" i="11"/>
  <c r="E23" i="11"/>
  <c r="E19" i="11"/>
  <c r="F41" i="10"/>
  <c r="F43" i="10"/>
  <c r="L46" i="10"/>
  <c r="L43" i="10"/>
  <c r="T45" i="10"/>
  <c r="V48" i="10"/>
  <c r="B46" i="10"/>
  <c r="D48" i="10"/>
  <c r="C92" i="14"/>
  <c r="F45" i="10"/>
  <c r="H46" i="10"/>
  <c r="H48" i="10"/>
  <c r="N43" i="10"/>
  <c r="D53" i="10"/>
  <c r="D43" i="10"/>
  <c r="N53" i="10"/>
  <c r="AB53" i="10"/>
  <c r="F46" i="10"/>
  <c r="C104" i="14"/>
  <c r="H42" i="10"/>
  <c r="H43" i="10"/>
  <c r="H40" i="10"/>
  <c r="L48" i="10"/>
  <c r="C94" i="14"/>
  <c r="N52" i="10"/>
  <c r="P46" i="10"/>
  <c r="B42" i="10"/>
  <c r="H45" i="10"/>
  <c r="L41" i="10"/>
  <c r="L52" i="10"/>
  <c r="F53" i="10"/>
  <c r="F40" i="10"/>
  <c r="L40" i="10"/>
  <c r="N46" i="10"/>
  <c r="L51" i="10"/>
  <c r="B52" i="10"/>
  <c r="B47" i="10"/>
  <c r="F48" i="10"/>
  <c r="Z45" i="10"/>
  <c r="F52" i="10"/>
  <c r="F42" i="10"/>
  <c r="H50" i="10"/>
  <c r="P40" i="10"/>
  <c r="N41" i="10"/>
  <c r="V41" i="10"/>
  <c r="T42" i="10"/>
  <c r="AB42" i="10"/>
  <c r="R43" i="10"/>
  <c r="Z43" i="10"/>
  <c r="P45" i="10"/>
  <c r="X45" i="10"/>
  <c r="V46" i="10"/>
  <c r="T47" i="10"/>
  <c r="AB47" i="10"/>
  <c r="Z48" i="10"/>
  <c r="P50" i="10"/>
  <c r="X50" i="10"/>
  <c r="N51" i="10"/>
  <c r="V51" i="10"/>
  <c r="T52" i="10"/>
  <c r="AB52" i="10"/>
  <c r="R53" i="10"/>
  <c r="Z53" i="10"/>
  <c r="R48" i="10"/>
  <c r="H41" i="10"/>
  <c r="D52" i="10"/>
  <c r="D42" i="10"/>
  <c r="X40" i="10"/>
  <c r="N40" i="10"/>
  <c r="V40" i="10"/>
  <c r="AB41" i="10"/>
  <c r="Z42" i="10"/>
  <c r="P43" i="10"/>
  <c r="X43" i="10"/>
  <c r="N45" i="10"/>
  <c r="V45" i="10"/>
  <c r="AB46" i="10"/>
  <c r="R47" i="10"/>
  <c r="Z47" i="10"/>
  <c r="P48" i="10"/>
  <c r="X48" i="10"/>
  <c r="N50" i="10"/>
  <c r="V50" i="10"/>
  <c r="AB51" i="10"/>
  <c r="P53" i="10"/>
  <c r="T41" i="10"/>
  <c r="V47" i="10"/>
  <c r="X53" i="10"/>
  <c r="Z40" i="10"/>
  <c r="AB48" i="10"/>
  <c r="R40" i="10"/>
  <c r="X41" i="10"/>
  <c r="V42" i="10"/>
  <c r="AB43" i="10"/>
  <c r="R45" i="10"/>
  <c r="X46" i="10"/>
  <c r="T48" i="10"/>
  <c r="R50" i="10"/>
  <c r="Z50" i="10"/>
  <c r="X51" i="10"/>
  <c r="V52" i="10"/>
  <c r="T53" i="10"/>
  <c r="N47" i="10"/>
  <c r="P51" i="10"/>
  <c r="R52" i="10"/>
  <c r="T46" i="10"/>
  <c r="V53" i="10"/>
  <c r="X42" i="10"/>
  <c r="Z51" i="10"/>
  <c r="AB40" i="10"/>
  <c r="T40" i="10"/>
  <c r="R41" i="10"/>
  <c r="Z41" i="10"/>
  <c r="P42" i="10"/>
  <c r="AB45" i="10"/>
  <c r="R46" i="10"/>
  <c r="Z46" i="10"/>
  <c r="P47" i="10"/>
  <c r="T50" i="10"/>
  <c r="AB50" i="10"/>
  <c r="R51" i="10"/>
  <c r="P52" i="10"/>
  <c r="X52" i="10"/>
  <c r="N48" i="10"/>
  <c r="P41" i="10"/>
  <c r="R42" i="10"/>
  <c r="T51" i="10"/>
  <c r="V43" i="10"/>
  <c r="X47" i="10"/>
  <c r="Z52" i="10"/>
  <c r="N79" i="10" l="1"/>
  <c r="F79" i="10"/>
  <c r="AB79" i="10"/>
  <c r="V79" i="10"/>
  <c r="L79" i="10"/>
  <c r="H79" i="10"/>
  <c r="T79" i="10"/>
  <c r="D79" i="10"/>
  <c r="J79" i="10"/>
  <c r="Z79" i="10"/>
  <c r="P79" i="10"/>
  <c r="S121" i="14"/>
  <c r="B79" i="10"/>
  <c r="R79" i="10"/>
  <c r="X79" i="10"/>
  <c r="AD79" i="10"/>
  <c r="B42" i="11"/>
  <c r="B44" i="11"/>
  <c r="B43" i="11"/>
  <c r="B41" i="11"/>
  <c r="B45" i="11"/>
  <c r="E6" i="11" l="1"/>
</calcChain>
</file>

<file path=xl/comments1.xml><?xml version="1.0" encoding="utf-8"?>
<comments xmlns="http://schemas.openxmlformats.org/spreadsheetml/2006/main">
  <authors>
    <author>Audra</author>
  </authors>
  <commentList>
    <comment ref="C7" authorId="0" shapeId="0">
      <text>
        <r>
          <rPr>
            <sz val="9"/>
            <color indexed="81"/>
            <rFont val="Tahoma"/>
            <family val="2"/>
          </rPr>
          <t>Just like a paintbrush, a computer can be a tool to make art. Movie animators, game makers, and people who design ads and take professional photos all use programs to make their art even better. Now it's your turn!</t>
        </r>
      </text>
    </comment>
    <comment ref="C8" authorId="0" shapeId="0">
      <text>
        <r>
          <rPr>
            <b/>
            <sz val="9"/>
            <color indexed="81"/>
            <rFont val="Tahoma"/>
            <family val="2"/>
          </rPr>
          <t>Paint a picture.</t>
        </r>
        <r>
          <rPr>
            <sz val="9"/>
            <color indexed="81"/>
            <rFont val="Tahoma"/>
            <family val="2"/>
          </rPr>
          <t xml:space="preserve"> Use a computer art program to make a picture of your favorite person or place. Use bright colors, shapes, and fun drawing tools. Then print it and share! If your computer doesn't have an art program, ask an adult to help you find a website that lets you paint or draw.</t>
        </r>
      </text>
    </comment>
    <comment ref="C9" authorId="0" shapeId="0">
      <text>
        <r>
          <rPr>
            <b/>
            <sz val="9"/>
            <color indexed="81"/>
            <rFont val="Tahoma"/>
            <family val="2"/>
          </rPr>
          <t>Create a cool card.</t>
        </r>
        <r>
          <rPr>
            <sz val="9"/>
            <color indexed="81"/>
            <rFont val="Tahoma"/>
            <family val="2"/>
          </rPr>
          <t xml:space="preserve"> Create a thank-you card with pictures on the front and a nice message inside. Give it to someone who's helped you.
FOR MORE FUN: Make a birthday card, too.</t>
        </r>
      </text>
    </comment>
    <comment ref="C10" authorId="0" shapeId="0">
      <text>
        <r>
          <rPr>
            <b/>
            <sz val="9"/>
            <color indexed="81"/>
            <rFont val="Tahoma"/>
            <family val="2"/>
          </rPr>
          <t>Build a bookmark.</t>
        </r>
        <r>
          <rPr>
            <sz val="9"/>
            <color indexed="81"/>
            <rFont val="Tahoma"/>
            <family val="2"/>
          </rPr>
          <t xml:space="preserve"> First, make an outline of the size you want (one inch wide and six inches long is a good place to start). Decorate it using an art program, then print it. Cover the bookmark in thick, clear tape to make it rip-proof and use it in your favorite book.
FOR MORE FUN: Make special bookmarks for all your Brownie friends.</t>
        </r>
      </text>
    </comment>
    <comment ref="C11" authorId="0" shapeId="0">
      <text>
        <r>
          <rPr>
            <sz val="9"/>
            <color indexed="81"/>
            <rFont val="Tahoma"/>
            <family val="2"/>
          </rPr>
          <t>The internet is like an encyclopedia that constantly changes and gets bigger. Use search engines to learn about a fun subject. (Search engines like Google and Bing use special math to quickly search the Web. They bring back links to articles, images, and videos related to what you typed.)</t>
        </r>
      </text>
    </comment>
    <comment ref="C12" authorId="0" shapeId="0">
      <text>
        <r>
          <rPr>
            <b/>
            <sz val="9"/>
            <color indexed="81"/>
            <rFont val="Tahoma"/>
            <family val="2"/>
          </rPr>
          <t>All about animals.</t>
        </r>
        <r>
          <rPr>
            <sz val="9"/>
            <color indexed="81"/>
            <rFont val="Tahoma"/>
            <family val="2"/>
          </rPr>
          <t xml:space="preserve"> Surfing the Internet is like visiting a digital zoo! Pick an animal you're interested in but don't know a lot about and use search engines to study it. Take notes as you read to create a Top 5 list of favorite facts to share.</t>
        </r>
      </text>
    </comment>
    <comment ref="C13" authorId="0" shapeId="0">
      <text>
        <r>
          <rPr>
            <b/>
            <sz val="9"/>
            <color indexed="81"/>
            <rFont val="Tahoma"/>
            <family val="2"/>
          </rPr>
          <t>Hometown history.</t>
        </r>
        <r>
          <rPr>
            <sz val="9"/>
            <color indexed="81"/>
            <rFont val="Tahoma"/>
            <family val="2"/>
          </rPr>
          <t xml:space="preserve"> How much do you know about where you live? Use search engines to find out more about your hometown or the closest big city. Learn five fun facts to share with your Brownie friends.</t>
        </r>
      </text>
    </comment>
    <comment ref="C14" authorId="0" shapeId="0">
      <text>
        <r>
          <rPr>
            <b/>
            <sz val="9"/>
            <color indexed="81"/>
            <rFont val="Tahoma"/>
            <family val="2"/>
          </rPr>
          <t xml:space="preserve">Online art walk. </t>
        </r>
        <r>
          <rPr>
            <sz val="9"/>
            <color indexed="81"/>
            <rFont val="Tahoma"/>
            <family val="2"/>
          </rPr>
          <t>If you like art and visiting museums, then you've got a whole world to explore online. Search for a famous art museum and then take their online tour. Once you know your way around, host an online tour for a friend or family member.
FOR MORE FUN: Find an old doll or toy collection to see what your grandparents might have played with.</t>
        </r>
      </text>
    </comment>
    <comment ref="C15" authorId="0" shapeId="0">
      <text>
        <r>
          <rPr>
            <sz val="9"/>
            <color indexed="81"/>
            <rFont val="Tahoma"/>
            <family val="2"/>
          </rPr>
          <t>Just like a good book, the internet can take you across your town or across the world-without getting in the car or on a plane! Learn something new from a trip on the Web.</t>
        </r>
      </text>
    </comment>
    <comment ref="C16" authorId="0" shapeId="0">
      <text>
        <r>
          <rPr>
            <b/>
            <sz val="9"/>
            <color indexed="81"/>
            <rFont val="Tahoma"/>
            <family val="2"/>
          </rPr>
          <t>Road trip.</t>
        </r>
        <r>
          <rPr>
            <sz val="9"/>
            <color indexed="81"/>
            <rFont val="Tahoma"/>
            <family val="2"/>
          </rPr>
          <t xml:space="preserve"> Visit a mapping site on the Web. Find where you live on the map and zoom in to see how close you can get. Try the same thing with your school, a friend's house, and somewhere far away, like a relative's house in another state.
FOR MORE FUN: Find directions from your house to a place you want to visit. How long would it take you to drive there?</t>
        </r>
      </text>
    </comment>
    <comment ref="C17" authorId="0" shapeId="0">
      <text>
        <r>
          <rPr>
            <b/>
            <sz val="9"/>
            <color indexed="81"/>
            <rFont val="Tahoma"/>
            <family val="2"/>
          </rPr>
          <t>World adventure.</t>
        </r>
        <r>
          <rPr>
            <sz val="9"/>
            <color indexed="81"/>
            <rFont val="Tahoma"/>
            <family val="2"/>
          </rPr>
          <t xml:space="preserve"> Pick another country you want to visit one day. Find information to make a short travel guide. Include facts on language, money, and major holidays.
FOR MORE FUN: See if the country is home to Girl Scouts or your sister Girl Guides.</t>
        </r>
      </text>
    </comment>
    <comment ref="C18" authorId="0" shapeId="0">
      <text>
        <r>
          <rPr>
            <b/>
            <sz val="9"/>
            <color indexed="81"/>
            <rFont val="Tahoma"/>
            <family val="2"/>
          </rPr>
          <t>3…2…1…blastoff!</t>
        </r>
        <r>
          <rPr>
            <sz val="9"/>
            <color indexed="81"/>
            <rFont val="Tahoma"/>
            <family val="2"/>
          </rPr>
          <t xml:space="preserve"> Use the Web to head into outer space! Pick any planet in our solar system and find five interesting facts about it, including how that planet got its name. Share what you find with your Brownie friends.</t>
        </r>
      </text>
    </comment>
    <comment ref="C19" authorId="0" shapeId="0">
      <text>
        <r>
          <rPr>
            <sz val="9"/>
            <color indexed="81"/>
            <rFont val="Tahoma"/>
            <family val="2"/>
          </rPr>
          <t>E-mails. E-cards. Instant messages. Wall posts. Video chats. These are just some of the ways to keep in touch with friends and family on the Web. Try one for yourself!</t>
        </r>
      </text>
    </comment>
    <comment ref="C20" authorId="0" shapeId="0">
      <text>
        <r>
          <rPr>
            <b/>
            <sz val="9"/>
            <color indexed="81"/>
            <rFont val="Tahoma"/>
            <family val="2"/>
          </rPr>
          <t>Here is my card.</t>
        </r>
        <r>
          <rPr>
            <sz val="9"/>
            <color indexed="81"/>
            <rFont val="Tahoma"/>
            <family val="2"/>
          </rPr>
          <t xml:space="preserve"> Search online for "e-cards" and you'll find dozens of sites that let you send free greeting cards designed for birthdays, holidays, or to just say hello. Send an e-card to three friends or relatives and let them know why they are important to you.</t>
        </r>
      </text>
    </comment>
    <comment ref="C21" authorId="0" shapeId="0">
      <text>
        <r>
          <rPr>
            <b/>
            <sz val="9"/>
            <color indexed="81"/>
            <rFont val="Tahoma"/>
            <family val="2"/>
          </rPr>
          <t xml:space="preserve">You've got mail! </t>
        </r>
        <r>
          <rPr>
            <sz val="9"/>
            <color indexed="81"/>
            <rFont val="Tahoma"/>
            <family val="2"/>
          </rPr>
          <t>Send thank-you notes by e-mail when a friend or family member gives you a gift or does something nice. Use either your own e-mail address or an adult's (with their permission).
FOR MORE FUN: Attach a picture of yourself in your Brownie vest or sash.</t>
        </r>
      </text>
    </comment>
    <comment ref="C22" authorId="0" shapeId="0">
      <text>
        <r>
          <rPr>
            <b/>
            <sz val="9"/>
            <color indexed="81"/>
            <rFont val="Tahoma"/>
            <family val="2"/>
          </rPr>
          <t>Dear President…</t>
        </r>
        <r>
          <rPr>
            <sz val="9"/>
            <color indexed="81"/>
            <rFont val="Tahoma"/>
            <family val="2"/>
          </rPr>
          <t>Did you know you can send the president a message online? Search for the White House page on the Web, then write the president a message about what's important to you. (You could do this for a different elected official, too.)</t>
        </r>
      </text>
    </comment>
    <comment ref="C23" authorId="0" shapeId="0">
      <text>
        <r>
          <rPr>
            <sz val="9"/>
            <color indexed="81"/>
            <rFont val="Tahoma"/>
            <family val="2"/>
          </rPr>
          <t>From downloading music and making art to playing silly games that take you on an adventure or make learning math or typing a blast, there are many more ways to have computer fun.</t>
        </r>
      </text>
    </comment>
    <comment ref="C24" authorId="0" shapeId="0">
      <text>
        <r>
          <rPr>
            <b/>
            <sz val="9"/>
            <color indexed="81"/>
            <rFont val="Tahoma"/>
            <family val="2"/>
          </rPr>
          <t>Game on!</t>
        </r>
        <r>
          <rPr>
            <sz val="9"/>
            <color indexed="81"/>
            <rFont val="Tahoma"/>
            <family val="2"/>
          </rPr>
          <t xml:space="preserve"> Visit at least three kid-friendly gaming sites and play the most popular games. Talk about your favorites with your Brownie friends. How would you make the games more fun or more challenging?</t>
        </r>
      </text>
    </comment>
    <comment ref="C25" authorId="0" shapeId="0">
      <text>
        <r>
          <rPr>
            <b/>
            <sz val="9"/>
            <color indexed="81"/>
            <rFont val="Tahoma"/>
            <family val="2"/>
          </rPr>
          <t xml:space="preserve">Dance on! </t>
        </r>
        <r>
          <rPr>
            <sz val="9"/>
            <color indexed="81"/>
            <rFont val="Tahoma"/>
            <family val="2"/>
          </rPr>
          <t>Create a five-song playlist that you can dance to at your next party or Brownie meeting.
FOR MORE FUN: With an adult's help, download your favorite new song to add to your mix.</t>
        </r>
      </text>
    </comment>
    <comment ref="C26" authorId="0" shapeId="0">
      <text>
        <r>
          <rPr>
            <b/>
            <sz val="9"/>
            <color indexed="81"/>
            <rFont val="Tahoma"/>
            <family val="2"/>
          </rPr>
          <t>Print on!</t>
        </r>
        <r>
          <rPr>
            <sz val="9"/>
            <color indexed="81"/>
            <rFont val="Tahoma"/>
            <family val="2"/>
          </rPr>
          <t xml:space="preserve"> Use a computer to create your own stationary with your name on top and patterns around the edges. Print a small stack and use it to send thank-you notes to cookie customers, invitations, or notes just because!</t>
        </r>
      </text>
    </comment>
    <comment ref="C30" authorId="0" shapeId="0">
      <text>
        <r>
          <rPr>
            <sz val="9"/>
            <color indexed="81"/>
            <rFont val="Tahoma"/>
            <family val="2"/>
          </rPr>
          <t>Fill in the boxes about your "elf self" on the next page. Then add more fun details to the chart in one of these ways.</t>
        </r>
      </text>
    </comment>
    <comment ref="C31" authorId="0" shapeId="0">
      <text>
        <r>
          <rPr>
            <b/>
            <sz val="9"/>
            <color indexed="81"/>
            <rFont val="Tahoma"/>
            <family val="2"/>
          </rPr>
          <t>Color in your eyes, hair, and favorite clothes.</t>
        </r>
        <r>
          <rPr>
            <sz val="9"/>
            <color indexed="81"/>
            <rFont val="Tahoma"/>
            <family val="2"/>
          </rPr>
          <t xml:space="preserve"> Share your elf self with your Brownie friends.
FOR MORE FUN: Find out the meaning of your name, as girls did to earn the Scribe badge in 1940. Write the meaning in the details box!</t>
        </r>
      </text>
    </comment>
    <comment ref="C32" authorId="0" shapeId="0">
      <text>
        <r>
          <rPr>
            <b/>
            <sz val="9"/>
            <color indexed="81"/>
            <rFont val="Tahoma"/>
            <family val="2"/>
          </rPr>
          <t>Write on your elf self where you feel happy, hungry, tired, nervous, sad, angry, and thirsty.</t>
        </r>
        <r>
          <rPr>
            <sz val="9"/>
            <color indexed="81"/>
            <rFont val="Tahoma"/>
            <family val="2"/>
          </rPr>
          <t xml:space="preserve"> Do you get butterflies in your stomach when you're nervous? Do you get a big smile when you're happy?</t>
        </r>
      </text>
    </comment>
    <comment ref="C33" authorId="0" shapeId="0">
      <text>
        <r>
          <rPr>
            <b/>
            <sz val="9"/>
            <color indexed="81"/>
            <rFont val="Tahoma"/>
            <family val="2"/>
          </rPr>
          <t>Share how you're unique!</t>
        </r>
        <r>
          <rPr>
            <sz val="9"/>
            <color indexed="81"/>
            <rFont val="Tahoma"/>
            <family val="2"/>
          </rPr>
          <t xml:space="preserve"> Some people have blue eyes, some brown; some have curly hair, some straight. People are interesting because they are different! Talk about the differences in your group's "elf selves."
FOR MORE FUN: Can you roll your tongue, cross your eyes, or wiggle your ears? Find these differences, too.</t>
        </r>
      </text>
    </comment>
    <comment ref="C34" authorId="0" shapeId="0">
      <text>
        <r>
          <rPr>
            <sz val="9"/>
            <color indexed="81"/>
            <rFont val="Tahoma"/>
            <family val="2"/>
          </rPr>
          <t>First, look over the government food pyramid, which helps people know how to eat and exercise right. Then, use what you learn to add a healthy habit to your life. Get started in one of these ways.</t>
        </r>
      </text>
    </comment>
    <comment ref="C35" authorId="0" shapeId="0">
      <text>
        <r>
          <rPr>
            <b/>
            <sz val="9"/>
            <color indexed="81"/>
            <rFont val="Tahoma"/>
            <family val="2"/>
          </rPr>
          <t>Try three new foods that are good for you.</t>
        </r>
        <r>
          <rPr>
            <sz val="9"/>
            <color indexed="81"/>
            <rFont val="Tahoma"/>
            <family val="2"/>
          </rPr>
          <t xml:space="preserve"> Pick them from different food groups. Talk with your Brownie friends about what they taste like, and decide on a way to eat them more often.
FOR MORE FUN: Learn why three different vitamins are important for your body.</t>
        </r>
      </text>
    </comment>
    <comment ref="C36" authorId="0" shapeId="0">
      <text>
        <r>
          <rPr>
            <b/>
            <sz val="9"/>
            <color indexed="81"/>
            <rFont val="Tahoma"/>
            <family val="2"/>
          </rPr>
          <t>Try three different kinds of exercise, such as jumping rope, playing soccer, or riding a bike.</t>
        </r>
        <r>
          <rPr>
            <sz val="9"/>
            <color indexed="81"/>
            <rFont val="Tahoma"/>
            <family val="2"/>
          </rPr>
          <t xml:space="preserve"> Do each one for 20 minutes, and choose your favorite. How could you do it three times a week?
FOR MORE FUN: Have a workout party with friends.</t>
        </r>
      </text>
    </comment>
    <comment ref="C37" authorId="0" shapeId="0">
      <text>
        <r>
          <rPr>
            <b/>
            <sz val="9"/>
            <color indexed="81"/>
            <rFont val="Tahoma"/>
            <family val="2"/>
          </rPr>
          <t>Take a thirsty challenge.</t>
        </r>
        <r>
          <rPr>
            <sz val="9"/>
            <color indexed="81"/>
            <rFont val="Tahoma"/>
            <family val="2"/>
          </rPr>
          <t xml:space="preserve"> Try not to drink sweetened juice or soda for one week. These drinkds have added sugar that makes you feel full of energy, and then really tired. Instead, drink water, low-fat milk, or fun fizzy seltzer. Can you keep making healthy choices?</t>
        </r>
      </text>
    </comment>
    <comment ref="C38" authorId="0" shapeId="0">
      <text>
        <r>
          <rPr>
            <sz val="9"/>
            <color indexed="81"/>
            <rFont val="Tahoma"/>
            <family val="2"/>
          </rPr>
          <t>Learn to spot clues that tell you when you need to take especially good care of yourself.</t>
        </r>
      </text>
    </comment>
    <comment ref="C39" authorId="0" shapeId="0">
      <text>
        <r>
          <rPr>
            <b/>
            <sz val="9"/>
            <color indexed="81"/>
            <rFont val="Tahoma"/>
            <family val="2"/>
          </rPr>
          <t>Talk about three common reasons your "tummy" might hurt.</t>
        </r>
        <r>
          <rPr>
            <sz val="9"/>
            <color indexed="81"/>
            <rFont val="Tahoma"/>
            <family val="2"/>
          </rPr>
          <t xml:space="preserve"> What you might call your "tummy" or "stomach" is what doctors call your "abdomen." What parts of it can act up and why? When you ask for help, it's good to have an idea of what might be wrong!</t>
        </r>
      </text>
    </comment>
    <comment ref="C40" authorId="0" shapeId="0">
      <text>
        <r>
          <rPr>
            <b/>
            <sz val="9"/>
            <color indexed="81"/>
            <rFont val="Tahoma"/>
            <family val="2"/>
          </rPr>
          <t>Learn about a healthy temperature.</t>
        </r>
        <r>
          <rPr>
            <sz val="9"/>
            <color indexed="81"/>
            <rFont val="Tahoma"/>
            <family val="2"/>
          </rPr>
          <t xml:space="preserve"> When your temperature changes from a normal 98.6 degrees, it can mean you're sick. Team up with an adult to take your temperature, and learn two reasons why a temperature would be high, and two reasons it might be low.</t>
        </r>
      </text>
    </comment>
    <comment ref="C41" authorId="0" shapeId="0">
      <text>
        <r>
          <rPr>
            <b/>
            <sz val="9"/>
            <color indexed="81"/>
            <rFont val="Tahoma"/>
            <family val="2"/>
          </rPr>
          <t xml:space="preserve">Find out about bandages. </t>
        </r>
        <r>
          <rPr>
            <sz val="9"/>
            <color indexed="81"/>
            <rFont val="Tahoma"/>
            <family val="2"/>
          </rPr>
          <t>Look at five different sizes, shapes, and colors of bandages. Why are they different? What would you cover with each one? Then learn and share one fact about how your body makes its own bandages.
FOR MORE FUN: Talk about what you can use if you are hurt and don't have a bandage.</t>
        </r>
      </text>
    </comment>
    <comment ref="C42" authorId="0" shapeId="0">
      <text>
        <r>
          <rPr>
            <b/>
            <sz val="9"/>
            <color indexed="81"/>
            <rFont val="Tahoma"/>
            <family val="2"/>
          </rPr>
          <t>Know what to do if something bugs you.</t>
        </r>
        <r>
          <rPr>
            <sz val="9"/>
            <color indexed="81"/>
            <rFont val="Tahoma"/>
            <family val="2"/>
          </rPr>
          <t xml:space="preserve"> Sometimes, you get a stomachache because you're nervous. Or you might feel shy when you're sad or have a hard time sleeping when you're angry. Luckily, there are things you can do to feel happy if something is bugging you!</t>
        </r>
      </text>
    </comment>
    <comment ref="C43" authorId="0" shapeId="0">
      <text>
        <r>
          <rPr>
            <b/>
            <sz val="9"/>
            <color indexed="81"/>
            <rFont val="Tahoma"/>
            <family val="2"/>
          </rPr>
          <t>Create a "happy box" with five things that make you smile.</t>
        </r>
        <r>
          <rPr>
            <sz val="9"/>
            <color indexed="81"/>
            <rFont val="Tahoma"/>
            <family val="2"/>
          </rPr>
          <t xml:space="preserve"> Find a box or bag. Fill it with your favorite books and toys, soft things to hug, or photos of happy times or people you love. The next time you feel worried or upset, get out your box and smile.</t>
        </r>
      </text>
    </comment>
    <comment ref="C44" authorId="0" shapeId="0">
      <text>
        <r>
          <rPr>
            <b/>
            <sz val="9"/>
            <color indexed="81"/>
            <rFont val="Tahoma"/>
            <family val="2"/>
          </rPr>
          <t>Each day for one week, draw your "feeling faces."</t>
        </r>
        <r>
          <rPr>
            <sz val="9"/>
            <color indexed="81"/>
            <rFont val="Tahoma"/>
            <family val="2"/>
          </rPr>
          <t xml:space="preserve"> Do this in the morning, after school, and before you go to bed. Which time of day is your happiest? Why? Talk with your family, a teacher, or a librarian about how to make more times happy. Maybe by reading a story or playing catch?
FOR MORE FUN: Share one of your pictures with your group and talk about why you drew that face.</t>
        </r>
      </text>
    </comment>
    <comment ref="C45" authorId="0" shapeId="0">
      <text>
        <r>
          <rPr>
            <b/>
            <sz val="9"/>
            <color indexed="81"/>
            <rFont val="Tahoma"/>
            <family val="2"/>
          </rPr>
          <t xml:space="preserve">Moving helps our bodies feel happier. </t>
        </r>
        <r>
          <rPr>
            <sz val="9"/>
            <color indexed="81"/>
            <rFont val="Tahoma"/>
            <family val="2"/>
          </rPr>
          <t>When something bugs you during the next two weeks, try a fun movement-like skipping, hula hooping, or jumping jacks-for five minutes. Talk with a friend about which ones make you feel best. Keep notes so you can use them later.</t>
        </r>
      </text>
    </comment>
    <comment ref="C46" authorId="0" shapeId="0">
      <text>
        <r>
          <rPr>
            <sz val="9"/>
            <color indexed="81"/>
            <rFont val="Tahoma"/>
            <family val="2"/>
          </rPr>
          <t>Sometimes you need someone else to help you stay healthy! Find out who can help you in your community.</t>
        </r>
      </text>
    </comment>
    <comment ref="C47" authorId="0" shapeId="0">
      <text>
        <r>
          <rPr>
            <b/>
            <sz val="9"/>
            <color indexed="81"/>
            <rFont val="Tahoma"/>
            <family val="2"/>
          </rPr>
          <t>Visit a doctor, dentist, or optometrist.</t>
        </r>
        <r>
          <rPr>
            <sz val="9"/>
            <color indexed="81"/>
            <rFont val="Tahoma"/>
            <family val="2"/>
          </rPr>
          <t xml:space="preserve"> Go to their office or invite them to speak to you. Ask what they do during an exam and how they help you stay healthy.</t>
        </r>
      </text>
    </comment>
    <comment ref="C48" authorId="0" shapeId="0">
      <text>
        <r>
          <rPr>
            <b/>
            <sz val="9"/>
            <color indexed="81"/>
            <rFont val="Tahoma"/>
            <family val="2"/>
          </rPr>
          <t xml:space="preserve">Visit with a school nurse or counselor. </t>
        </r>
        <r>
          <rPr>
            <sz val="9"/>
            <color indexed="81"/>
            <rFont val="Tahoma"/>
            <family val="2"/>
          </rPr>
          <t>Find out what they do for students. What are some reasons students might need help?</t>
        </r>
      </text>
    </comment>
    <comment ref="C49" authorId="0" shapeId="0">
      <text>
        <r>
          <rPr>
            <b/>
            <sz val="9"/>
            <color indexed="81"/>
            <rFont val="Tahoma"/>
            <family val="2"/>
          </rPr>
          <t>Meet someone who works in an ambulance.</t>
        </r>
        <r>
          <rPr>
            <sz val="9"/>
            <color indexed="81"/>
            <rFont val="Tahoma"/>
            <family val="2"/>
          </rPr>
          <t xml:space="preserve"> Find out what happens if someone has to go to the hospital in an ambulance. You might team up with an adult to see if an ambulance can come to your meeting.</t>
        </r>
      </text>
    </comment>
    <comment ref="C53" authorId="0" shapeId="0">
      <text>
        <r>
          <rPr>
            <sz val="9"/>
            <color indexed="81"/>
            <rFont val="Tahoma"/>
            <family val="2"/>
          </rPr>
          <t>Make sure your body is ready to move! Learn a 10-minute routine that will help your body get ready for dancing. Practice it before all the dancing you do in this badge.</t>
        </r>
      </text>
    </comment>
    <comment ref="C54" authorId="0" shapeId="0">
      <text>
        <r>
          <rPr>
            <b/>
            <sz val="9"/>
            <color indexed="81"/>
            <rFont val="Tahoma"/>
            <family val="2"/>
          </rPr>
          <t>Get flexible.</t>
        </r>
        <r>
          <rPr>
            <sz val="9"/>
            <color indexed="81"/>
            <rFont val="Tahoma"/>
            <family val="2"/>
          </rPr>
          <t xml:space="preserve"> Do one stretch for each of these body parts: arms, wrists, legs, ankles, feet, stomach, back, and neck. Then make each letter of the alphabet with your body-try it with friends!
FOR MORE FUN: Do your warm-up to a song!</t>
        </r>
      </text>
    </comment>
    <comment ref="C55" authorId="0" shapeId="0">
      <text>
        <r>
          <rPr>
            <b/>
            <sz val="9"/>
            <color indexed="81"/>
            <rFont val="Tahoma"/>
            <family val="2"/>
          </rPr>
          <t>Make your warm-up animal themed.</t>
        </r>
        <r>
          <rPr>
            <sz val="9"/>
            <color indexed="81"/>
            <rFont val="Tahoma"/>
            <family val="2"/>
          </rPr>
          <t xml:space="preserve"> Move like a rabbit, a crab, a frog, a cheetah, or another favorite animal.</t>
        </r>
      </text>
    </comment>
    <comment ref="C56" authorId="0" shapeId="0">
      <text>
        <r>
          <rPr>
            <b/>
            <sz val="9"/>
            <color indexed="81"/>
            <rFont val="Tahoma"/>
            <family val="2"/>
          </rPr>
          <t>Use the music.</t>
        </r>
        <r>
          <rPr>
            <sz val="9"/>
            <color indexed="81"/>
            <rFont val="Tahoma"/>
            <family val="2"/>
          </rPr>
          <t xml:space="preserve"> Put on three different kinds of music and try all of these actions during your routine: running, walking, jumping, skipping, hopping, leaping, sliding, bending, lifting, rolling, twisting, and turning.</t>
        </r>
      </text>
    </comment>
    <comment ref="C57" authorId="0" shapeId="0">
      <text>
        <r>
          <rPr>
            <sz val="9"/>
            <color indexed="81"/>
            <rFont val="Tahoma"/>
            <family val="2"/>
          </rPr>
          <t>The world is full of snappy rhythms and amazing dances-from Chinese dragon dances and Latin cha-cha to West African welcome dances and all-American country line dancing. Try some steps new to you.</t>
        </r>
      </text>
    </comment>
    <comment ref="C58" authorId="0" shapeId="0">
      <text>
        <r>
          <rPr>
            <b/>
            <sz val="9"/>
            <color indexed="81"/>
            <rFont val="Tahoma"/>
            <family val="2"/>
          </rPr>
          <t>Do some famous moves.</t>
        </r>
        <r>
          <rPr>
            <sz val="9"/>
            <color indexed="81"/>
            <rFont val="Tahoma"/>
            <family val="2"/>
          </rPr>
          <t xml:space="preserve"> Watch a dance performance or recital, a movie with dancing, or a TV dance show. Pay close attention to the steps so you can try your favorites.
FOR MORE FUN: Find out what the dances are called and where they came from.</t>
        </r>
      </text>
    </comment>
    <comment ref="C59" authorId="0" shapeId="0">
      <text>
        <r>
          <rPr>
            <b/>
            <sz val="9"/>
            <color indexed="81"/>
            <rFont val="Tahoma"/>
            <family val="2"/>
          </rPr>
          <t>Ask a dancer for help.</t>
        </r>
        <r>
          <rPr>
            <sz val="9"/>
            <color indexed="81"/>
            <rFont val="Tahoma"/>
            <family val="2"/>
          </rPr>
          <t xml:space="preserve"> Invite a dance teacher or a family member, neighbor, or older Girl Scout who is skilled at dancing to teach you some basic steps or a simple folk dance.</t>
        </r>
      </text>
    </comment>
    <comment ref="C60" authorId="0" shapeId="0">
      <text>
        <r>
          <rPr>
            <b/>
            <sz val="9"/>
            <color indexed="81"/>
            <rFont val="Tahoma"/>
            <family val="2"/>
          </rPr>
          <t>Try "dancercise."</t>
        </r>
        <r>
          <rPr>
            <sz val="9"/>
            <color indexed="81"/>
            <rFont val="Tahoma"/>
            <family val="2"/>
          </rPr>
          <t xml:space="preserve"> Some exercise classes use different kinds of fast-paced dance moves called </t>
        </r>
        <r>
          <rPr>
            <i/>
            <sz val="9"/>
            <color indexed="81"/>
            <rFont val="Tahoma"/>
            <family val="2"/>
          </rPr>
          <t>dancercise</t>
        </r>
        <r>
          <rPr>
            <sz val="9"/>
            <color indexed="81"/>
            <rFont val="Tahoma"/>
            <family val="2"/>
          </rPr>
          <t>. Choose one-such as Zumba, Jazzercise, or step aerobics-and learn a dancercise routine.</t>
        </r>
      </text>
    </comment>
    <comment ref="C61" authorId="0" shapeId="0">
      <text>
        <r>
          <rPr>
            <sz val="9"/>
            <color indexed="81"/>
            <rFont val="Tahoma"/>
            <family val="2"/>
          </rPr>
          <t>There's more to dancing than the steps! Dancers use their entire bodies-from the balls of their feet to the smiles on their faces-to express the music and make sure the audience is having as much fun as they are.</t>
        </r>
      </text>
    </comment>
    <comment ref="C62" authorId="0" shapeId="0">
      <text>
        <r>
          <rPr>
            <b/>
            <sz val="9"/>
            <color indexed="81"/>
            <rFont val="Tahoma"/>
            <family val="2"/>
          </rPr>
          <t xml:space="preserve">Head to the studio. </t>
        </r>
        <r>
          <rPr>
            <sz val="9"/>
            <color indexed="81"/>
            <rFont val="Tahoma"/>
            <family val="2"/>
          </rPr>
          <t>Visit a local dance studio and ask a teacher to show you good posture, how to use your face and hands to show feeling, and how to take a bow.</t>
        </r>
      </text>
    </comment>
    <comment ref="C63" authorId="0" shapeId="0">
      <text>
        <r>
          <rPr>
            <b/>
            <sz val="9"/>
            <color indexed="81"/>
            <rFont val="Tahoma"/>
            <family val="2"/>
          </rPr>
          <t>Team up with an adult to find performance tips at the library or online.</t>
        </r>
        <r>
          <rPr>
            <sz val="9"/>
            <color indexed="81"/>
            <rFont val="Tahoma"/>
            <family val="2"/>
          </rPr>
          <t xml:space="preserve"> Once you've found tips to help you, practice at home or with your friends and Brownie sisters.</t>
        </r>
      </text>
    </comment>
    <comment ref="C64" authorId="0" shapeId="0">
      <text>
        <r>
          <rPr>
            <b/>
            <sz val="9"/>
            <color indexed="81"/>
            <rFont val="Tahoma"/>
            <family val="2"/>
          </rPr>
          <t>Pretend you're a Girl Scout in 1930.</t>
        </r>
        <r>
          <rPr>
            <sz val="9"/>
            <color indexed="81"/>
            <rFont val="Tahoma"/>
            <family val="2"/>
          </rPr>
          <t xml:space="preserve"> With your group, try these activities from their Dancer badge:
 </t>
        </r>
        <r>
          <rPr>
            <sz val="9"/>
            <color indexed="81"/>
            <rFont val="Wingdings"/>
            <charset val="2"/>
          </rPr>
          <t></t>
        </r>
        <r>
          <rPr>
            <sz val="9"/>
            <color indexed="81"/>
            <rFont val="Tahoma"/>
            <family val="2"/>
          </rPr>
          <t xml:space="preserve">Demonstrate both a curtsy and a deep curtsy.
 </t>
        </r>
        <r>
          <rPr>
            <sz val="9"/>
            <color indexed="81"/>
            <rFont val="Wingdings"/>
            <charset val="2"/>
          </rPr>
          <t></t>
        </r>
        <r>
          <rPr>
            <sz val="9"/>
            <color indexed="81"/>
            <rFont val="Tahoma"/>
            <family val="2"/>
          </rPr>
          <t xml:space="preserve">Demonstrate the proper carriage in walking.
 </t>
        </r>
        <r>
          <rPr>
            <sz val="9"/>
            <color indexed="81"/>
            <rFont val="Wingdings"/>
            <charset val="2"/>
          </rPr>
          <t></t>
        </r>
        <r>
          <rPr>
            <sz val="9"/>
            <color indexed="81"/>
            <rFont val="Tahoma"/>
            <family val="2"/>
          </rPr>
          <t>Demonstrate the correct standing position.</t>
        </r>
      </text>
    </comment>
    <comment ref="C65" authorId="0" shapeId="0">
      <text>
        <r>
          <rPr>
            <sz val="9"/>
            <color indexed="81"/>
            <rFont val="Tahoma"/>
            <family val="2"/>
          </rPr>
          <t>Choreograph your own three-minute dance. Pick the music, the costume, and give it a name.</t>
        </r>
      </text>
    </comment>
    <comment ref="C66" authorId="0" shapeId="0">
      <text>
        <r>
          <rPr>
            <b/>
            <sz val="9"/>
            <color indexed="81"/>
            <rFont val="Tahoma"/>
            <family val="2"/>
          </rPr>
          <t xml:space="preserve">Create a special-occasion dance. </t>
        </r>
        <r>
          <rPr>
            <sz val="9"/>
            <color indexed="81"/>
            <rFont val="Tahoma"/>
            <family val="2"/>
          </rPr>
          <t>What about a thank-you dance for a friend, teacher, or parent? Or a birthday dance, first-day-of-school dance, new-friend dance, or "yay-it's summer!" dance?</t>
        </r>
      </text>
    </comment>
    <comment ref="C67" authorId="0" shapeId="0">
      <text>
        <r>
          <rPr>
            <b/>
            <sz val="9"/>
            <color indexed="81"/>
            <rFont val="Tahoma"/>
            <family val="2"/>
          </rPr>
          <t xml:space="preserve">Use a dance to tell a story. </t>
        </r>
        <r>
          <rPr>
            <sz val="9"/>
            <color indexed="81"/>
            <rFont val="Tahoma"/>
            <family val="2"/>
          </rPr>
          <t>Retell your favorite book or movie-or create your own story. How can your moves show feelings like excitement, happiness, or surprise?</t>
        </r>
      </text>
    </comment>
    <comment ref="C68" authorId="0" shapeId="0">
      <text>
        <r>
          <rPr>
            <b/>
            <sz val="9"/>
            <color indexed="81"/>
            <rFont val="Tahoma"/>
            <family val="2"/>
          </rPr>
          <t>Make up a dance to your favorite song.</t>
        </r>
        <r>
          <rPr>
            <sz val="9"/>
            <color indexed="81"/>
            <rFont val="Tahoma"/>
            <family val="2"/>
          </rPr>
          <t xml:space="preserve"> Create steps from your imagination or find cool steps from different dances and put them together.</t>
        </r>
      </text>
    </comment>
    <comment ref="C69" authorId="0" shapeId="0">
      <text>
        <r>
          <rPr>
            <sz val="9"/>
            <color indexed="81"/>
            <rFont val="Tahoma"/>
            <family val="2"/>
          </rPr>
          <t>Take all the dancing you've learned and become a performer. Hold your head high and have all the fun of a Brownie dancer.</t>
        </r>
      </text>
    </comment>
    <comment ref="C70" authorId="0" shapeId="0">
      <text>
        <r>
          <rPr>
            <b/>
            <sz val="9"/>
            <color indexed="81"/>
            <rFont val="Tahoma"/>
            <family val="2"/>
          </rPr>
          <t>Throw a dance party.</t>
        </r>
        <r>
          <rPr>
            <sz val="9"/>
            <color indexed="81"/>
            <rFont val="Tahoma"/>
            <family val="2"/>
          </rPr>
          <t xml:space="preserve"> Gather with your friends, Girl Scout sisters, or your family. Teach the dance you created or a dance you learned.
FOR MORE FUN: Make a party playlist with all kinds of dancing music. Every girl can choose a song.</t>
        </r>
      </text>
    </comment>
    <comment ref="C71" authorId="0" shapeId="0">
      <text>
        <r>
          <rPr>
            <b/>
            <sz val="9"/>
            <color indexed="81"/>
            <rFont val="Tahoma"/>
            <family val="2"/>
          </rPr>
          <t>Perform a dance show for your community.</t>
        </r>
        <r>
          <rPr>
            <sz val="9"/>
            <color indexed="81"/>
            <rFont val="Tahoma"/>
            <family val="2"/>
          </rPr>
          <t xml:space="preserve"> Your show could be for a school talent show, a festival, a Brownie ceremony, or a special celebration at a Girl Scout meeting. You can even teach your dance to the audience.
FOR MORE FUN: Make a program about your show. You can list the dancers and tell the stories behind your badge.</t>
        </r>
      </text>
    </comment>
    <comment ref="C72" authorId="0" shapeId="0">
      <text>
        <r>
          <rPr>
            <b/>
            <sz val="9"/>
            <color indexed="81"/>
            <rFont val="Tahoma"/>
            <family val="2"/>
          </rPr>
          <t xml:space="preserve">Perform a dance for your family. </t>
        </r>
        <r>
          <rPr>
            <sz val="9"/>
            <color indexed="81"/>
            <rFont val="Tahoma"/>
            <family val="2"/>
          </rPr>
          <t>Be sure to teach them the steps.</t>
        </r>
      </text>
    </comment>
    <comment ref="C76" authorId="0" shapeId="0">
      <text>
        <r>
          <rPr>
            <sz val="9"/>
            <color indexed="81"/>
            <rFont val="Tahoma"/>
            <family val="2"/>
          </rPr>
          <t>Start your experimenting in the coolest place for science in your house-the kitchen! Science is responsible for making lots of different foods. Try one of these experiments, then enjoy the food when you're done!</t>
        </r>
      </text>
    </comment>
    <comment ref="C77" authorId="0" shapeId="0">
      <text>
        <r>
          <rPr>
            <b/>
            <sz val="9"/>
            <color indexed="81"/>
            <rFont val="Tahoma"/>
            <family val="2"/>
          </rPr>
          <t>Make a salad dressing.</t>
        </r>
        <r>
          <rPr>
            <sz val="9"/>
            <color indexed="81"/>
            <rFont val="Tahoma"/>
            <family val="2"/>
          </rPr>
          <t xml:space="preserve"> Salad dressing is science in action! A vinaigrette is made with two liquids that don't want to blend. They need the help of an "emulsifier" to come together. Here, use mustard as your emulsifier to get vinegar and oil to mix into something yummy for your salad.
 </t>
        </r>
        <r>
          <rPr>
            <b/>
            <sz val="8"/>
            <color indexed="81"/>
            <rFont val="Tahoma"/>
            <family val="2"/>
          </rPr>
          <t>You'll need</t>
        </r>
        <r>
          <rPr>
            <sz val="9"/>
            <color indexed="81"/>
            <rFont val="Tahoma"/>
            <family val="2"/>
          </rPr>
          <t xml:space="preserve">: 1 tsp mustard; 1 Tbsp vinegar; 1/2 cup olive oil, salt and pepper; medium-size bowl; whisk
 </t>
        </r>
        <r>
          <rPr>
            <b/>
            <sz val="8"/>
            <color indexed="81"/>
            <rFont val="Tahoma"/>
            <family val="2"/>
          </rPr>
          <t>Instructions</t>
        </r>
        <r>
          <rPr>
            <sz val="9"/>
            <color indexed="81"/>
            <rFont val="Tahoma"/>
            <family val="2"/>
          </rPr>
          <t xml:space="preserve">: Put the mustard in the bowl. Add the vinegar and whisk, whisk, whisk! Slwoly add the oil while continuing to whisk. Watch closely as the dressing gets smooth.
 </t>
        </r>
        <r>
          <rPr>
            <b/>
            <sz val="8"/>
            <color indexed="81"/>
            <rFont val="Tahoma"/>
            <family val="2"/>
          </rPr>
          <t>What happens</t>
        </r>
        <r>
          <rPr>
            <sz val="9"/>
            <color indexed="81"/>
            <rFont val="Tahoma"/>
            <family val="2"/>
          </rPr>
          <t xml:space="preserve">? Look really closely-your dressing is not a mixture (like vinegar and water would be), but actually tiny oil bubbles floating in vinegar, with the help of mustard. It's an </t>
        </r>
        <r>
          <rPr>
            <b/>
            <sz val="8"/>
            <color indexed="81"/>
            <rFont val="Tahoma"/>
            <family val="2"/>
          </rPr>
          <t>emulsion</t>
        </r>
        <r>
          <rPr>
            <sz val="9"/>
            <color indexed="81"/>
            <rFont val="Tahoma"/>
            <family val="2"/>
          </rPr>
          <t>!</t>
        </r>
      </text>
    </comment>
    <comment ref="C78" authorId="0" shapeId="0">
      <text>
        <r>
          <rPr>
            <b/>
            <sz val="9"/>
            <color indexed="81"/>
            <rFont val="Tahoma"/>
            <family val="2"/>
          </rPr>
          <t xml:space="preserve">Grow rock candy. </t>
        </r>
        <r>
          <rPr>
            <sz val="9"/>
            <color indexed="81"/>
            <rFont val="Tahoma"/>
            <family val="2"/>
          </rPr>
          <t xml:space="preserve">Make your own candy from sugar crystals.
 </t>
        </r>
        <r>
          <rPr>
            <b/>
            <sz val="8"/>
            <color indexed="81"/>
            <rFont val="Tahoma"/>
            <family val="2"/>
          </rPr>
          <t>You'll need</t>
        </r>
        <r>
          <rPr>
            <sz val="9"/>
            <color indexed="81"/>
            <rFont val="Tahoma"/>
            <family val="2"/>
          </rPr>
          <t xml:space="preserve">: 1 cup water; 4 cups sugar; food coloring; jar; wooden skewers or string
 </t>
        </r>
        <r>
          <rPr>
            <b/>
            <sz val="8"/>
            <color indexed="81"/>
            <rFont val="Tahoma"/>
            <family val="2"/>
          </rPr>
          <t>Instructions</t>
        </r>
        <r>
          <rPr>
            <sz val="9"/>
            <color indexed="81"/>
            <rFont val="Tahoma"/>
            <family val="2"/>
          </rPr>
          <t xml:space="preserve">: With an adult's help, boil the water. Slowly pour in the sugar, letting it dissolve as you pour. When the sugar won't dissolve anymore and begins building up on the bottom of the pan, add a few drops of the food coloring. (You can also add fruit flavoring now.) Pour this liquid into the jar, but don't let any undissolved sugar get into the jar. Put the skewers into the solution or tie string to a pencil and place the pencil across the jar.
 </t>
        </r>
        <r>
          <rPr>
            <b/>
            <sz val="8"/>
            <color indexed="81"/>
            <rFont val="Tahoma"/>
            <family val="2"/>
          </rPr>
          <t>What happens</t>
        </r>
        <r>
          <rPr>
            <sz val="9"/>
            <color indexed="81"/>
            <rFont val="Tahoma"/>
            <family val="2"/>
          </rPr>
          <t>? Crystals should start to form after about an hour, but if you wait several days or weeks, your rock candy will form large crystals. Sugar is actually made of tiny crystals that clump together. The same idea is used to make rock candy.
FOR MORE FUN: Use a hand lens or magnifying glass to look really closely at how the crystals grow. Do they look different than salt crystals?</t>
        </r>
      </text>
    </comment>
    <comment ref="C79" authorId="0" shapeId="0">
      <text>
        <r>
          <rPr>
            <b/>
            <sz val="9"/>
            <color indexed="81"/>
            <rFont val="Tahoma"/>
            <family val="2"/>
          </rPr>
          <t>Make your own ice cream.</t>
        </r>
        <r>
          <rPr>
            <sz val="9"/>
            <color indexed="81"/>
            <rFont val="Tahoma"/>
            <family val="2"/>
          </rPr>
          <t xml:space="preserve"> With the help of salt, ice cream stays creamy instead of turning into a block of ice.
 </t>
        </r>
        <r>
          <rPr>
            <b/>
            <sz val="8"/>
            <color indexed="81"/>
            <rFont val="Tahoma"/>
            <family val="2"/>
          </rPr>
          <t>You'll need</t>
        </r>
        <r>
          <rPr>
            <sz val="9"/>
            <color indexed="81"/>
            <rFont val="Tahoma"/>
            <family val="2"/>
          </rPr>
          <t xml:space="preserve">: 1 Tbsp sugar, 1/2 cup whipping cream or half &amp; half; 1/4 tsp vanilla; 6 Tbsp rock salt or kosher salt; 1 pint-sized ziplock bag; 1 gallon-size ziplock bag; ice
 </t>
        </r>
        <r>
          <rPr>
            <b/>
            <sz val="8"/>
            <color indexed="81"/>
            <rFont val="Tahoma"/>
            <family val="2"/>
          </rPr>
          <t>Instructions</t>
        </r>
        <r>
          <rPr>
            <sz val="9"/>
            <color indexed="81"/>
            <rFont val="Tahoma"/>
            <family val="2"/>
          </rPr>
          <t xml:space="preserve">: Fill the pint-size bag with sugar, milk, and vanilla, then seal it. Fill the gallon-size bag halfway with ice, then add the salt. Place the pint bag inside the gallon bag and seal. Shake the bags for about 10 minutes, until you see ice cream forming in the small bag. (Wear gloves-your hands will get cold.) Then open it up and dig in!
</t>
        </r>
        <r>
          <rPr>
            <b/>
            <sz val="9"/>
            <color indexed="81"/>
            <rFont val="Tahoma"/>
            <family val="2"/>
          </rPr>
          <t>Tip</t>
        </r>
        <r>
          <rPr>
            <sz val="9"/>
            <color indexed="81"/>
            <rFont val="Tahoma"/>
            <family val="2"/>
          </rPr>
          <t xml:space="preserve">: Double-bag both bags in case something leaks.
 </t>
        </r>
        <r>
          <rPr>
            <b/>
            <sz val="8"/>
            <color indexed="81"/>
            <rFont val="Tahoma"/>
            <family val="2"/>
          </rPr>
          <t>What happens</t>
        </r>
        <r>
          <rPr>
            <sz val="9"/>
            <color indexed="81"/>
            <rFont val="Tahoma"/>
            <family val="2"/>
          </rPr>
          <t>? Salt helps keep the ice cream temperature low enough to freeze milk, and sugar helps kep the ice cream from freezing solid! (There's more cool science in ice cream-with an adult, find out more online.)</t>
        </r>
      </text>
    </comment>
    <comment ref="C80" authorId="0" shapeId="0">
      <text>
        <r>
          <rPr>
            <sz val="9"/>
            <color indexed="81"/>
            <rFont val="Tahoma"/>
            <family val="2"/>
          </rPr>
          <t>Ever wonder why your clothes sometimes cling to you? Or why you feel a shock when you touch a doorknob? It's because of static electricity. Try one of these experiments to find out more about how it works.</t>
        </r>
      </text>
    </comment>
    <comment ref="C81" authorId="0" shapeId="0">
      <text>
        <r>
          <rPr>
            <b/>
            <sz val="9"/>
            <color indexed="81"/>
            <rFont val="Tahoma"/>
            <family val="2"/>
          </rPr>
          <t>Follow the balloon leader.</t>
        </r>
        <r>
          <rPr>
            <sz val="9"/>
            <color indexed="81"/>
            <rFont val="Tahoma"/>
            <family val="2"/>
          </rPr>
          <t xml:space="preserve"> A balloon charged with static electricity can make a lot of different things folow it around the room!
 </t>
        </r>
        <r>
          <rPr>
            <b/>
            <sz val="8"/>
            <color indexed="81"/>
            <rFont val="Tahoma"/>
            <family val="2"/>
          </rPr>
          <t>You'll need</t>
        </r>
        <r>
          <rPr>
            <sz val="9"/>
            <color indexed="81"/>
            <rFont val="Tahoma"/>
            <family val="2"/>
          </rPr>
          <t xml:space="preserve">: a balloon; a ping-pong ball; paper; bubbles (optional)
 </t>
        </r>
        <r>
          <rPr>
            <b/>
            <sz val="8"/>
            <color indexed="81"/>
            <rFont val="Tahoma"/>
            <family val="2"/>
          </rPr>
          <t>Instructions</t>
        </r>
        <r>
          <rPr>
            <sz val="9"/>
            <color indexed="81"/>
            <rFont val="Tahoma"/>
            <family val="2"/>
          </rPr>
          <t xml:space="preserve">: Blow up the balloon and tie the end. Rub it on your hair. Then hold it close to a Ping-Pong ball. When you move the balloon, watch the science magic.
 </t>
        </r>
        <r>
          <rPr>
            <b/>
            <sz val="8"/>
            <color indexed="81"/>
            <rFont val="Tahoma"/>
            <family val="2"/>
          </rPr>
          <t>What happens</t>
        </r>
        <r>
          <rPr>
            <sz val="9"/>
            <color indexed="81"/>
            <rFont val="Tahoma"/>
            <family val="2"/>
          </rPr>
          <t>? When you rub the balloon against your hair, you give it a negative charge. The balloon takes some of the electrons from your hair, which leaves your hair positively charged.
  Your positively charged hair is now attracted to the negatively charged ballon, so your hair starts to rise up to meet it. This is similar to the Ping-Pong ball, which is drawn to the negatively charged ballon as the area near it becomes positively charged - opposite charges attract.
  You also see how same charges repel here0after you rub the balloon, the strands of your hair repel each other!
FOR MORE FUN: Try the experiment again with small bits of paper, or blow some bubbles and see if they'll follow the balloon.</t>
        </r>
      </text>
    </comment>
    <comment ref="C82" authorId="0" shapeId="0">
      <text>
        <r>
          <rPr>
            <b/>
            <sz val="9"/>
            <color indexed="81"/>
            <rFont val="Tahoma"/>
            <family val="2"/>
          </rPr>
          <t xml:space="preserve">Make pepper dance. </t>
        </r>
        <r>
          <rPr>
            <sz val="9"/>
            <color indexed="81"/>
            <rFont val="Tahoma"/>
            <family val="2"/>
          </rPr>
          <t xml:space="preserve">See what happens when electric charges jump back and forth.
 </t>
        </r>
        <r>
          <rPr>
            <b/>
            <sz val="8"/>
            <color indexed="81"/>
            <rFont val="Tahoma"/>
            <family val="2"/>
          </rPr>
          <t>You'll need</t>
        </r>
        <r>
          <rPr>
            <sz val="9"/>
            <color indexed="81"/>
            <rFont val="Tahoma"/>
            <family val="2"/>
          </rPr>
          <t xml:space="preserve">: salt, pepper, a sheet of paper, a balloon
 </t>
        </r>
        <r>
          <rPr>
            <b/>
            <sz val="8"/>
            <color indexed="81"/>
            <rFont val="Tahoma"/>
            <family val="2"/>
          </rPr>
          <t>Instructions</t>
        </r>
        <r>
          <rPr>
            <sz val="9"/>
            <color indexed="81"/>
            <rFont val="Tahoma"/>
            <family val="2"/>
          </rPr>
          <t xml:space="preserve">: Pour some salt and pepper on the sheet of paper. Blow up the balloon and tie it, and then rub it on your hair. Hold it over the salt and pepper and watch a "dance"!
 </t>
        </r>
        <r>
          <rPr>
            <b/>
            <sz val="8"/>
            <color indexed="81"/>
            <rFont val="Tahoma"/>
            <family val="2"/>
          </rPr>
          <t>What happen</t>
        </r>
        <r>
          <rPr>
            <sz val="9"/>
            <color indexed="81"/>
            <rFont val="Tahoma"/>
            <family val="2"/>
          </rPr>
          <t>s? After you rub the balloon on your hair, it gets a negative charge. When you bring it close to the salt and pepper, the charge attracts the pepper first because it's lighter than salt. The pepper moves to the balloon, where it gets a negative charge, which repels it back to the paper. There, it loses the charge, and the "dance" starts again.</t>
        </r>
      </text>
    </comment>
    <comment ref="C83" authorId="0" shapeId="0">
      <text>
        <r>
          <rPr>
            <b/>
            <sz val="9"/>
            <color indexed="81"/>
            <rFont val="Tahoma"/>
            <family val="2"/>
          </rPr>
          <t xml:space="preserve">Bend water. </t>
        </r>
        <r>
          <rPr>
            <sz val="9"/>
            <color indexed="81"/>
            <rFont val="Tahoma"/>
            <family val="2"/>
          </rPr>
          <t xml:space="preserve">See if you can bend water with static electricity.
 </t>
        </r>
        <r>
          <rPr>
            <b/>
            <sz val="8"/>
            <color indexed="81"/>
            <rFont val="Tahoma"/>
            <family val="2"/>
          </rPr>
          <t>You'll need</t>
        </r>
        <r>
          <rPr>
            <sz val="9"/>
            <color indexed="81"/>
            <rFont val="Tahoma"/>
            <family val="2"/>
          </rPr>
          <t xml:space="preserve">: running water from a tap; a plastic comb; a wool sweater
 </t>
        </r>
        <r>
          <rPr>
            <b/>
            <sz val="8"/>
            <color indexed="81"/>
            <rFont val="Tahoma"/>
            <family val="2"/>
          </rPr>
          <t>Instructions</t>
        </r>
        <r>
          <rPr>
            <sz val="9"/>
            <color indexed="81"/>
            <rFont val="Tahoma"/>
            <family val="2"/>
          </rPr>
          <t xml:space="preserve">: Turn the water on in a very thing stream. Rub the comb very quickly on the sweater. Then bring the teeth of the comb near the water, about 3-4 inches below the faucet. Watch closely!
 </t>
        </r>
        <r>
          <rPr>
            <b/>
            <sz val="8"/>
            <color indexed="81"/>
            <rFont val="Tahoma"/>
            <family val="2"/>
          </rPr>
          <t>What happens</t>
        </r>
        <r>
          <rPr>
            <sz val="9"/>
            <color indexed="81"/>
            <rFont val="Tahoma"/>
            <family val="2"/>
          </rPr>
          <t>? The water bends toward the comb! By rubbing the comb against the sweater, you gave it a positive charge. This caused the water to be attracted to the charged item.
FOR MORE FUN: Try moving the comb different distances from the water. Then try running it through your hair more times. You could also try different kinds of combs.</t>
        </r>
      </text>
    </comment>
    <comment ref="C84" authorId="0" shapeId="0">
      <text>
        <r>
          <rPr>
            <sz val="9"/>
            <color indexed="81"/>
            <rFont val="Tahoma"/>
            <family val="2"/>
          </rPr>
          <t>How come some things float, while others don't? It's all aobut density. Density is not weight, but it's related. For example, if you swim in the pool with blow-up floaties or a raft, you won't sink because the air inside the floaties is less dense than the water around you. So the air helps hold you up! Try one of these to find out more about density.</t>
        </r>
      </text>
    </comment>
    <comment ref="C85" authorId="0" shapeId="0">
      <text>
        <r>
          <rPr>
            <b/>
            <sz val="9"/>
            <color indexed="81"/>
            <rFont val="Tahoma"/>
            <family val="2"/>
          </rPr>
          <t>Eggs in salt water</t>
        </r>
        <r>
          <rPr>
            <sz val="9"/>
            <color indexed="81"/>
            <rFont val="Tahoma"/>
            <family val="2"/>
          </rPr>
          <t xml:space="preserve">. See if you can keep an egg suspended in the middle of a glass with this experiment.
 </t>
        </r>
        <r>
          <rPr>
            <b/>
            <sz val="8"/>
            <color indexed="81"/>
            <rFont val="Tahoma"/>
            <family val="2"/>
          </rPr>
          <t>You'll need</t>
        </r>
        <r>
          <rPr>
            <sz val="9"/>
            <color indexed="81"/>
            <rFont val="Tahoma"/>
            <family val="2"/>
          </rPr>
          <t xml:space="preserve">: a tall glass or clear pitcher; 4 Tbsp salt; 2 cups water; food coloring; an egg
 </t>
        </r>
        <r>
          <rPr>
            <b/>
            <sz val="8"/>
            <color indexed="81"/>
            <rFont val="Tahoma"/>
            <family val="2"/>
          </rPr>
          <t>Instructions</t>
        </r>
        <r>
          <rPr>
            <sz val="9"/>
            <color indexed="81"/>
            <rFont val="Tahoma"/>
            <family val="2"/>
          </rPr>
          <t xml:space="preserve">: Mix the salt and one cup of water in the glass, then add a few drops of food coloring. Mix to dissolve the salt. Then slowly pour the remaining cup of plain water down the side of the glass. Carefully lower your egg into the glass.
 </t>
        </r>
        <r>
          <rPr>
            <b/>
            <sz val="8"/>
            <color indexed="81"/>
            <rFont val="Tahoma"/>
            <family val="2"/>
          </rPr>
          <t>What happens</t>
        </r>
        <r>
          <rPr>
            <sz val="9"/>
            <color indexed="81"/>
            <rFont val="Tahoma"/>
            <family val="2"/>
          </rPr>
          <t xml:space="preserve">? The egg should sink unti lit hits the layer of salt water. (The food coloring is to help you see the boundary between the salt water and plain water.) Why does the egg stop sinking? Because the salt water is denser than the egg!
</t>
        </r>
      </text>
    </comment>
    <comment ref="C86" authorId="0" shapeId="0">
      <text>
        <r>
          <rPr>
            <b/>
            <sz val="9"/>
            <color indexed="81"/>
            <rFont val="Tahoma"/>
            <family val="2"/>
          </rPr>
          <t>Danding raisins</t>
        </r>
        <r>
          <rPr>
            <sz val="9"/>
            <color indexed="81"/>
            <rFont val="Tahoma"/>
            <family val="2"/>
          </rPr>
          <t xml:space="preserve">. Can you make raisins move without touching them? Try this experiment.
 </t>
        </r>
        <r>
          <rPr>
            <b/>
            <sz val="8"/>
            <color indexed="81"/>
            <rFont val="Tahoma"/>
            <family val="2"/>
          </rPr>
          <t>You'll need</t>
        </r>
        <r>
          <rPr>
            <sz val="9"/>
            <color indexed="81"/>
            <rFont val="Tahoma"/>
            <family val="2"/>
          </rPr>
          <t xml:space="preserve">: Can of lemon-lime soda (like Springe or 7Up); tall glass; a small box of raisins
 </t>
        </r>
        <r>
          <rPr>
            <b/>
            <sz val="8"/>
            <color indexed="81"/>
            <rFont val="Tahoma"/>
            <family val="2"/>
          </rPr>
          <t>Instructions</t>
        </r>
        <r>
          <rPr>
            <sz val="9"/>
            <color indexed="81"/>
            <rFont val="Tahoma"/>
            <family val="2"/>
          </rPr>
          <t xml:space="preserve">: Pour the soda into the glass. Drop 6 or 7 raisins into the soda. Watch them for a few seconds.
 </t>
        </r>
        <r>
          <rPr>
            <b/>
            <sz val="8"/>
            <color indexed="81"/>
            <rFont val="Tahoma"/>
            <family val="2"/>
          </rPr>
          <t>What happens</t>
        </r>
        <r>
          <rPr>
            <sz val="9"/>
            <color indexed="81"/>
            <rFont val="Tahoma"/>
            <family val="2"/>
          </rPr>
          <t>? Raisins are denser than the soda so at first they sink. But then the bubbles from the soda fill in the wrinkles in the raisins, lifting them up. When the bubbles reach the top of the glass, they pop, and the raisins sink again.</t>
        </r>
      </text>
    </comment>
    <comment ref="C87" authorId="0" shapeId="0">
      <text>
        <r>
          <rPr>
            <b/>
            <sz val="9"/>
            <color indexed="81"/>
            <rFont val="Tahoma"/>
            <family val="2"/>
          </rPr>
          <t xml:space="preserve">Lemons vs. limes. </t>
        </r>
        <r>
          <rPr>
            <sz val="9"/>
            <color indexed="81"/>
            <rFont val="Tahoma"/>
            <family val="2"/>
          </rPr>
          <t xml:space="preserve">Lemons and limes seem very alike. But are they really?
 </t>
        </r>
        <r>
          <rPr>
            <b/>
            <sz val="8"/>
            <color indexed="81"/>
            <rFont val="Tahoma"/>
            <family val="2"/>
          </rPr>
          <t>You'll need</t>
        </r>
        <r>
          <rPr>
            <sz val="9"/>
            <color indexed="81"/>
            <rFont val="Tahoma"/>
            <family val="2"/>
          </rPr>
          <t xml:space="preserve">: a deep container; a lemon; a lime
 </t>
        </r>
        <r>
          <rPr>
            <b/>
            <sz val="8"/>
            <color indexed="81"/>
            <rFont val="Tahoma"/>
            <family val="2"/>
          </rPr>
          <t>Instructions</t>
        </r>
        <r>
          <rPr>
            <sz val="9"/>
            <color indexed="81"/>
            <rFont val="Tahoma"/>
            <family val="2"/>
          </rPr>
          <t xml:space="preserve">: Fill a deep container with water. Add the lemon and lime.
 </t>
        </r>
        <r>
          <rPr>
            <b/>
            <sz val="8"/>
            <color indexed="81"/>
            <rFont val="Tahoma"/>
            <family val="2"/>
          </rPr>
          <t>What happens</t>
        </r>
        <r>
          <rPr>
            <sz val="9"/>
            <color indexed="81"/>
            <rFont val="Tahoma"/>
            <family val="2"/>
          </rPr>
          <t>? Usually the lemon will float and the lime won't. This is because a lime is denser than water, but a lemon is not.
FOR MORE FUN: Try the experiment again with different juicy fruits. You could use an orange with peel and one without, and then add more fruits with and without peels. Which float and which sink? Are any of them in the middle?</t>
        </r>
      </text>
    </comment>
    <comment ref="C88" authorId="0" shapeId="0">
      <text>
        <r>
          <rPr>
            <sz val="9"/>
            <color indexed="81"/>
            <rFont val="Tahoma"/>
            <family val="2"/>
          </rPr>
          <t xml:space="preserve">When mixed with a gas called carbon dioxide, some household items can have a fun reaction. Check out how carbon dioxide reacts with different elements.
</t>
        </r>
        <r>
          <rPr>
            <b/>
            <sz val="9"/>
            <color indexed="81"/>
            <rFont val="Tahoma"/>
            <family val="2"/>
          </rPr>
          <t>Important Tip:</t>
        </r>
        <r>
          <rPr>
            <sz val="9"/>
            <color indexed="81"/>
            <rFont val="Tahoma"/>
            <family val="2"/>
          </rPr>
          <t xml:space="preserve"> Make sure you wear sunglasses or safety goggles for these experiments!</t>
        </r>
      </text>
    </comment>
    <comment ref="C89" authorId="0" shapeId="0">
      <text>
        <r>
          <rPr>
            <b/>
            <sz val="9"/>
            <color indexed="81"/>
            <rFont val="Tahoma"/>
            <family val="2"/>
          </rPr>
          <t>Soda geyser.</t>
        </r>
        <r>
          <rPr>
            <sz val="9"/>
            <color indexed="81"/>
            <rFont val="Tahoma"/>
            <family val="2"/>
          </rPr>
          <t xml:space="preserve"> A geyser is a hole in the earth that sprays out hot water and steam. So making your own is definitely an </t>
        </r>
        <r>
          <rPr>
            <i/>
            <sz val="9"/>
            <color indexed="81"/>
            <rFont val="Tahoma"/>
            <family val="2"/>
          </rPr>
          <t>outside</t>
        </r>
        <r>
          <rPr>
            <sz val="9"/>
            <color indexed="81"/>
            <rFont val="Tahoma"/>
            <family val="2"/>
          </rPr>
          <t xml:space="preserve"> experiment!</t>
        </r>
        <r>
          <rPr>
            <b/>
            <sz val="9"/>
            <color indexed="81"/>
            <rFont val="Tahoma"/>
            <family val="2"/>
          </rPr>
          <t xml:space="preserve">
 </t>
        </r>
        <r>
          <rPr>
            <b/>
            <sz val="8"/>
            <color indexed="81"/>
            <rFont val="Tahoma"/>
            <family val="2"/>
          </rPr>
          <t>You'll need</t>
        </r>
        <r>
          <rPr>
            <sz val="9"/>
            <color indexed="81"/>
            <rFont val="Tahoma"/>
            <family val="2"/>
          </rPr>
          <t>: 2-liter bottle of Diet Coke; Roll of Mentos candy (mint works best); Long piece of scotch tape</t>
        </r>
        <r>
          <rPr>
            <b/>
            <sz val="9"/>
            <color indexed="81"/>
            <rFont val="Tahoma"/>
            <family val="2"/>
          </rPr>
          <t xml:space="preserve">
 </t>
        </r>
        <r>
          <rPr>
            <b/>
            <sz val="8"/>
            <color indexed="81"/>
            <rFont val="Tahoma"/>
            <family val="2"/>
          </rPr>
          <t>Instructions</t>
        </r>
        <r>
          <rPr>
            <sz val="9"/>
            <color indexed="81"/>
            <rFont val="Tahoma"/>
            <family val="2"/>
          </rPr>
          <t>: Take the top off the soda bottle and set the bottle on the ground somewhere outside with nothing else around. Open the package of Mentos candy and stick them along a piece of tape so you can drop them all into the soda at once. When you are ready to make the drop, be ready to run and stand back!</t>
        </r>
        <r>
          <rPr>
            <b/>
            <sz val="9"/>
            <color indexed="81"/>
            <rFont val="Tahoma"/>
            <family val="2"/>
          </rPr>
          <t xml:space="preserve">
 </t>
        </r>
        <r>
          <rPr>
            <b/>
            <sz val="8"/>
            <color indexed="81"/>
            <rFont val="Tahoma"/>
            <family val="2"/>
          </rPr>
          <t>What happens</t>
        </r>
        <r>
          <rPr>
            <sz val="9"/>
            <color indexed="81"/>
            <rFont val="Tahoma"/>
            <family val="2"/>
          </rPr>
          <t>?</t>
        </r>
        <r>
          <rPr>
            <b/>
            <sz val="9"/>
            <color indexed="81"/>
            <rFont val="Tahoma"/>
            <family val="2"/>
          </rPr>
          <t xml:space="preserve"> </t>
        </r>
        <r>
          <rPr>
            <sz val="9"/>
            <color indexed="81"/>
            <rFont val="Tahoma"/>
            <family val="2"/>
          </rPr>
          <t>A soda geyser will erupt because of the carbon dioxide gas created by the rapid reaction between the candy and soda.</t>
        </r>
      </text>
    </comment>
    <comment ref="C90" authorId="0" shapeId="0">
      <text>
        <r>
          <rPr>
            <b/>
            <sz val="9"/>
            <color indexed="81"/>
            <rFont val="Tahoma"/>
            <family val="2"/>
          </rPr>
          <t xml:space="preserve">Film-canister rockets. </t>
        </r>
        <r>
          <rPr>
            <sz val="9"/>
            <color indexed="81"/>
            <rFont val="Tahoma"/>
            <family val="2"/>
          </rPr>
          <t>If a gas like carbon dioxide builds up, it can create a strong force.</t>
        </r>
        <r>
          <rPr>
            <b/>
            <sz val="9"/>
            <color indexed="81"/>
            <rFont val="Tahoma"/>
            <family val="2"/>
          </rPr>
          <t xml:space="preserve">
 </t>
        </r>
        <r>
          <rPr>
            <b/>
            <sz val="8"/>
            <color indexed="81"/>
            <rFont val="Tahoma"/>
            <family val="2"/>
          </rPr>
          <t>You'll need</t>
        </r>
        <r>
          <rPr>
            <sz val="9"/>
            <color indexed="81"/>
            <rFont val="Tahoma"/>
            <family val="2"/>
          </rPr>
          <t xml:space="preserve">: an old film canister with a pop-in lid (it's important that the lid is </t>
        </r>
        <r>
          <rPr>
            <i/>
            <sz val="9"/>
            <color indexed="81"/>
            <rFont val="Tahoma"/>
            <family val="2"/>
          </rPr>
          <t>pop-in</t>
        </r>
        <r>
          <rPr>
            <sz val="9"/>
            <color indexed="81"/>
            <rFont val="Tahoma"/>
            <family val="2"/>
          </rPr>
          <t>, not pop-on. Pop in canisters are usually clear, while pop-ons are usually black with a grey or black lids. Canisters are available at photo stores or science-supply stories); water; Alka-Seltzer tablets</t>
        </r>
        <r>
          <rPr>
            <b/>
            <sz val="9"/>
            <color indexed="81"/>
            <rFont val="Tahoma"/>
            <family val="2"/>
          </rPr>
          <t xml:space="preserve">
 </t>
        </r>
        <r>
          <rPr>
            <b/>
            <sz val="8"/>
            <color indexed="81"/>
            <rFont val="Tahoma"/>
            <family val="2"/>
          </rPr>
          <t>Instructions</t>
        </r>
        <r>
          <rPr>
            <sz val="9"/>
            <color indexed="81"/>
            <rFont val="Tahoma"/>
            <family val="2"/>
          </rPr>
          <t>: Fill the film canister half-full with water. Cut the Alka Seltzer tablet into 4 pieces, then drop the pieces into the canister, and snap on the lid. Time the reaction!</t>
        </r>
        <r>
          <rPr>
            <b/>
            <sz val="9"/>
            <color indexed="81"/>
            <rFont val="Tahoma"/>
            <family val="2"/>
          </rPr>
          <t xml:space="preserve">
 </t>
        </r>
        <r>
          <rPr>
            <b/>
            <sz val="8"/>
            <color indexed="81"/>
            <rFont val="Tahoma"/>
            <family val="2"/>
          </rPr>
          <t>What happens</t>
        </r>
        <r>
          <rPr>
            <sz val="9"/>
            <color indexed="81"/>
            <rFont val="Tahoma"/>
            <family val="2"/>
          </rPr>
          <t>? The carbon dioxide created by the reaction in the canister should pop the top off the canister.
FOR MORE FUN: Try again, changing the amount of water or Alka-Seltzer. Is there a best combination?</t>
        </r>
      </text>
    </comment>
    <comment ref="C91" authorId="0" shapeId="0">
      <text>
        <r>
          <rPr>
            <b/>
            <sz val="9"/>
            <color indexed="81"/>
            <rFont val="Tahoma"/>
            <family val="2"/>
          </rPr>
          <t xml:space="preserve">Blow up a balloon without using your breath. </t>
        </r>
        <r>
          <rPr>
            <sz val="9"/>
            <color indexed="81"/>
            <rFont val="Tahoma"/>
            <family val="2"/>
          </rPr>
          <t>Gases like carbon dioxide will try to find a place to go when they are expanding in confined spaces. Test this out by showing your friends how to blow up a balloon without using your breath. Be careful-the balloon might pop!</t>
        </r>
        <r>
          <rPr>
            <b/>
            <sz val="9"/>
            <color indexed="81"/>
            <rFont val="Tahoma"/>
            <family val="2"/>
          </rPr>
          <t xml:space="preserve">
 </t>
        </r>
        <r>
          <rPr>
            <b/>
            <sz val="8"/>
            <color indexed="81"/>
            <rFont val="Tahoma"/>
            <family val="2"/>
          </rPr>
          <t>You'll need</t>
        </r>
        <r>
          <rPr>
            <sz val="9"/>
            <color indexed="81"/>
            <rFont val="Tahoma"/>
            <family val="2"/>
          </rPr>
          <t>: 2 spoons; 2 Tbsp vinegar; a clean, empty plastic bottle; a balloon; 1 tsp baking soda</t>
        </r>
        <r>
          <rPr>
            <b/>
            <sz val="9"/>
            <color indexed="81"/>
            <rFont val="Tahoma"/>
            <family val="2"/>
          </rPr>
          <t xml:space="preserve">
 </t>
        </r>
        <r>
          <rPr>
            <b/>
            <sz val="8"/>
            <color indexed="81"/>
            <rFont val="Tahoma"/>
            <family val="2"/>
          </rPr>
          <t>Instructions</t>
        </r>
        <r>
          <rPr>
            <sz val="9"/>
            <color indexed="81"/>
            <rFont val="Tahoma"/>
            <family val="2"/>
          </rPr>
          <t>: With one of the spoons, add the vinegar to the bottle. Ask a friend or an adult to hold open the mouth of the balloon, and, using the other spoon, pour baking soda into the balloon. Then stretch the balloon's opening over the mouth of the bottle. Make sure the baking soda inside the balloon falls into the vinegar</t>
        </r>
        <r>
          <rPr>
            <b/>
            <sz val="9"/>
            <color indexed="81"/>
            <rFont val="Tahoma"/>
            <family val="2"/>
          </rPr>
          <t xml:space="preserve">
 </t>
        </r>
        <r>
          <rPr>
            <b/>
            <sz val="8"/>
            <color indexed="81"/>
            <rFont val="Tahoma"/>
            <family val="2"/>
          </rPr>
          <t>What happens</t>
        </r>
        <r>
          <rPr>
            <sz val="9"/>
            <color indexed="81"/>
            <rFont val="Tahoma"/>
            <family val="2"/>
          </rPr>
          <t>? The baking soda and vinegar create carbon dioxide when they mix. There is not enough room inside the bottle for the extra gas, so it expands into the balloon, blowing it up!</t>
        </r>
      </text>
    </comment>
    <comment ref="C93" authorId="0" shapeId="0">
      <text>
        <r>
          <rPr>
            <b/>
            <sz val="9"/>
            <color indexed="81"/>
            <rFont val="Tahoma"/>
            <family val="2"/>
          </rPr>
          <t xml:space="preserve">Giant bubbles. </t>
        </r>
        <r>
          <rPr>
            <sz val="9"/>
            <color indexed="81"/>
            <rFont val="Tahoma"/>
            <family val="2"/>
          </rPr>
          <t>These are even</t>
        </r>
        <r>
          <rPr>
            <b/>
            <sz val="9"/>
            <color indexed="81"/>
            <rFont val="Tahoma"/>
            <family val="2"/>
          </rPr>
          <t xml:space="preserve"> </t>
        </r>
        <r>
          <rPr>
            <i/>
            <sz val="9"/>
            <color indexed="81"/>
            <rFont val="Tahoma"/>
            <family val="2"/>
          </rPr>
          <t>more</t>
        </r>
        <r>
          <rPr>
            <sz val="9"/>
            <color indexed="81"/>
            <rFont val="Tahoma"/>
            <family val="2"/>
          </rPr>
          <t xml:space="preserve"> fun than the small ones from the standard bubble wand</t>
        </r>
        <r>
          <rPr>
            <b/>
            <sz val="9"/>
            <color indexed="81"/>
            <rFont val="Tahoma"/>
            <family val="2"/>
          </rPr>
          <t xml:space="preserve">
 </t>
        </r>
        <r>
          <rPr>
            <b/>
            <sz val="8"/>
            <color indexed="81"/>
            <rFont val="Tahoma"/>
            <family val="2"/>
          </rPr>
          <t>You'll need</t>
        </r>
        <r>
          <rPr>
            <sz val="9"/>
            <color indexed="81"/>
            <rFont val="Tahoma"/>
            <family val="2"/>
          </rPr>
          <t>: cotton string; a large plastic tub; 2 plastic straws; 1 cup dishwashing soap; 4 cups water; 1/2 cup light-colored corn syrup or glycerin</t>
        </r>
        <r>
          <rPr>
            <b/>
            <sz val="9"/>
            <color indexed="81"/>
            <rFont val="Tahoma"/>
            <family val="2"/>
          </rPr>
          <t xml:space="preserve">
 </t>
        </r>
        <r>
          <rPr>
            <b/>
            <sz val="8"/>
            <color indexed="81"/>
            <rFont val="Tahoma"/>
            <family val="2"/>
          </rPr>
          <t>Instructions</t>
        </r>
        <r>
          <rPr>
            <sz val="9"/>
            <color indexed="81"/>
            <rFont val="Tahoma"/>
            <family val="2"/>
          </rPr>
          <t>: To make your bubble blower, cut a long piece of string and thread it through two straws. Tie the ends of the string together, and then slide the knot into the middle of one of the straws. You can adjust the blower size by making the length of string shorter or longer before tying ends. Pour the liquids into the tub and mix. Dip your blower into the tub. Holding the straws, slowly spin around. With some practice, you should create huge bubbles!</t>
        </r>
      </text>
    </comment>
    <comment ref="C94" authorId="0" shapeId="0">
      <text>
        <r>
          <rPr>
            <b/>
            <sz val="9"/>
            <color indexed="81"/>
            <rFont val="Tahoma"/>
            <family val="2"/>
          </rPr>
          <t>Homemade Silly Putty</t>
        </r>
        <r>
          <rPr>
            <sz val="9"/>
            <color indexed="81"/>
            <rFont val="Tahoma"/>
            <family val="2"/>
          </rPr>
          <t xml:space="preserve">. Silly Putty is fun goo that you can stretch, stamp, and play with. Instead of buying some, why not make your own?
 </t>
        </r>
        <r>
          <rPr>
            <b/>
            <sz val="8"/>
            <color indexed="81"/>
            <rFont val="Tahoma"/>
            <family val="2"/>
          </rPr>
          <t>You'll need</t>
        </r>
        <r>
          <rPr>
            <sz val="9"/>
            <color indexed="81"/>
            <rFont val="Tahoma"/>
            <family val="2"/>
          </rPr>
          <t xml:space="preserve">: food coloring; 3/4 cup glue; 1/4 cup liquid starch or borax; mixing bowl; water
 </t>
        </r>
        <r>
          <rPr>
            <b/>
            <sz val="8"/>
            <color indexed="81"/>
            <rFont val="Tahoma"/>
            <family val="2"/>
          </rPr>
          <t>Instructions</t>
        </r>
        <r>
          <rPr>
            <sz val="9"/>
            <color indexed="81"/>
            <rFont val="Tahoma"/>
            <family val="2"/>
          </rPr>
          <t>: In the bowl, mix 8 drops of food coloring, the glue, and 1 cup water. Mix the borax with 1 1/3 cups water. Slowly add the liquid starch or borax mixture to the colored glue and water mixture. Knead the mixture until you can stretch it but it isn't too mushy. Store in a plastic bag or covered container. (If it's out in the air for more than two horus it will harden!)</t>
        </r>
      </text>
    </comment>
    <comment ref="C95" authorId="0" shapeId="0">
      <text>
        <r>
          <rPr>
            <b/>
            <sz val="9"/>
            <color indexed="81"/>
            <rFont val="Tahoma"/>
            <family val="2"/>
          </rPr>
          <t>Make dinosaur sn_t</t>
        </r>
        <r>
          <rPr>
            <sz val="9"/>
            <color indexed="81"/>
            <rFont val="Tahoma"/>
            <family val="2"/>
          </rPr>
          <t xml:space="preserve">. Okay, so maybe it isn't real...but it sure looks like it!
 </t>
        </r>
        <r>
          <rPr>
            <b/>
            <sz val="8"/>
            <color indexed="81"/>
            <rFont val="Tahoma"/>
            <family val="2"/>
          </rPr>
          <t>You'll need</t>
        </r>
        <r>
          <rPr>
            <sz val="9"/>
            <color indexed="81"/>
            <rFont val="Tahoma"/>
            <family val="2"/>
          </rPr>
          <t xml:space="preserve">: a mixing bowl; 1 1/2 cups cornstarch; 1 cup water; yellow and green food coloring.
 </t>
        </r>
        <r>
          <rPr>
            <b/>
            <sz val="8"/>
            <color indexed="81"/>
            <rFont val="Tahoma"/>
            <family val="2"/>
          </rPr>
          <t>Instructions</t>
        </r>
        <r>
          <rPr>
            <sz val="9"/>
            <color indexed="81"/>
            <rFont val="Tahoma"/>
            <family val="2"/>
          </rPr>
          <t xml:space="preserve">: In the bowl, mix the cornstarch and water. Add a few drops of yellow and green food coloring to the mixture. Use your hands to make sure it has really combined. After about a minute, you'll have stretchy slime that looks like it came from a dinosaur. </t>
        </r>
        <r>
          <rPr>
            <i/>
            <sz val="9"/>
            <color indexed="81"/>
            <rFont val="Tahoma"/>
            <family val="2"/>
          </rPr>
          <t>Achoo!</t>
        </r>
      </text>
    </comment>
    <comment ref="C99" authorId="0" shapeId="0">
      <text>
        <r>
          <rPr>
            <sz val="9"/>
            <color indexed="81"/>
            <rFont val="Tahoma"/>
            <family val="2"/>
          </rPr>
          <t>There are all kinds of family stories and all kinds of families. As you explore these stories, think about the questions in the box below. Talk about your answers with your family and Brownie friends!</t>
        </r>
      </text>
    </comment>
    <comment ref="C100" authorId="0" shapeId="0">
      <text>
        <r>
          <rPr>
            <b/>
            <sz val="9"/>
            <color indexed="81"/>
            <rFont val="Tahoma"/>
            <family val="2"/>
          </rPr>
          <t>Read two stories starring families.</t>
        </r>
        <r>
          <rPr>
            <sz val="9"/>
            <color indexed="81"/>
            <rFont val="Tahoma"/>
            <family val="2"/>
          </rPr>
          <t xml:space="preserve"> Many books are all about girls and their families. Read two on your own or in a group.</t>
        </r>
      </text>
    </comment>
    <comment ref="C101" authorId="0" shapeId="0">
      <text>
        <r>
          <rPr>
            <b/>
            <sz val="9"/>
            <color indexed="81"/>
            <rFont val="Tahoma"/>
            <family val="2"/>
          </rPr>
          <t xml:space="preserve">Watch a family story. </t>
        </r>
        <r>
          <rPr>
            <sz val="9"/>
            <color indexed="81"/>
            <rFont val="Tahoma"/>
            <family val="2"/>
          </rPr>
          <t>Watch one movie or two different TV shows about family.
FOR MORE FUN: If your family was in a movie, what would they do? Come up with a name for your family's movie, and draw the movie poster.</t>
        </r>
      </text>
    </comment>
    <comment ref="C102" authorId="0" shapeId="0">
      <text>
        <r>
          <rPr>
            <b/>
            <sz val="9"/>
            <color indexed="81"/>
            <rFont val="Tahoma"/>
            <family val="2"/>
          </rPr>
          <t>Share family stories with friends.</t>
        </r>
        <r>
          <rPr>
            <sz val="9"/>
            <color indexed="81"/>
            <rFont val="Tahoma"/>
            <family val="2"/>
          </rPr>
          <t xml:space="preserve"> In your Brownie group, share a story about your family. Then listen to other girls' stories.</t>
        </r>
      </text>
    </comment>
    <comment ref="C103" authorId="0" shapeId="0">
      <text>
        <r>
          <rPr>
            <sz val="9"/>
            <color indexed="81"/>
            <rFont val="Tahoma"/>
            <family val="2"/>
          </rPr>
          <t>Find out which different countries, states, or towns your family comes from. Family stories are passed down differently in different cultures. How does your family share its family traditions and history?</t>
        </r>
      </text>
    </comment>
    <comment ref="C104" authorId="0" shapeId="0">
      <text>
        <r>
          <rPr>
            <b/>
            <sz val="9"/>
            <color indexed="81"/>
            <rFont val="Tahoma"/>
            <family val="2"/>
          </rPr>
          <t>Ask about a festival, holiday, or event.</t>
        </r>
        <r>
          <rPr>
            <sz val="9"/>
            <color indexed="81"/>
            <rFont val="Tahoma"/>
            <family val="2"/>
          </rPr>
          <t xml:space="preserve"> Learn why that day is special. How do people have fun on that day? Try out one highlight of the day with your family or Brownie group-perhaps a ritual, a costume, or a recipe.</t>
        </r>
      </text>
    </comment>
    <comment ref="C105" authorId="0" shapeId="0">
      <text>
        <r>
          <rPr>
            <b/>
            <sz val="9"/>
            <color indexed="81"/>
            <rFont val="Tahoma"/>
            <family val="2"/>
          </rPr>
          <t>Ask about a song, game, or dance.</t>
        </r>
        <r>
          <rPr>
            <sz val="9"/>
            <color indexed="81"/>
            <rFont val="Tahoma"/>
            <family val="2"/>
          </rPr>
          <t xml:space="preserve"> Try to sing the song, play the game, or dance the dance! You could teach it to your Brownie group.</t>
        </r>
      </text>
    </comment>
    <comment ref="C106" authorId="0" shapeId="0">
      <text>
        <r>
          <rPr>
            <b/>
            <sz val="9"/>
            <color indexed="81"/>
            <rFont val="Tahoma"/>
            <family val="2"/>
          </rPr>
          <t>Ask about a family recipe.</t>
        </r>
        <r>
          <rPr>
            <sz val="9"/>
            <color indexed="81"/>
            <rFont val="Tahoma"/>
            <family val="2"/>
          </rPr>
          <t xml:space="preserve"> Every place has food that is special. Ask a family member to help you make a family recipe. Share the food with friends.</t>
        </r>
      </text>
    </comment>
    <comment ref="C107" authorId="0" shapeId="0">
      <text>
        <r>
          <rPr>
            <sz val="9"/>
            <color indexed="81"/>
            <rFont val="Tahoma"/>
            <family val="2"/>
          </rPr>
          <t>Knowing who your family members are is only half the fun! Find a special detail about each person to write on your family tree. (Some ideas are on the next page.) Then make your tree in one of these ways.</t>
        </r>
      </text>
    </comment>
    <comment ref="C108" authorId="0" shapeId="0">
      <text>
        <r>
          <rPr>
            <b/>
            <sz val="9"/>
            <color indexed="81"/>
            <rFont val="Tahoma"/>
            <family val="2"/>
          </rPr>
          <t>Use the story tree.</t>
        </r>
        <r>
          <rPr>
            <sz val="9"/>
            <color indexed="81"/>
            <rFont val="Tahoma"/>
            <family val="2"/>
          </rPr>
          <t xml:space="preserve"> Look at Brownie Elf's story tree to see an example. Then draw your family on the story tree. Write their special detail on one of your journal pages.</t>
        </r>
      </text>
    </comment>
    <comment ref="C109" authorId="0" shapeId="0">
      <text>
        <r>
          <rPr>
            <b/>
            <sz val="9"/>
            <color indexed="81"/>
            <rFont val="Tahoma"/>
            <family val="2"/>
          </rPr>
          <t>Draw or paint your tree.</t>
        </r>
        <r>
          <rPr>
            <sz val="9"/>
            <color indexed="81"/>
            <rFont val="Tahoma"/>
            <family val="2"/>
          </rPr>
          <t xml:space="preserve"> You can choose colors, shapes, and decorate it yourself. You could use photos of your family, too!</t>
        </r>
      </text>
    </comment>
    <comment ref="C110" authorId="0" shapeId="0">
      <text>
        <r>
          <rPr>
            <b/>
            <sz val="9"/>
            <color indexed="81"/>
            <rFont val="Tahoma"/>
            <family val="2"/>
          </rPr>
          <t>Use software on a computer, or from an online site.</t>
        </r>
        <r>
          <rPr>
            <sz val="9"/>
            <color indexed="81"/>
            <rFont val="Tahoma"/>
            <family val="2"/>
          </rPr>
          <t xml:space="preserve"> Get an adult's help.</t>
        </r>
      </text>
    </comment>
    <comment ref="C111" authorId="0" shapeId="0">
      <text>
        <r>
          <rPr>
            <b/>
            <sz val="9"/>
            <color indexed="81"/>
            <rFont val="Tahoma"/>
            <family val="2"/>
          </rPr>
          <t>Find an object that means something to your family.</t>
        </r>
        <r>
          <rPr>
            <sz val="9"/>
            <color indexed="81"/>
            <rFont val="Tahoma"/>
            <family val="2"/>
          </rPr>
          <t xml:space="preserve"> Objects like photos, jewelry, and books can mean a lot. They can be favorite things from old times, or things that make people feel special. This means that objects can have their own stories!
With your family, find an object that tells a part of your family's story.</t>
        </r>
      </text>
    </comment>
    <comment ref="C112" authorId="0" shapeId="0">
      <text>
        <r>
          <rPr>
            <b/>
            <sz val="9"/>
            <color indexed="81"/>
            <rFont val="Tahoma"/>
            <family val="2"/>
          </rPr>
          <t>Ask about an old photo.</t>
        </r>
        <r>
          <rPr>
            <sz val="9"/>
            <color indexed="81"/>
            <rFont val="Tahoma"/>
            <family val="2"/>
          </rPr>
          <t xml:space="preserve"> Learn what was happening when the photograph was taken. Share the photo and the story with a family member who doesn't know about them!
FOR MORE FUN: Write or draw a story that begins or ends with that moment. Use your family members as characters.</t>
        </r>
      </text>
    </comment>
    <comment ref="C113" authorId="0" shapeId="0">
      <text>
        <r>
          <rPr>
            <b/>
            <sz val="9"/>
            <color indexed="81"/>
            <rFont val="Tahoma"/>
            <family val="2"/>
          </rPr>
          <t>Talk about an object that has been handed down.</t>
        </r>
        <r>
          <rPr>
            <sz val="9"/>
            <color indexed="81"/>
            <rFont val="Tahoma"/>
            <family val="2"/>
          </rPr>
          <t xml:space="preserve"> Sometimes family members pass important objects on to other family members. Learn the story behind one of these.
FOR MORE FUN: Make a family time capsule. Include pictures of important objects, photos, family news, and even your drawings. Be sure to decide when it will be opened!</t>
        </r>
      </text>
    </comment>
    <comment ref="C114" authorId="0" shapeId="0">
      <text>
        <r>
          <rPr>
            <b/>
            <sz val="9"/>
            <color indexed="81"/>
            <rFont val="Tahoma"/>
            <family val="2"/>
          </rPr>
          <t>Ask about an object that belongs to a far-away family member.</t>
        </r>
        <r>
          <rPr>
            <sz val="9"/>
            <color indexed="81"/>
            <rFont val="Tahoma"/>
            <family val="2"/>
          </rPr>
          <t xml:space="preserve"> With your family's help, call or write that relative. Ask about the story behind one of their treasured objects.</t>
        </r>
      </text>
    </comment>
    <comment ref="C115" authorId="0" shapeId="0">
      <text>
        <r>
          <rPr>
            <sz val="9"/>
            <color indexed="81"/>
            <rFont val="Tahoma"/>
            <family val="2"/>
          </rPr>
          <t>You've heard so many amazing family stories. Now it's time to share them with others! Pick one of these activities to help you tell your story.</t>
        </r>
      </text>
    </comment>
    <comment ref="C116" authorId="0" shapeId="0">
      <text>
        <r>
          <rPr>
            <b/>
            <sz val="9"/>
            <color indexed="81"/>
            <rFont val="Tahoma"/>
            <family val="2"/>
          </rPr>
          <t>Have a "family tree" potluck party.</t>
        </r>
        <r>
          <rPr>
            <sz val="9"/>
            <color indexed="81"/>
            <rFont val="Tahoma"/>
            <family val="2"/>
          </rPr>
          <t xml:space="preserve"> Every girl brings a dish and tells a story that she's learned about her family. You could invite your families to share the fun.
FOR MORE FUN: Make a "heritage fruit salad." Each girl brings a fruit from a place where her family has lived. Mix them all together for a yummy treat.</t>
        </r>
      </text>
    </comment>
    <comment ref="C117" authorId="0" shapeId="0">
      <text>
        <r>
          <rPr>
            <b/>
            <sz val="9"/>
            <color indexed="81"/>
            <rFont val="Tahoma"/>
            <family val="2"/>
          </rPr>
          <t>Make a family crest.</t>
        </r>
        <r>
          <rPr>
            <sz val="9"/>
            <color indexed="81"/>
            <rFont val="Tahoma"/>
            <family val="2"/>
          </rPr>
          <t xml:space="preserve"> In some countries, each family has a crest. A crest is a picture that uses colors and symbols to show what's important to the family. Think of what is important to your family, then draw your own crest. Tell your friends why you drew it in just that way.
FOR MORE FUN: Ask an adult to print out your crest on transferable paper, and iron it onto a T-shirt for you to wear.</t>
        </r>
      </text>
    </comment>
    <comment ref="C118" authorId="0" shapeId="0">
      <text>
        <r>
          <rPr>
            <b/>
            <sz val="9"/>
            <color indexed="81"/>
            <rFont val="Tahoma"/>
            <family val="2"/>
          </rPr>
          <t>Become pen pals with another member of your family.</t>
        </r>
        <r>
          <rPr>
            <sz val="9"/>
            <color indexed="81"/>
            <rFont val="Tahoma"/>
            <family val="2"/>
          </rPr>
          <t xml:space="preserve"> Write about what you and your family are doing. You could pick someone far away, and even send photos. Make a special folder to keep copies of notes you send and notes you get.
FOR MORE FUN: At your next family gathering, read some of your notes.</t>
        </r>
      </text>
    </comment>
    <comment ref="C123" authorId="0" shapeId="0">
      <text>
        <r>
          <rPr>
            <sz val="9"/>
            <color indexed="81"/>
            <rFont val="Tahoma"/>
            <family val="2"/>
          </rPr>
          <t>Find the pottery that's all around you-that way you can get ideas for making your own. When you do one of these things, begin an artist notebook to write your great ideas or draw a picture of something you have seen.</t>
        </r>
      </text>
    </comment>
    <comment ref="C124" authorId="0" shapeId="0">
      <text>
        <r>
          <rPr>
            <b/>
            <sz val="9"/>
            <color indexed="81"/>
            <rFont val="Tahoma"/>
            <family val="2"/>
          </rPr>
          <t>Visit an art gallery or museum.</t>
        </r>
        <r>
          <rPr>
            <sz val="9"/>
            <color indexed="81"/>
            <rFont val="Tahoma"/>
            <family val="2"/>
          </rPr>
          <t xml:space="preserve"> Ask your Brownie volunteer to help you find a clay exhibit or gallery with pottery. Remember that pottery can break easily. Be respectful of artwork!</t>
        </r>
      </text>
    </comment>
    <comment ref="C125" authorId="0" shapeId="0">
      <text>
        <r>
          <rPr>
            <b/>
            <sz val="9"/>
            <color indexed="81"/>
            <rFont val="Tahoma"/>
            <family val="2"/>
          </rPr>
          <t>Look for clay in your life.</t>
        </r>
        <r>
          <rPr>
            <sz val="9"/>
            <color indexed="81"/>
            <rFont val="Tahoma"/>
            <family val="2"/>
          </rPr>
          <t xml:space="preserve"> It's all around you at your house, at your school, in your community. See how many things made of clay you can spot in a week.
FOR MORE FUN: Have a scavenger hunt with friends and see how many things you can find that are made of clay.</t>
        </r>
      </text>
    </comment>
    <comment ref="C126" authorId="0" shapeId="0">
      <text>
        <r>
          <rPr>
            <b/>
            <sz val="9"/>
            <color indexed="81"/>
            <rFont val="Tahoma"/>
            <family val="2"/>
          </rPr>
          <t xml:space="preserve">Look in books, magazines, or online for clay things. </t>
        </r>
        <r>
          <rPr>
            <sz val="9"/>
            <color indexed="81"/>
            <rFont val="Tahoma"/>
            <family val="2"/>
          </rPr>
          <t>Did you know that false teeth used to be made out of clay? What else can you find that was made from clay?
FOR MORE FUN: Paste pictures of what you find in your artist notebook.</t>
        </r>
      </text>
    </comment>
    <comment ref="C127" authorId="0" shapeId="0">
      <text>
        <r>
          <rPr>
            <sz val="9"/>
            <color indexed="81"/>
            <rFont val="Tahoma"/>
            <family val="2"/>
          </rPr>
          <t>Visit with a clay expert! Ask this person to tell you about scoring, storing, wedging, and firing, and why each of these is important.</t>
        </r>
      </text>
    </comment>
    <comment ref="C128" authorId="0" shapeId="0">
      <text>
        <r>
          <rPr>
            <b/>
            <sz val="9"/>
            <color indexed="81"/>
            <rFont val="Tahoma"/>
            <family val="2"/>
          </rPr>
          <t>Visit a potter's studio.</t>
        </r>
        <r>
          <rPr>
            <sz val="9"/>
            <color indexed="81"/>
            <rFont val="Tahoma"/>
            <family val="2"/>
          </rPr>
          <t xml:space="preserve"> A clay artist is often called a potter.</t>
        </r>
      </text>
    </comment>
    <comment ref="C129" authorId="0" shapeId="0">
      <text>
        <r>
          <rPr>
            <b/>
            <sz val="9"/>
            <color indexed="81"/>
            <rFont val="Tahoma"/>
            <family val="2"/>
          </rPr>
          <t>Invite a craft teacher to your meeting.</t>
        </r>
        <r>
          <rPr>
            <sz val="9"/>
            <color indexed="81"/>
            <rFont val="Tahoma"/>
            <family val="2"/>
          </rPr>
          <t xml:space="preserve"> Ask them to bring clay samples, if possible.</t>
        </r>
      </text>
    </comment>
    <comment ref="C130" authorId="0" shapeId="0">
      <text>
        <r>
          <rPr>
            <b/>
            <sz val="9"/>
            <color indexed="81"/>
            <rFont val="Tahoma"/>
            <family val="2"/>
          </rPr>
          <t>Go to a pottery class at a community center.</t>
        </r>
        <r>
          <rPr>
            <sz val="9"/>
            <color indexed="81"/>
            <rFont val="Tahoma"/>
            <family val="2"/>
          </rPr>
          <t xml:space="preserve"> Many offer classes for beginners.</t>
        </r>
      </text>
    </comment>
    <comment ref="C131" authorId="0" shapeId="0">
      <text>
        <r>
          <rPr>
            <sz val="9"/>
            <color indexed="81"/>
            <rFont val="Tahoma"/>
            <family val="2"/>
          </rPr>
          <t>Pots have been made from clay for thousands of years. Pots do more than hold flowers! People carry water, eat food, and drink form them. Make your own simple pot. You could use it to hold jewelry, candy, or pencils.</t>
        </r>
      </text>
    </comment>
    <comment ref="C132" authorId="0" shapeId="0">
      <text>
        <r>
          <rPr>
            <b/>
            <sz val="9"/>
            <color indexed="81"/>
            <rFont val="Tahoma"/>
            <family val="2"/>
          </rPr>
          <t>Make a pinch pot.</t>
        </r>
        <r>
          <rPr>
            <sz val="9"/>
            <color indexed="81"/>
            <rFont val="Tahoma"/>
            <family val="2"/>
          </rPr>
          <t xml:space="preserve"> See the direction for help.
Hint: In step 2, start pinching at the bottom of your container and move slowly to the top.</t>
        </r>
      </text>
    </comment>
    <comment ref="C133" authorId="0" shapeId="0">
      <text>
        <r>
          <rPr>
            <b/>
            <sz val="9"/>
            <color indexed="81"/>
            <rFont val="Tahoma"/>
            <family val="2"/>
          </rPr>
          <t>Make a coil pot.</t>
        </r>
        <r>
          <rPr>
            <sz val="9"/>
            <color indexed="81"/>
            <rFont val="Tahoma"/>
            <family val="2"/>
          </rPr>
          <t xml:space="preserve"> A coil pot is made from "coils" of clay. See the directions for help.
FOR MORE FUN: Stack your coils into interesting shapes!</t>
        </r>
      </text>
    </comment>
    <comment ref="C134" authorId="0" shapeId="0">
      <text>
        <r>
          <rPr>
            <b/>
            <sz val="9"/>
            <color indexed="81"/>
            <rFont val="Tahoma"/>
            <family val="2"/>
          </rPr>
          <t>Make a slab pot.</t>
        </r>
        <r>
          <rPr>
            <sz val="9"/>
            <color indexed="81"/>
            <rFont val="Tahoma"/>
            <family val="2"/>
          </rPr>
          <t xml:space="preserve"> A slab is a piece of clay rolled flat. See the directions for help.
FOR MORE FUN: Try building a pot on a triangular or square base.</t>
        </r>
      </text>
    </comment>
    <comment ref="C135" authorId="0" shapeId="0">
      <text>
        <r>
          <rPr>
            <sz val="9"/>
            <color indexed="81"/>
            <rFont val="Tahoma"/>
            <family val="2"/>
          </rPr>
          <t>Make some clay decoration.</t>
        </r>
      </text>
    </comment>
    <comment ref="C136" authorId="0" shapeId="0">
      <text>
        <r>
          <rPr>
            <b/>
            <sz val="9"/>
            <color indexed="81"/>
            <rFont val="Tahoma"/>
            <family val="2"/>
          </rPr>
          <t>Decorate a tile.</t>
        </r>
        <r>
          <rPr>
            <sz val="9"/>
            <color indexed="81"/>
            <rFont val="Tahoma"/>
            <family val="2"/>
          </rPr>
          <t xml:space="preserve"> Turn a square of clay into art. Try making a handprint or stamping a design with rubber stamps. You can also use small tools, like a pencil or tweezers, to draw designs in your tile. When it's dry, paint it with acrylic paints.
FOR MORE FUN: Find pictures of tiles from other countries and copy one of the designs.</t>
        </r>
      </text>
    </comment>
    <comment ref="C137" authorId="0" shapeId="0">
      <text>
        <r>
          <rPr>
            <b/>
            <sz val="9"/>
            <color indexed="81"/>
            <rFont val="Tahoma"/>
            <family val="2"/>
          </rPr>
          <t>Make a pinch or slab sculpture.</t>
        </r>
        <r>
          <rPr>
            <sz val="9"/>
            <color indexed="81"/>
            <rFont val="Tahoma"/>
            <family val="2"/>
          </rPr>
          <t xml:space="preserve"> Make a clay sculpture of a house, pet, car, or animal. Make "hair," grass, or other decoration by squeezing clay through a garlic press.
FOR MORE FUN: Make a sculpture of something you like to imagine, like a castle or a spaceship.</t>
        </r>
      </text>
    </comment>
    <comment ref="C138" authorId="0" shapeId="0">
      <text>
        <r>
          <rPr>
            <b/>
            <sz val="9"/>
            <color indexed="81"/>
            <rFont val="Tahoma"/>
            <family val="2"/>
          </rPr>
          <t>Make beads for jewelry.</t>
        </r>
        <r>
          <rPr>
            <sz val="9"/>
            <color indexed="81"/>
            <rFont val="Tahoma"/>
            <family val="2"/>
          </rPr>
          <t xml:space="preserve"> Roll balls of clay into beads. Then use a straw, toothpick, or pencil to make holes so you can string them together. You could make them out of colored modeling clay or paint plain clay.</t>
        </r>
      </text>
    </comment>
    <comment ref="C139" authorId="0" shapeId="0">
      <text>
        <r>
          <rPr>
            <sz val="9"/>
            <color indexed="81"/>
            <rFont val="Tahoma"/>
            <family val="2"/>
          </rPr>
          <t>Glaze is special clay paint. It changes in heat to make bright colors and add shine. Make sure a potter or teacher helps you use glaze.</t>
        </r>
      </text>
    </comment>
    <comment ref="C140" authorId="0" shapeId="0">
      <text>
        <r>
          <rPr>
            <b/>
            <sz val="9"/>
            <color indexed="81"/>
            <rFont val="Tahoma"/>
            <family val="2"/>
          </rPr>
          <t>Dip your pottery.</t>
        </r>
        <r>
          <rPr>
            <sz val="9"/>
            <color indexed="81"/>
            <rFont val="Tahoma"/>
            <family val="2"/>
          </rPr>
          <t xml:space="preserve"> Fill a container with glaze and dip your pot in. Make sure there is extra room in the container so it doesn't overflow. Keep your pottery level and use slow movements.</t>
        </r>
      </text>
    </comment>
    <comment ref="C141" authorId="0" shapeId="0">
      <text>
        <r>
          <rPr>
            <b/>
            <sz val="9"/>
            <color indexed="81"/>
            <rFont val="Tahoma"/>
            <family val="2"/>
          </rPr>
          <t>Paint on glaze.</t>
        </r>
        <r>
          <rPr>
            <sz val="9"/>
            <color indexed="81"/>
            <rFont val="Tahoma"/>
            <family val="2"/>
          </rPr>
          <t xml:space="preserve"> Using a regular paintbrush, paint glaze on your pottery. Try to paint evenly-that means with the same amount on all parts of the pot. (If you dipped your pottery first, let that dry before you start painting.)</t>
        </r>
      </text>
    </comment>
    <comment ref="C142" authorId="0" shapeId="0">
      <text>
        <r>
          <rPr>
            <b/>
            <sz val="9"/>
            <color indexed="81"/>
            <rFont val="Tahoma"/>
            <family val="2"/>
          </rPr>
          <t>Sponge paint your pottery.</t>
        </r>
        <r>
          <rPr>
            <sz val="9"/>
            <color indexed="81"/>
            <rFont val="Tahoma"/>
            <family val="2"/>
          </rPr>
          <t xml:space="preserve"> Dip your sponge in the glaze. Press it gently onto your pottery. You can use different glaze colors and sponges in different shapes. A sponge gives a cool pattern to glaze.</t>
        </r>
      </text>
    </comment>
    <comment ref="C146" authorId="0" shapeId="0">
      <text>
        <r>
          <rPr>
            <sz val="9"/>
            <color indexed="81"/>
            <rFont val="Tahoma"/>
            <family val="2"/>
          </rPr>
          <t>When you sleep, you're saving your energy so you can play more when you wake up. Saving energy in your house is important, too. That helps make sure Earth doesn't run out of energy that makes electricity. It costs less for your family, too.</t>
        </r>
      </text>
    </comment>
    <comment ref="C147" authorId="0" shapeId="0">
      <text>
        <r>
          <rPr>
            <b/>
            <sz val="9"/>
            <color indexed="81"/>
            <rFont val="Tahoma"/>
            <family val="2"/>
          </rPr>
          <t>Be a light-saver.</t>
        </r>
        <r>
          <rPr>
            <sz val="9"/>
            <color indexed="81"/>
            <rFont val="Tahoma"/>
            <family val="2"/>
          </rPr>
          <t xml:space="preserve"> For one week, make sure lights are turned off in rooms no one is using. Are there other energy-users you can switch off, too?</t>
        </r>
      </text>
    </comment>
    <comment ref="C148" authorId="0" shapeId="0">
      <text>
        <r>
          <rPr>
            <b/>
            <sz val="9"/>
            <color indexed="81"/>
            <rFont val="Tahoma"/>
            <family val="2"/>
          </rPr>
          <t>Go on an energy scavenger hunt.</t>
        </r>
        <r>
          <rPr>
            <sz val="9"/>
            <color indexed="81"/>
            <rFont val="Tahoma"/>
            <family val="2"/>
          </rPr>
          <t xml:space="preserve"> With your family, look for appliances and electronics that are plugged in when they're not in use. Some of these things use energy, called "standby power," even if they're not turned on! Together, make a plan to conserve energy for one week.
FOR MORE FUN: Ask a staff member at a home-improvement store how power strips can help you save standby power.</t>
        </r>
      </text>
    </comment>
    <comment ref="C149" authorId="0" shapeId="0">
      <text>
        <r>
          <rPr>
            <b/>
            <sz val="9"/>
            <color indexed="81"/>
            <rFont val="Tahoma"/>
            <family val="2"/>
          </rPr>
          <t>Find out about three ways to use less energy.</t>
        </r>
        <r>
          <rPr>
            <sz val="9"/>
            <color indexed="81"/>
            <rFont val="Tahoma"/>
            <family val="2"/>
          </rPr>
          <t xml:space="preserve"> Then make a plan with your family to be more efficient energy users. (Being efficient means you're careful to use only what you really need.) You might replace five regular lightbulbs with energy-saving fluorescent bulbs, clean the lint filter after every dryer load so drying takes less energy, or wash with cold water instead of using energy to heat water.</t>
        </r>
      </text>
    </comment>
    <comment ref="C150" authorId="0" shapeId="0">
      <text>
        <r>
          <rPr>
            <sz val="9"/>
            <color indexed="81"/>
            <rFont val="Tahoma"/>
            <family val="2"/>
          </rPr>
          <t>One of the planet's most important resources is water. Everyone needs to protect it, or one day we could run out! Try one of these ways to save water at your own home.</t>
        </r>
      </text>
    </comment>
    <comment ref="C151" authorId="0" shapeId="0">
      <text>
        <r>
          <rPr>
            <b/>
            <sz val="9"/>
            <color indexed="81"/>
            <rFont val="Tahoma"/>
            <family val="2"/>
          </rPr>
          <t>Use less water by taking shorter baths or showers for one week.</t>
        </r>
        <r>
          <rPr>
            <sz val="9"/>
            <color indexed="81"/>
            <rFont val="Tahoma"/>
            <family val="2"/>
          </rPr>
          <t xml:space="preserve"> Did you know that for every minute you shower, you use about five gallons of water? That means if you take a 10-minute shower, you've used 50 gallons of water. And a bathtub holds 60 gallons of water! Try to trim your shower time to save water. If you take a bath, fill the tub only half full.
FOR MORE FUN: Shower like Cousin Cloudberry for some water-saving fun.</t>
        </r>
      </text>
    </comment>
    <comment ref="C152" authorId="0" shapeId="0">
      <text>
        <r>
          <rPr>
            <b/>
            <sz val="9"/>
            <color indexed="81"/>
            <rFont val="Tahoma"/>
            <family val="2"/>
          </rPr>
          <t>Turn off the faucet when brushing your teeth.</t>
        </r>
        <r>
          <rPr>
            <sz val="9"/>
            <color indexed="81"/>
            <rFont val="Tahoma"/>
            <family val="2"/>
          </rPr>
          <t xml:space="preserve"> An average running faucet uses about two to three gallons per minute. If you left the faucet on for five minutes while you brushed your teeth, that means you waasted nearly 15 gallons of water! Make a sign to put next to the sink to remind your family to do the same.</t>
        </r>
      </text>
    </comment>
    <comment ref="C153" authorId="0" shapeId="0">
      <text>
        <r>
          <rPr>
            <b/>
            <sz val="9"/>
            <color indexed="81"/>
            <rFont val="Tahoma"/>
            <family val="2"/>
          </rPr>
          <t>Find three ways to save water.</t>
        </r>
        <r>
          <rPr>
            <sz val="9"/>
            <color indexed="81"/>
            <rFont val="Tahoma"/>
            <family val="2"/>
          </rPr>
          <t xml:space="preserve"> Then team up with your family to make a water-saving plan. Try following the plan for two weeks. Need some ideas to start? Try running the dishwasher only when it's full, or when washing dishes, don't let the water run. What other ideas do you have?</t>
        </r>
      </text>
    </comment>
    <comment ref="C154" authorId="0" shapeId="0">
      <text>
        <r>
          <rPr>
            <sz val="9"/>
            <color indexed="81"/>
            <rFont val="Tahoma"/>
            <family val="2"/>
          </rPr>
          <t>Using natural products, or things that are made with ingredients found in nature, is better for our earth. Instead of a chemical or a plastic being created, you can reuse something you already have. Try one of these natural solutions to a household problem.</t>
        </r>
      </text>
    </comment>
    <comment ref="C155" authorId="0" shapeId="0">
      <text>
        <r>
          <rPr>
            <b/>
            <sz val="9"/>
            <color indexed="81"/>
            <rFont val="Tahoma"/>
            <family val="2"/>
          </rPr>
          <t>Make a natural cleaner.</t>
        </r>
        <r>
          <rPr>
            <sz val="9"/>
            <color indexed="81"/>
            <rFont val="Tahoma"/>
            <family val="2"/>
          </rPr>
          <t xml:space="preserve"> Check the box on page 5 to find out how to make one for tiles or glass. Then use it to clean every week for a month. Be even greener by using a cloth or an old T-shirt instead of a paper towel!</t>
        </r>
      </text>
    </comment>
    <comment ref="C156" authorId="0" shapeId="0">
      <text>
        <r>
          <rPr>
            <b/>
            <sz val="9"/>
            <color indexed="81"/>
            <rFont val="Tahoma"/>
            <family val="2"/>
          </rPr>
          <t>Make a natural spray to use on plants, flowers, or vegetables.</t>
        </r>
        <r>
          <rPr>
            <sz val="9"/>
            <color indexed="81"/>
            <rFont val="Tahoma"/>
            <family val="2"/>
          </rPr>
          <t xml:space="preserve"> Look for directions in the sidebar. Then use the spray for two weeks and write down what you see. Did the spray help scare away bugs that hurt garden plants?</t>
        </r>
      </text>
    </comment>
    <comment ref="C157" authorId="0" shapeId="0">
      <text>
        <r>
          <rPr>
            <b/>
            <sz val="9"/>
            <color indexed="81"/>
            <rFont val="Tahoma"/>
            <family val="2"/>
          </rPr>
          <t>Take your own reusable bag to the grocery store or when helping run errands.</t>
        </r>
        <r>
          <rPr>
            <sz val="9"/>
            <color indexed="81"/>
            <rFont val="Tahoma"/>
            <family val="2"/>
          </rPr>
          <t xml:space="preserve"> For one month, count how many times you used your bag-that's how many plastic ones you kept out of the environment!
FOR MORE FUN: Decorate a cloth bag for you and your family to use when shopping.</t>
        </r>
      </text>
    </comment>
    <comment ref="C158" authorId="0" shapeId="0">
      <text>
        <r>
          <rPr>
            <sz val="9"/>
            <color indexed="81"/>
            <rFont val="Tahoma"/>
            <family val="2"/>
          </rPr>
          <t>Recycling is a great way to help the environment-and reusing things is great, too. When you send bottles, paper, and plastic away to the recycling plant, it takes energy to turn them into new products, but when you reuse something, you're keeping it out of the trash system altogether!</t>
        </r>
      </text>
    </comment>
    <comment ref="C159" authorId="0" shapeId="0">
      <text>
        <r>
          <rPr>
            <b/>
            <sz val="9"/>
            <color indexed="81"/>
            <rFont val="Tahoma"/>
            <family val="2"/>
          </rPr>
          <t>How much trash can you stash?</t>
        </r>
        <r>
          <rPr>
            <sz val="9"/>
            <color indexed="81"/>
            <rFont val="Tahoma"/>
            <family val="2"/>
          </rPr>
          <t xml:space="preserve"> Weigh your trash for a week. Then see how many pounds you can reduce in your trash. Make containers for different types of recycling, and help family members use them. Is there anything in your recycling you could reuse, such as old jars or plastic bags?
FOR MORE FUN: Find out if your community has a composting plan, or if your family or a neighbor could use your compost. If so, make a container for compost, too!</t>
        </r>
      </text>
    </comment>
    <comment ref="C160" authorId="0" shapeId="0">
      <text>
        <r>
          <rPr>
            <b/>
            <sz val="9"/>
            <color indexed="81"/>
            <rFont val="Tahoma"/>
            <family val="2"/>
          </rPr>
          <t>Recycle plastic bags.</t>
        </r>
        <r>
          <rPr>
            <sz val="9"/>
            <color indexed="81"/>
            <rFont val="Tahoma"/>
            <family val="2"/>
          </rPr>
          <t xml:space="preserve"> Collect 20 leftover plastic bags and take them back to a store that recycles them. Recycled plastic bags can be used to make plastic lumber for decks or swing sets and polar fleece for vests and coats!
FOR MORE FUN: Set up a place at school where other kids can bring in plastic bags. With a parent, take what you collect for a month to a store for recycling.</t>
        </r>
      </text>
    </comment>
    <comment ref="C161" authorId="0" shapeId="0">
      <text>
        <r>
          <rPr>
            <b/>
            <sz val="9"/>
            <color indexed="81"/>
            <rFont val="Tahoma"/>
            <family val="2"/>
          </rPr>
          <t>Donate toys and clothes.</t>
        </r>
        <r>
          <rPr>
            <sz val="9"/>
            <color indexed="81"/>
            <rFont val="Tahoma"/>
            <family val="2"/>
          </rPr>
          <t xml:space="preserve"> With your family, go through your toys and clothes and set aside what you don't play with or wear anymore. (Make sure anything in this pile is in good enough shape that someone else could use it.) Then go online together and find a place that accepts donations. Bag up your things and drop them off!</t>
        </r>
      </text>
    </comment>
    <comment ref="C162" authorId="0" shapeId="0">
      <text>
        <r>
          <rPr>
            <sz val="9"/>
            <color indexed="81"/>
            <rFont val="Tahoma"/>
            <family val="2"/>
          </rPr>
          <t>The air we breather is important to how healthy we feel. The air inside your home can contain dust or chemicals that can cause you to sneeze or make it hard to breathe. Clean up the air in your home with one of these activities.</t>
        </r>
      </text>
    </comment>
    <comment ref="C163" authorId="0" shapeId="0">
      <text>
        <r>
          <rPr>
            <b/>
            <sz val="9"/>
            <color indexed="81"/>
            <rFont val="Tahoma"/>
            <family val="2"/>
          </rPr>
          <t>Clean or replace an air filter.</t>
        </r>
        <r>
          <rPr>
            <sz val="9"/>
            <color indexed="81"/>
            <rFont val="Tahoma"/>
            <family val="2"/>
          </rPr>
          <t xml:space="preserve"> Find out how filters help the air, then with an adult check the filters at your home. (If you have a central heating and air-conditioning unit, the filters might be in vents in the wall.) If they need cleaning or replacing, team up to follow the instructions to help do it.</t>
        </r>
      </text>
    </comment>
    <comment ref="C164" authorId="0" shapeId="0">
      <text>
        <r>
          <rPr>
            <b/>
            <sz val="9"/>
            <color indexed="81"/>
            <rFont val="Tahoma"/>
            <family val="2"/>
          </rPr>
          <t>Discover natural filters.</t>
        </r>
        <r>
          <rPr>
            <sz val="9"/>
            <color indexed="81"/>
            <rFont val="Tahoma"/>
            <family val="2"/>
          </rPr>
          <t xml:space="preserve"> Put a plant or other natural air filter in your favorite room. For two weeks, notice if you can tell a difference in the air, and write down how you feel.
FOR MORE FUN: Grow the plant from a seed, or decorate the plant pot. (Or both!)</t>
        </r>
      </text>
    </comment>
    <comment ref="C165" authorId="0" shapeId="0">
      <text>
        <r>
          <rPr>
            <b/>
            <sz val="9"/>
            <color indexed="81"/>
            <rFont val="Tahoma"/>
            <family val="2"/>
          </rPr>
          <t>Make a natural air freshener.</t>
        </r>
        <r>
          <rPr>
            <sz val="9"/>
            <color indexed="81"/>
            <rFont val="Tahoma"/>
            <family val="2"/>
          </rPr>
          <t xml:space="preserve"> Work with an adult to make your own fresh scent for the house. Team up to boil 2 quarts of distilled water with 2 tablespoons of white vinegar. Add a few drops of scented oil or fruit and simmer for a few more minutes. One fresh scen to try is two sliced lemons with 1 tablespoon vanilla extract.</t>
        </r>
      </text>
    </comment>
    <comment ref="C169" authorId="0" shapeId="0">
      <text>
        <r>
          <rPr>
            <sz val="9"/>
            <color indexed="81"/>
            <rFont val="Tahoma"/>
            <family val="2"/>
          </rPr>
          <t>Explore your sense of sight by doing one of the following activities. Look out…there's fun ahead.</t>
        </r>
      </text>
    </comment>
    <comment ref="C170" authorId="0" shapeId="0">
      <text>
        <r>
          <rPr>
            <b/>
            <sz val="9"/>
            <color indexed="81"/>
            <rFont val="Tahoma"/>
            <family val="2"/>
          </rPr>
          <t>Hold a scavenger hunt in your neighborhood or at a park.</t>
        </r>
        <r>
          <rPr>
            <sz val="9"/>
            <color indexed="81"/>
            <rFont val="Tahoma"/>
            <family val="2"/>
          </rPr>
          <t xml:space="preserve"> Find at least 10 tiny things, like a clover or an anthill. Bring a magnifying glass, and talk about how it helps your sense of sight.
FOR MORE FUN: Hold your scavenger hunt on a night hike, with a flashlight. Before you go, find out why humans can see better with more light.</t>
        </r>
      </text>
    </comment>
    <comment ref="C171" authorId="0" shapeId="0">
      <text>
        <r>
          <rPr>
            <b/>
            <sz val="9"/>
            <color indexed="81"/>
            <rFont val="Tahoma"/>
            <family val="2"/>
          </rPr>
          <t>Play Kim's Game.</t>
        </r>
        <r>
          <rPr>
            <sz val="9"/>
            <color indexed="81"/>
            <rFont val="Tahoma"/>
            <family val="2"/>
          </rPr>
          <t xml:space="preserve"> Ask your volunteer to collect about 10 items and place them on a table, covered by a cloth. Sit around the table with friends. Lift the cloth for 10 seconds. Then re-cover the items and list what you saw. How many items could you remember? This game has been popular with Girl Scouts for nearly one hundred years!</t>
        </r>
      </text>
    </comment>
    <comment ref="C172" authorId="0" shapeId="0">
      <text>
        <r>
          <rPr>
            <b/>
            <sz val="9"/>
            <color indexed="81"/>
            <rFont val="Tahoma"/>
            <family val="2"/>
          </rPr>
          <t>Go on a window hunt.</t>
        </r>
        <r>
          <rPr>
            <sz val="9"/>
            <color indexed="81"/>
            <rFont val="Tahoma"/>
            <family val="2"/>
          </rPr>
          <t xml:space="preserve"> Partner with a friend and look out a window. Keep a list of how many human-made things you can see, like chairs, fences, or machines; and how many natural things, like animals, clouds, and trees. Who can find the most? Then find a different spot and play again.</t>
        </r>
      </text>
    </comment>
    <comment ref="C173" authorId="0" shapeId="0">
      <text>
        <r>
          <rPr>
            <sz val="9"/>
            <color indexed="81"/>
            <rFont val="Tahoma"/>
            <family val="2"/>
          </rPr>
          <t>The inside of your ear has hundreds of bones. Some of these bones are the tiniest in your body, but they can deliver big sounds! Open your ears by doing one of the following activities.</t>
        </r>
      </text>
    </comment>
    <comment ref="C174" authorId="0" shapeId="0">
      <text>
        <r>
          <rPr>
            <b/>
            <sz val="9"/>
            <color indexed="81"/>
            <rFont val="Tahoma"/>
            <family val="2"/>
          </rPr>
          <t>Listen for 10 different sounds.</t>
        </r>
        <r>
          <rPr>
            <sz val="9"/>
            <color indexed="81"/>
            <rFont val="Tahoma"/>
            <family val="2"/>
          </rPr>
          <t xml:space="preserve"> If you're inside, listen for sounds outside (no peeking out a window!). Draw pictures of what might be making those sounds. If you're outside, blindfold yourself and tell a friend what you hear. Once you've heard 10 sounds, trade places. Do you hear the same sounds as others?</t>
        </r>
      </text>
    </comment>
    <comment ref="C175" authorId="0" shapeId="0">
      <text>
        <r>
          <rPr>
            <b/>
            <sz val="9"/>
            <color indexed="81"/>
            <rFont val="Tahoma"/>
            <family val="2"/>
          </rPr>
          <t>Listen to sound boxes.</t>
        </r>
        <r>
          <rPr>
            <sz val="9"/>
            <color indexed="81"/>
            <rFont val="Tahoma"/>
            <family val="2"/>
          </rPr>
          <t xml:space="preserve"> Take an empty container with a lid and 10 different objects, things such as a coin or a spoonful of rice. Look at the objects with a friend. Then blindfold her and put one of the objects in the container. Put on the lid and shake it. Can your friend guess which object is making noise? Do this for three objects, then switch places.</t>
        </r>
      </text>
    </comment>
    <comment ref="C176" authorId="0" shapeId="0">
      <text>
        <r>
          <rPr>
            <b/>
            <sz val="9"/>
            <color indexed="81"/>
            <rFont val="Tahoma"/>
            <family val="2"/>
          </rPr>
          <t>Wear safety earplugs to understand what it's like to lose some of your hearing.</t>
        </r>
        <r>
          <rPr>
            <sz val="9"/>
            <color indexed="81"/>
            <rFont val="Tahoma"/>
            <family val="2"/>
          </rPr>
          <t xml:space="preserve"> Listen to three different sounds for three minutes each, such as chirping birds of your favorite song, with earplugs in it. Take the earplugs out, and listen for a little bit longer. Talk about what it is like to hear the same sounds, but differently.</t>
        </r>
      </text>
    </comment>
    <comment ref="C177" authorId="0" shapeId="0">
      <text>
        <r>
          <rPr>
            <sz val="9"/>
            <color indexed="81"/>
            <rFont val="Tahoma"/>
            <family val="2"/>
          </rPr>
          <t>One person might think something smells really good, while the next person thinks it smells really bad-everyone smells in a different way. Try out your nose in one of these choices.</t>
        </r>
      </text>
    </comment>
    <comment ref="C178" authorId="0" shapeId="0">
      <text>
        <r>
          <rPr>
            <b/>
            <sz val="9"/>
            <color indexed="81"/>
            <rFont val="Tahoma"/>
            <family val="2"/>
          </rPr>
          <t>Follow a friend using only your nose!</t>
        </r>
        <r>
          <rPr>
            <sz val="9"/>
            <color indexed="81"/>
            <rFont val="Tahoma"/>
            <family val="2"/>
          </rPr>
          <t xml:space="preserve"> Have an adult help you find something with a strong scent, like a lemon slice or a cinnamon stick. Blindfold a friend, hold the item close to her nose, and see if she can follow you a short distance using her sense of smell. Now switch, and see if you can follow her.</t>
        </r>
      </text>
    </comment>
    <comment ref="C179" authorId="0" shapeId="0">
      <text>
        <r>
          <rPr>
            <b/>
            <sz val="9"/>
            <color indexed="81"/>
            <rFont val="Tahoma"/>
            <family val="2"/>
          </rPr>
          <t xml:space="preserve">Play a smelly game with your friends. </t>
        </r>
        <r>
          <rPr>
            <sz val="9"/>
            <color indexed="81"/>
            <rFont val="Tahoma"/>
            <family val="2"/>
          </rPr>
          <t>Find five containers with lids (old yogurt containers will work well) and mark a number on each. Put an item with a strong smell-such as an orange peel or coffee-into each container and poke holes in the lid. Write down the number of each container and what's inside. Now rearrange the containers and try to identify the item that is in each one, just by smell. Who can guess the most smells correctly?</t>
        </r>
      </text>
    </comment>
    <comment ref="C180" authorId="0" shapeId="0">
      <text>
        <r>
          <rPr>
            <b/>
            <sz val="9"/>
            <color indexed="81"/>
            <rFont val="Tahoma"/>
            <family val="2"/>
          </rPr>
          <t>Try sniffing out three different foods.</t>
        </r>
        <r>
          <rPr>
            <sz val="9"/>
            <color indexed="81"/>
            <rFont val="Tahoma"/>
            <family val="2"/>
          </rPr>
          <t xml:space="preserve"> Put on a blindfold. Have someone else hold three different-but similar-foods under your nose, like three cheeses (such as cheddar, Swiss, mozzarella) or three kinds of citrus fruit (such as orange, grapefruit, lime). Guess what you think each food is, then find out if you're right.
FOR MORE FUN: First, taste each food. Then, hold your nose and have someone else feed you each one. Do they taste the same as they did when you could smell them?</t>
        </r>
      </text>
    </comment>
    <comment ref="C181" authorId="0" shapeId="0">
      <text>
        <r>
          <rPr>
            <sz val="9"/>
            <color indexed="81"/>
            <rFont val="Tahoma"/>
            <family val="2"/>
          </rPr>
          <t>To use your sense of taste, you need your mouth and your tongue. These body parts taste food and then send signals to your brain to let you know what the flavor is and whether or not you like it.</t>
        </r>
      </text>
    </comment>
    <comment ref="C182" authorId="0" shapeId="0">
      <text>
        <r>
          <rPr>
            <b/>
            <sz val="9"/>
            <color indexed="81"/>
            <rFont val="Tahoma"/>
            <family val="2"/>
          </rPr>
          <t>Do a taste test with salty, sweet, bitter, and sour foods.</t>
        </r>
        <r>
          <rPr>
            <sz val="9"/>
            <color indexed="81"/>
            <rFont val="Tahoma"/>
            <family val="2"/>
          </rPr>
          <t xml:space="preserve"> Taste at least one thing with each flavor. Talk about which flavors you like best and which ones you like least. Do any of the foods have more than one flavor?
FOR MORE FUN: Scientists know that we need saliva, or spit, to be able to taste. Try your taste test again, but wipe your tongue dry this time. Is anything different?</t>
        </r>
      </text>
    </comment>
    <comment ref="C183" authorId="0" shapeId="0">
      <text>
        <r>
          <rPr>
            <b/>
            <sz val="9"/>
            <color indexed="81"/>
            <rFont val="Tahoma"/>
            <family val="2"/>
          </rPr>
          <t>Look at the taste buds on a friend's tongue.</t>
        </r>
        <r>
          <rPr>
            <sz val="9"/>
            <color indexed="81"/>
            <rFont val="Tahoma"/>
            <family val="2"/>
          </rPr>
          <t xml:space="preserve"> Without touching her tongue, use a safe, plastic magnifying glass to see her taste buds. Then let her look at yours. Talk about what they look like, and find out the scientific name for a taste bud and how many are on one tongue.
FOR MORE FUN: Find out what makes someone a "supertaster!"</t>
        </r>
      </text>
    </comment>
    <comment ref="C184" authorId="0" shapeId="0">
      <text>
        <r>
          <rPr>
            <b/>
            <sz val="9"/>
            <color indexed="81"/>
            <rFont val="Tahoma"/>
            <family val="2"/>
          </rPr>
          <t>Explore how sight influences taste.</t>
        </r>
        <r>
          <rPr>
            <sz val="9"/>
            <color indexed="81"/>
            <rFont val="Tahoma"/>
            <family val="2"/>
          </rPr>
          <t xml:space="preserve"> With an adult, dye one food a different color than it was originally. You can try making blue milk or pink pancakes! Taste the food with its normal color, then its new color. Talk with your friends or family about whether it tastes different to you, and if you like the taste better if the food is a different color.</t>
        </r>
      </text>
    </comment>
    <comment ref="C192" authorId="0" shapeId="0">
      <text>
        <r>
          <rPr>
            <sz val="9"/>
            <color indexed="81"/>
            <rFont val="Tahoma"/>
            <family val="2"/>
          </rPr>
          <t>Find out where you can hike in your area. Some distances look short on a map, but they are actually quite long. Work with an adult to choose a hike that's perfect for you.</t>
        </r>
      </text>
    </comment>
    <comment ref="C193" authorId="0" shapeId="0">
      <text>
        <r>
          <rPr>
            <b/>
            <sz val="9"/>
            <color indexed="81"/>
            <rFont val="Tahoma"/>
            <family val="2"/>
          </rPr>
          <t>Find a trail.</t>
        </r>
        <r>
          <rPr>
            <sz val="9"/>
            <color indexed="81"/>
            <rFont val="Tahoma"/>
            <family val="2"/>
          </rPr>
          <t xml:space="preserve"> Team up with an adult to find a local trail online, or find a book of trails in your area.</t>
        </r>
      </text>
    </comment>
    <comment ref="C194" authorId="0" shapeId="0">
      <text>
        <r>
          <rPr>
            <b/>
            <sz val="9"/>
            <color indexed="81"/>
            <rFont val="Tahoma"/>
            <family val="2"/>
          </rPr>
          <t>Ask an expert.</t>
        </r>
        <r>
          <rPr>
            <sz val="9"/>
            <color indexed="81"/>
            <rFont val="Tahoma"/>
            <family val="2"/>
          </rPr>
          <t xml:space="preserve"> Invite a park ranger or experienced hiker to talk to your group about local places to hike.</t>
        </r>
      </text>
    </comment>
    <comment ref="C195" authorId="0" shapeId="0">
      <text>
        <r>
          <rPr>
            <b/>
            <sz val="9"/>
            <color indexed="81"/>
            <rFont val="Tahoma"/>
            <family val="2"/>
          </rPr>
          <t>Choose something to see.</t>
        </r>
        <r>
          <rPr>
            <sz val="9"/>
            <color indexed="81"/>
            <rFont val="Tahoma"/>
            <family val="2"/>
          </rPr>
          <t xml:space="preserve"> Do you have a favorite plant or animal you'd like to see? Is there a certain kind of tree you want to picnic under? Ask an experienced hiker to recommend a trail for you.</t>
        </r>
      </text>
    </comment>
    <comment ref="C196" authorId="0" shapeId="0">
      <text>
        <r>
          <rPr>
            <sz val="9"/>
            <color indexed="81"/>
            <rFont val="Tahoma"/>
            <family val="2"/>
          </rPr>
          <t>Get ready before you hit the trail. The more hiking skills you have, the more fun it will be.</t>
        </r>
      </text>
    </comment>
    <comment ref="C197" authorId="0" shapeId="0">
      <text>
        <r>
          <rPr>
            <b/>
            <sz val="9"/>
            <color indexed="81"/>
            <rFont val="Tahoma"/>
            <family val="2"/>
          </rPr>
          <t>Learn to follow trail signs.</t>
        </r>
        <r>
          <rPr>
            <sz val="9"/>
            <color indexed="81"/>
            <rFont val="Tahoma"/>
            <family val="2"/>
          </rPr>
          <t xml:space="preserve"> Set up a mini trail with trail signs. Make it in your own backyard, park, or school playground. Then ask your Brownie sisters to follow it.
FOR MORE FUN: Decorate a walking stick. (What kind of tree did your stick some from?)</t>
        </r>
      </text>
    </comment>
    <comment ref="C198" authorId="0" shapeId="0">
      <text>
        <r>
          <rPr>
            <b/>
            <sz val="9"/>
            <color indexed="81"/>
            <rFont val="Tahoma"/>
            <family val="2"/>
          </rPr>
          <t>Practice observation on a neighborhood safari.</t>
        </r>
        <r>
          <rPr>
            <sz val="9"/>
            <color indexed="81"/>
            <rFont val="Tahoma"/>
            <family val="2"/>
          </rPr>
          <t xml:space="preserve"> Before you go, make a simple map of your route. Then make three groups. One group will be "trailblazers." They're in charge of directions and will trace them on the map as you go. Another group will be "plant detectives." They'll write down all the plants they see. The third group will be "animal and bug detectives." They'll write down all the animals and bugs they see.</t>
        </r>
      </text>
    </comment>
    <comment ref="C199" authorId="0" shapeId="0">
      <text>
        <r>
          <rPr>
            <b/>
            <sz val="9"/>
            <color indexed="81"/>
            <rFont val="Tahoma"/>
            <family val="2"/>
          </rPr>
          <t>Know the trail.</t>
        </r>
        <r>
          <rPr>
            <sz val="9"/>
            <color indexed="81"/>
            <rFont val="Tahoma"/>
            <family val="2"/>
          </rPr>
          <t xml:space="preserve"> Trace the trail you will hike on a new piece of paper. Then talk with your friends about where you might see hills, streams, trees, flowers, and animals. Sketch them on your map.
FOR MORE FUN: Take your map with you on the hike. Were you right about what you would see?</t>
        </r>
      </text>
    </comment>
    <comment ref="C200" authorId="0" shapeId="0">
      <text>
        <r>
          <rPr>
            <sz val="9"/>
            <color indexed="81"/>
            <rFont val="Tahoma"/>
            <family val="2"/>
          </rPr>
          <t>Just like you can't play sports without the right equipment (playing soccer without a ball would be pretty tough!), you can't hike without the right gear. By the end of this step, you should haqve your hiker backpack ready.</t>
        </r>
      </text>
    </comment>
    <comment ref="C201" authorId="0" shapeId="0">
      <text>
        <r>
          <rPr>
            <b/>
            <sz val="9"/>
            <color indexed="81"/>
            <rFont val="Tahoma"/>
            <family val="2"/>
          </rPr>
          <t>Visit an outdoor store.</t>
        </r>
        <r>
          <rPr>
            <sz val="9"/>
            <color indexed="81"/>
            <rFont val="Tahoma"/>
            <family val="2"/>
          </rPr>
          <t xml:space="preserve"> Ask a staff member to teach you about great hiking gear.</t>
        </r>
      </text>
    </comment>
    <comment ref="C202" authorId="0" shapeId="0">
      <text>
        <r>
          <rPr>
            <b/>
            <sz val="9"/>
            <color indexed="81"/>
            <rFont val="Tahoma"/>
            <family val="2"/>
          </rPr>
          <t>Ask an older Girl Scout.</t>
        </r>
        <r>
          <rPr>
            <sz val="9"/>
            <color indexed="81"/>
            <rFont val="Tahoma"/>
            <family val="2"/>
          </rPr>
          <t xml:space="preserve"> What does she pack for a hike?</t>
        </r>
      </text>
    </comment>
    <comment ref="C203" authorId="0" shapeId="0">
      <text>
        <r>
          <rPr>
            <b/>
            <sz val="9"/>
            <color indexed="81"/>
            <rFont val="Tahoma"/>
            <family val="2"/>
          </rPr>
          <t>Invite an experienced hiker to your meeting.</t>
        </r>
        <r>
          <rPr>
            <sz val="9"/>
            <color indexed="81"/>
            <rFont val="Tahoma"/>
            <family val="2"/>
          </rPr>
          <t xml:space="preserve"> Ask for gear tips.</t>
        </r>
      </text>
    </comment>
    <comment ref="C204" authorId="0" shapeId="0">
      <text>
        <r>
          <rPr>
            <sz val="9"/>
            <color indexed="81"/>
            <rFont val="Tahoma"/>
            <family val="2"/>
          </rPr>
          <t>You'll need to keep up your energy on your hike. Pick your favorite healthy snack to take with you on the trail.</t>
        </r>
      </text>
    </comment>
    <comment ref="C205" authorId="0" shapeId="0">
      <text>
        <r>
          <rPr>
            <b/>
            <sz val="9"/>
            <color indexed="81"/>
            <rFont val="Tahoma"/>
            <family val="2"/>
          </rPr>
          <t>GORP. G</t>
        </r>
        <r>
          <rPr>
            <sz val="9"/>
            <color indexed="81"/>
            <rFont val="Tahoma"/>
            <family val="2"/>
          </rPr>
          <t>ood</t>
        </r>
        <r>
          <rPr>
            <b/>
            <sz val="9"/>
            <color indexed="81"/>
            <rFont val="Tahoma"/>
            <family val="2"/>
          </rPr>
          <t xml:space="preserve"> O</t>
        </r>
        <r>
          <rPr>
            <sz val="9"/>
            <color indexed="81"/>
            <rFont val="Tahoma"/>
            <family val="2"/>
          </rPr>
          <t>ld</t>
        </r>
        <r>
          <rPr>
            <b/>
            <sz val="9"/>
            <color indexed="81"/>
            <rFont val="Tahoma"/>
            <family val="2"/>
          </rPr>
          <t xml:space="preserve"> R</t>
        </r>
        <r>
          <rPr>
            <sz val="9"/>
            <color indexed="81"/>
            <rFont val="Tahoma"/>
            <family val="2"/>
          </rPr>
          <t xml:space="preserve">aisins and </t>
        </r>
        <r>
          <rPr>
            <b/>
            <sz val="9"/>
            <color indexed="81"/>
            <rFont val="Tahoma"/>
            <family val="2"/>
          </rPr>
          <t>P</t>
        </r>
        <r>
          <rPr>
            <sz val="9"/>
            <color indexed="81"/>
            <rFont val="Tahoma"/>
            <family val="2"/>
          </rPr>
          <t>eanuts taste great-and help keep your energy up! Pick your own ingredients, or invite your Brownie sisters to each contribute an ingredient. Try using nuts, dried fruit, chocolate chips, pretzels, or yogurt chips. Then mix it up in a big bowl and store in small zipper-close plastic bags.</t>
        </r>
      </text>
    </comment>
    <comment ref="C206" authorId="0" shapeId="0">
      <text>
        <r>
          <rPr>
            <b/>
            <sz val="9"/>
            <color indexed="81"/>
            <rFont val="Tahoma"/>
            <family val="2"/>
          </rPr>
          <t>Make a "walking salad."</t>
        </r>
        <r>
          <rPr>
            <sz val="9"/>
            <color indexed="81"/>
            <rFont val="Tahoma"/>
            <family val="2"/>
          </rPr>
          <t xml:space="preserve"> A walking salad is one that is easy to carry and eat on a hike. You make up your own. Use any raw vegetables and fruits. How about celery or carrot sticks wrapped in a lettuce leaf?</t>
        </r>
      </text>
    </comment>
    <comment ref="C207" authorId="0" shapeId="0">
      <text>
        <r>
          <rPr>
            <b/>
            <sz val="9"/>
            <color indexed="81"/>
            <rFont val="Tahoma"/>
            <family val="2"/>
          </rPr>
          <t>Bring a "nose-bag lunch"!</t>
        </r>
        <r>
          <rPr>
            <sz val="9"/>
            <color indexed="81"/>
            <rFont val="Tahoma"/>
            <family val="2"/>
          </rPr>
          <t xml:space="preserve"> These are named after the lunches horses carry around with them, hanging in a bag around their noses! Your bag can have whatever delicious lunch items you want, as long as they're easy to carry.</t>
        </r>
      </text>
    </comment>
    <comment ref="C208" authorId="0" shapeId="0">
      <text>
        <r>
          <rPr>
            <sz val="9"/>
            <color indexed="81"/>
            <rFont val="Tahoma"/>
            <family val="2"/>
          </rPr>
          <t>You have your map, your backpack, and your new hiking skills. You're ready to go! Now choose a game to play as you hike along-and maybe even learn a new song.</t>
        </r>
      </text>
    </comment>
    <comment ref="C209" authorId="0" shapeId="0">
      <text>
        <r>
          <rPr>
            <b/>
            <sz val="9"/>
            <color indexed="81"/>
            <rFont val="Tahoma"/>
            <family val="2"/>
          </rPr>
          <t>Have a scavenger hunt.</t>
        </r>
        <r>
          <rPr>
            <sz val="9"/>
            <color indexed="81"/>
            <rFont val="Tahoma"/>
            <family val="2"/>
          </rPr>
          <t xml:space="preserve"> Make a list of ten things you might find along your trail. It might be a smooth rock, a yellow leaf, an acorn, or a pinecone.</t>
        </r>
      </text>
    </comment>
    <comment ref="C210" authorId="0" shapeId="0">
      <text>
        <r>
          <rPr>
            <b/>
            <sz val="9"/>
            <color indexed="81"/>
            <rFont val="Tahoma"/>
            <family val="2"/>
          </rPr>
          <t>Play "I Spy."</t>
        </r>
        <r>
          <rPr>
            <sz val="9"/>
            <color indexed="81"/>
            <rFont val="Tahoma"/>
            <family val="2"/>
          </rPr>
          <t xml:space="preserve"> Start with the rainbow and find something in each color. Or try to find things that start with each letter of the alphabet!</t>
        </r>
      </text>
    </comment>
    <comment ref="C211" authorId="0" shapeId="0">
      <text>
        <r>
          <rPr>
            <b/>
            <sz val="9"/>
            <color indexed="81"/>
            <rFont val="Tahoma"/>
            <family val="2"/>
          </rPr>
          <t>Do a detective hike.</t>
        </r>
        <r>
          <rPr>
            <sz val="9"/>
            <color indexed="81"/>
            <rFont val="Tahoma"/>
            <family val="2"/>
          </rPr>
          <t xml:space="preserve"> Bring a guidebook and identify new leaves or tracks on the trail.
FOR MORE FUN: Try to be totally silent for one minute on your hike. What new sounds can you hear?</t>
        </r>
      </text>
    </comment>
    <comment ref="C215" authorId="0" shapeId="0">
      <text>
        <r>
          <rPr>
            <sz val="9"/>
            <color indexed="81"/>
            <rFont val="Tahoma"/>
            <family val="2"/>
          </rPr>
          <t xml:space="preserve">Get going in the right direction as soon asyou wake up! Do one of thse activities for </t>
        </r>
        <r>
          <rPr>
            <b/>
            <sz val="9"/>
            <color indexed="81"/>
            <rFont val="Tahoma"/>
            <family val="2"/>
          </rPr>
          <t>two weeks</t>
        </r>
        <r>
          <rPr>
            <sz val="9"/>
            <color indexed="81"/>
            <rFont val="Tahoma"/>
            <family val="2"/>
          </rPr>
          <t>. (Doing something for two weeks trains your mind and body.)</t>
        </r>
      </text>
    </comment>
    <comment ref="C216" authorId="0" shapeId="0">
      <text>
        <r>
          <rPr>
            <b/>
            <sz val="9"/>
            <color indexed="81"/>
            <rFont val="Tahoma"/>
            <family val="2"/>
          </rPr>
          <t>Set your alarm.</t>
        </r>
        <r>
          <rPr>
            <sz val="9"/>
            <color indexed="81"/>
            <rFont val="Tahoma"/>
            <family val="2"/>
          </rPr>
          <t xml:space="preserve"> Find out how to use an alarm, then use one to wake you up. How long does it take you to get ready for the day ahead? What time should you set your alarm for on a school day?
FOR MORE FUN: Make up a fun dance to get you moving in the morning.</t>
        </r>
      </text>
    </comment>
    <comment ref="C217" authorId="0" shapeId="0">
      <text>
        <r>
          <rPr>
            <b/>
            <sz val="9"/>
            <color indexed="81"/>
            <rFont val="Tahoma"/>
            <family val="2"/>
          </rPr>
          <t>Lay out your clothes.</t>
        </r>
        <r>
          <rPr>
            <sz val="9"/>
            <color indexed="81"/>
            <rFont val="Tahoma"/>
            <family val="2"/>
          </rPr>
          <t xml:space="preserve"> Check the next day's weather forecast before bed, and pick clothes suited to the weather. Make reusable weather symbols, like a sun, cloud, and snowflake. Each day, post the next day's weather so you and your family can plan what to wear.
FOR MORE FUN: Try a weather relay with friends (see box).</t>
        </r>
      </text>
    </comment>
    <comment ref="C218" authorId="0" shapeId="0">
      <text>
        <r>
          <rPr>
            <b/>
            <sz val="9"/>
            <color indexed="81"/>
            <rFont val="Tahoma"/>
            <family val="2"/>
          </rPr>
          <t>Make your bed.</t>
        </r>
        <r>
          <rPr>
            <sz val="9"/>
            <color indexed="81"/>
            <rFont val="Tahoma"/>
            <family val="2"/>
          </rPr>
          <t xml:space="preserve"> With your Brownie friends, find out how to make a bed really well. Then create a "bed-making" song. (Change the words to a favorite song or nursery rhyme like "Row, Row, Row Your Boat.") Sing it while you make your bed!</t>
        </r>
      </text>
    </comment>
    <comment ref="C219" authorId="0" shapeId="0">
      <text>
        <r>
          <rPr>
            <sz val="9"/>
            <color indexed="81"/>
            <rFont val="Tahoma"/>
            <family val="2"/>
          </rPr>
          <t>Sort your school supplies, favorite playthings, or clothes. Then practice keeping up your new system. For two weeks, check every day to make sure your things stay where they belong!</t>
        </r>
      </text>
    </comment>
    <comment ref="C220" authorId="0" shapeId="0">
      <text>
        <r>
          <rPr>
            <b/>
            <sz val="9"/>
            <color indexed="81"/>
            <rFont val="Tahoma"/>
            <family val="2"/>
          </rPr>
          <t>Sort your school supplies.</t>
        </r>
        <r>
          <rPr>
            <sz val="9"/>
            <color indexed="81"/>
            <rFont val="Tahoma"/>
            <family val="2"/>
          </rPr>
          <t xml:space="preserve"> Make a list of the items you need to take to school every day. Then choose a place to be your "school set-up area," and keep your supplies there. Post your list nearby to check that you have each item each day.
FOR MORE FUN: Ask someone in your family to help you put dividers in a binder to keep papers for different subjects. Have a pocket for notes from school, so you can share news with your family!</t>
        </r>
      </text>
    </comment>
    <comment ref="C221" authorId="0" shapeId="0">
      <text>
        <r>
          <rPr>
            <b/>
            <sz val="9"/>
            <color indexed="81"/>
            <rFont val="Tahoma"/>
            <family val="2"/>
          </rPr>
          <t>Make and label play-stuff bins.</t>
        </r>
        <r>
          <rPr>
            <sz val="9"/>
            <color indexed="81"/>
            <rFont val="Tahoma"/>
            <family val="2"/>
          </rPr>
          <t xml:space="preserve"> Use shoe boxes for smaller stuff like that could easily get lost. Use larger bins with lids for stuffed animals or games. Label boxes with words or pictures. When you put things away, play "match the label" to find the right bin. Next time you want to play, your space will be clean, and everything will be easy to find!</t>
        </r>
      </text>
    </comment>
    <comment ref="C222" authorId="0" shapeId="0">
      <text>
        <r>
          <rPr>
            <b/>
            <sz val="9"/>
            <color indexed="81"/>
            <rFont val="Tahoma"/>
            <family val="2"/>
          </rPr>
          <t>Organize your clothes.</t>
        </r>
        <r>
          <rPr>
            <sz val="9"/>
            <color indexed="81"/>
            <rFont val="Tahoma"/>
            <family val="2"/>
          </rPr>
          <t xml:space="preserve"> First, find the clothes you wear most often. Keep those in drawers or closet spaces that are easy to reach. Put clothes for another season in a less-used area of your closet. Ask your family if you can give away clothes that are too small. Then, get a dirty-clothes hamper!
FOR MORE FUN: Decorate your hamper like an animal or a basketball hoop, and make a game out of using it!</t>
        </r>
      </text>
    </comment>
    <comment ref="C223" authorId="0" shapeId="0">
      <text>
        <r>
          <rPr>
            <sz val="9"/>
            <color indexed="81"/>
            <rFont val="Tahoma"/>
            <family val="2"/>
          </rPr>
          <t>Get your homework done more easily by making one of these small changes.</t>
        </r>
      </text>
    </comment>
    <comment ref="C224" authorId="0" shapeId="0">
      <text>
        <r>
          <rPr>
            <b/>
            <sz val="9"/>
            <color indexed="81"/>
            <rFont val="Tahoma"/>
            <family val="2"/>
          </rPr>
          <t>Create your own homework space.</t>
        </r>
        <r>
          <rPr>
            <sz val="9"/>
            <color indexed="81"/>
            <rFont val="Tahoma"/>
            <family val="2"/>
          </rPr>
          <t xml:space="preserve"> When you're doing homework, it's best to find a place where nothing can bother you. Decorate the space-a corner, nook, or even lap desk-with artwork so you'll like spending time there. Having a special space will help you stay organized, so you can get your schoolwork done better and more quickly.</t>
        </r>
      </text>
    </comment>
    <comment ref="C225" authorId="0" shapeId="0">
      <text>
        <r>
          <rPr>
            <b/>
            <sz val="9"/>
            <color indexed="81"/>
            <rFont val="Tahoma"/>
            <family val="2"/>
          </rPr>
          <t>Make a homework station.</t>
        </r>
        <r>
          <rPr>
            <sz val="9"/>
            <color indexed="81"/>
            <rFont val="Tahoma"/>
            <family val="2"/>
          </rPr>
          <t xml:space="preserve"> If your homework is always in the same place, you won't forget to have someone check it, and you won't forget to take it to school! Use one side of a shirt box. Wrap it in cool paper. Add your name and some decoration.
FOR MORE FUN: Make an organizer box for each person in your family. Sometimes adults need help with their papers, too!</t>
        </r>
      </text>
    </comment>
    <comment ref="C226" authorId="0" shapeId="0">
      <text>
        <r>
          <rPr>
            <b/>
            <sz val="9"/>
            <color indexed="81"/>
            <rFont val="Tahoma"/>
            <family val="2"/>
          </rPr>
          <t>Make a homework schedule.</t>
        </r>
        <r>
          <rPr>
            <sz val="9"/>
            <color indexed="81"/>
            <rFont val="Tahoma"/>
            <family val="2"/>
          </rPr>
          <t xml:space="preserve"> If you procrastinate, make a schedule! Write down your activities for each day, and include a set time for homework. Stick to your homework time for two weeks!</t>
        </r>
      </text>
    </comment>
    <comment ref="C227" authorId="0" shapeId="0">
      <text>
        <r>
          <rPr>
            <sz val="9"/>
            <color indexed="81"/>
            <rFont val="Tahoma"/>
            <family val="2"/>
          </rPr>
          <t>The best way to stay organized is to plan ahead so you aren't rushed when you need to do something.</t>
        </r>
      </text>
    </comment>
    <comment ref="C228" authorId="0" shapeId="0">
      <text>
        <r>
          <rPr>
            <b/>
            <sz val="9"/>
            <color indexed="81"/>
            <rFont val="Tahoma"/>
            <family val="2"/>
          </rPr>
          <t xml:space="preserve">Make a "special dates" calendar. </t>
        </r>
        <r>
          <rPr>
            <sz val="9"/>
            <color indexed="81"/>
            <rFont val="Tahoma"/>
            <family val="2"/>
          </rPr>
          <t>Create a calendar for your family that lists birthdays, vacations, holidays, and other important dates everyone should remember. Or make it a Brownie group calendar that shows when you'll do your activities, who'll bring snack, and special group reminders.</t>
        </r>
      </text>
    </comment>
    <comment ref="C229" authorId="0" shapeId="0">
      <text>
        <r>
          <rPr>
            <b/>
            <sz val="9"/>
            <color indexed="81"/>
            <rFont val="Tahoma"/>
            <family val="2"/>
          </rPr>
          <t>Make a family activities schedule.</t>
        </r>
        <r>
          <rPr>
            <sz val="9"/>
            <color indexed="81"/>
            <rFont val="Tahoma"/>
            <family val="2"/>
          </rPr>
          <t xml:space="preserve"> Help keep your busy family organized and on time. Use a predesigned calendar, make your own, or just write one on paper, a chalkboard, or a bulleting board. Ask family members about work and sports schedules, and appointments.
FOR MORE FUN: Use different colored stickers for each member of your family.</t>
        </r>
      </text>
    </comment>
    <comment ref="C230" authorId="0" shapeId="0">
      <text>
        <r>
          <rPr>
            <b/>
            <sz val="9"/>
            <color indexed="81"/>
            <rFont val="Tahoma"/>
            <family val="2"/>
          </rPr>
          <t>Be a family grocery helper.</t>
        </r>
        <r>
          <rPr>
            <sz val="9"/>
            <color indexed="81"/>
            <rFont val="Tahoma"/>
            <family val="2"/>
          </rPr>
          <t xml:space="preserve"> Work with your family to make the grocery list for two weeks. Keep track of who likes to eat what, and how much you think they might need. Check your refrigerator and pantry for what needs to be replaced.</t>
        </r>
      </text>
    </comment>
    <comment ref="C231" authorId="0" shapeId="0">
      <text>
        <r>
          <rPr>
            <sz val="9"/>
            <color indexed="81"/>
            <rFont val="Tahoma"/>
            <family val="2"/>
          </rPr>
          <t>For this step, ask the people in charge of the place you want to organize what you can do, and tell them some of your ideas. Decide together what would be most useful. When you're done, talk with your friends about how it felt to help out.</t>
        </r>
      </text>
    </comment>
    <comment ref="C232" authorId="0" shapeId="0">
      <text>
        <r>
          <rPr>
            <b/>
            <sz val="9"/>
            <color indexed="81"/>
            <rFont val="Tahoma"/>
            <family val="2"/>
          </rPr>
          <t>Organize a Girl Scout place.</t>
        </r>
        <r>
          <rPr>
            <sz val="9"/>
            <color indexed="81"/>
            <rFont val="Tahoma"/>
            <family val="2"/>
          </rPr>
          <t xml:space="preserve"> This could be your Brownie meeting space or a place on a camp property.</t>
        </r>
      </text>
    </comment>
    <comment ref="C233" authorId="0" shapeId="0">
      <text>
        <r>
          <rPr>
            <b/>
            <sz val="9"/>
            <color indexed="81"/>
            <rFont val="Tahoma"/>
            <family val="2"/>
          </rPr>
          <t>Organize a community place.</t>
        </r>
        <r>
          <rPr>
            <sz val="9"/>
            <color indexed="81"/>
            <rFont val="Tahoma"/>
            <family val="2"/>
          </rPr>
          <t xml:space="preserve"> What about organizing your school's gym supply room, sorting materials in an arts space at a place of worship, or making useful decorations for the public library?</t>
        </r>
      </text>
    </comment>
    <comment ref="C234" authorId="0" shapeId="0">
      <text>
        <r>
          <rPr>
            <b/>
            <sz val="9"/>
            <color indexed="81"/>
            <rFont val="Tahoma"/>
            <family val="2"/>
          </rPr>
          <t>Help a relative, friend, or neighbor.</t>
        </r>
        <r>
          <rPr>
            <sz val="9"/>
            <color indexed="81"/>
            <rFont val="Tahoma"/>
            <family val="2"/>
          </rPr>
          <t xml:space="preserve"> Maybe you can help them organize a home office, a pantry where food is kept, or an area in their garage.</t>
        </r>
      </text>
    </comment>
    <comment ref="C239" authorId="0" shapeId="0">
      <text>
        <r>
          <rPr>
            <sz val="9"/>
            <color indexed="81"/>
            <rFont val="Tahoma"/>
            <family val="2"/>
          </rPr>
          <t>You are going on a special search in this badge-a search for a real-life hidden treasure. But you have to get ready before you go! Use one of these choices to help you.</t>
        </r>
      </text>
    </comment>
    <comment ref="C240" authorId="0" shapeId="0">
      <text>
        <r>
          <rPr>
            <b/>
            <sz val="9"/>
            <color indexed="81"/>
            <rFont val="Tahoma"/>
            <family val="2"/>
          </rPr>
          <t>Make a letterboxing dictionary.</t>
        </r>
        <r>
          <rPr>
            <sz val="9"/>
            <color indexed="81"/>
            <rFont val="Tahoma"/>
            <family val="2"/>
          </rPr>
          <t xml:space="preserve"> You-and your friends and family who come along-might not know much about letterboxing. With an adult, go online to find out about the special language of letterboxing. Write the meanings down so you remember them.
  </t>
        </r>
        <r>
          <rPr>
            <sz val="9"/>
            <color indexed="81"/>
            <rFont val="Wingdings"/>
            <charset val="2"/>
          </rPr>
          <t></t>
        </r>
        <r>
          <rPr>
            <sz val="9"/>
            <color indexed="81"/>
            <rFont val="Tahoma"/>
            <family val="2"/>
          </rPr>
          <t xml:space="preserve">hitchhiker
  </t>
        </r>
        <r>
          <rPr>
            <sz val="9"/>
            <color indexed="81"/>
            <rFont val="Wingdings"/>
            <charset val="2"/>
          </rPr>
          <t></t>
        </r>
        <r>
          <rPr>
            <sz val="9"/>
            <color indexed="81"/>
            <rFont val="Tahoma"/>
            <family val="2"/>
          </rPr>
          <t xml:space="preserve">parasite
  </t>
        </r>
        <r>
          <rPr>
            <sz val="9"/>
            <color indexed="81"/>
            <rFont val="Wingdings"/>
            <charset val="2"/>
          </rPr>
          <t></t>
        </r>
        <r>
          <rPr>
            <sz val="9"/>
            <color indexed="81"/>
            <rFont val="Tahoma"/>
            <family val="2"/>
          </rPr>
          <t xml:space="preserve">cuckoo clue
  </t>
        </r>
        <r>
          <rPr>
            <sz val="9"/>
            <color indexed="81"/>
            <rFont val="Wingdings"/>
            <charset val="2"/>
          </rPr>
          <t></t>
        </r>
        <r>
          <rPr>
            <sz val="9"/>
            <color indexed="81"/>
            <rFont val="Tahoma"/>
            <family val="2"/>
          </rPr>
          <t>microbox</t>
        </r>
      </text>
    </comment>
    <comment ref="C241" authorId="0" shapeId="0">
      <text>
        <r>
          <rPr>
            <b/>
            <sz val="9"/>
            <color indexed="81"/>
            <rFont val="Tahoma"/>
            <family val="2"/>
          </rPr>
          <t>Think of hiding places.</t>
        </r>
        <r>
          <rPr>
            <sz val="9"/>
            <color indexed="81"/>
            <rFont val="Tahoma"/>
            <family val="2"/>
          </rPr>
          <t xml:space="preserve"> Find out about good places to hide your letterboxes. Then draw a map of 10 great hiding spots in your area, or mark them on a map.
FOR MORE FUN: Look at where letterboxes are already hidden in your area. Did you think of the same places?</t>
        </r>
      </text>
    </comment>
    <comment ref="C242" authorId="0" shapeId="0">
      <text>
        <r>
          <rPr>
            <b/>
            <sz val="9"/>
            <color indexed="81"/>
            <rFont val="Tahoma"/>
            <family val="2"/>
          </rPr>
          <t>Practice your "seeking" skills.</t>
        </r>
        <r>
          <rPr>
            <sz val="9"/>
            <color indexed="81"/>
            <rFont val="Tahoma"/>
            <family val="2"/>
          </rPr>
          <t xml:space="preserve"> Have your family or friends hide five or six objects around the house. Can you follow their clues to find the objects?
FOR MORE FUN: Race against a friend to find the objects first! Then switch places and hide objects for them to find.</t>
        </r>
      </text>
    </comment>
    <comment ref="C243" authorId="0" shapeId="0">
      <text>
        <r>
          <rPr>
            <sz val="9"/>
            <color indexed="81"/>
            <rFont val="Tahoma"/>
            <family val="2"/>
          </rPr>
          <t>Stamps are an important part of letterboxing. You use your own stamp to mark a special book in the letterboxes you visit. And you mark your own notebook with a stamp from inside the box. Then you can show others where you have gone on your Brownie adventure! (The more letterboxes you find, the more stamps you'll have in your book.)</t>
        </r>
      </text>
    </comment>
    <comment ref="C244" authorId="0" shapeId="0">
      <text>
        <r>
          <rPr>
            <b/>
            <sz val="9"/>
            <color indexed="81"/>
            <rFont val="Tahoma"/>
            <family val="2"/>
          </rPr>
          <t>Cut your own stamp from craft foam.</t>
        </r>
        <r>
          <rPr>
            <sz val="9"/>
            <color indexed="81"/>
            <rFont val="Tahoma"/>
            <family val="2"/>
          </rPr>
          <t xml:space="preserve"> Use foam that already has glue on the back and stickit to a jar lid or piece of wood to make your stamp sturdy. If it doesn't already have glue, with an adult's help, use spray glue. Then press your stamp onto an ink pad and test it.</t>
        </r>
      </text>
    </comment>
    <comment ref="C245" authorId="0" shapeId="0">
      <text>
        <r>
          <rPr>
            <b/>
            <sz val="9"/>
            <color indexed="81"/>
            <rFont val="Tahoma"/>
            <family val="2"/>
          </rPr>
          <t>Use a stamp-making kit from a craft store.</t>
        </r>
        <r>
          <rPr>
            <sz val="9"/>
            <color indexed="81"/>
            <rFont val="Tahoma"/>
            <family val="2"/>
          </rPr>
          <t xml:space="preserve"> Some craft stores sell kits that include all the things you need to make a stamp. Add some personal style to the stamp to make it unique.</t>
        </r>
      </text>
    </comment>
    <comment ref="C246" authorId="0" shapeId="0">
      <text>
        <r>
          <rPr>
            <b/>
            <sz val="9"/>
            <color indexed="81"/>
            <rFont val="Tahoma"/>
            <family val="2"/>
          </rPr>
          <t>Choose a special stamp.</t>
        </r>
        <r>
          <rPr>
            <sz val="9"/>
            <color indexed="81"/>
            <rFont val="Tahoma"/>
            <family val="2"/>
          </rPr>
          <t xml:space="preserve"> This could be a stamp you already have, or one you find with a family member at the store. Or you can borrow a stamp from a friend.</t>
        </r>
      </text>
    </comment>
    <comment ref="C247" authorId="0" shapeId="0">
      <text>
        <r>
          <rPr>
            <sz val="9"/>
            <color indexed="81"/>
            <rFont val="Tahoma"/>
            <family val="2"/>
          </rPr>
          <t>Some letterbox clues tell you exactly where to go, like "go past the big tree" or "cross the stream." And some are more mysterious-they are poems or riddles. Get better at solving clues by learning to write them! When you've made your clue, share it with Brownie friends so they can try to solve it.</t>
        </r>
      </text>
    </comment>
    <comment ref="C248" authorId="0" shapeId="0">
      <text>
        <r>
          <rPr>
            <b/>
            <sz val="9"/>
            <color indexed="81"/>
            <rFont val="Tahoma"/>
            <family val="2"/>
          </rPr>
          <t>Create a fill-in-the-blank clue.</t>
        </r>
        <r>
          <rPr>
            <sz val="9"/>
            <color indexed="81"/>
            <rFont val="Tahoma"/>
            <family val="2"/>
          </rPr>
          <t xml:space="preserve"> Write a hint, then replace a word with a blank. Then write a question that will help the letterbox seeker figure out the missing word.
  Example: Look _____ the slide at the park.
  Question: What is the opposite of over?
The seeker answers under, and the clue is done: 
  Look </t>
        </r>
        <r>
          <rPr>
            <u/>
            <sz val="9"/>
            <color indexed="81"/>
            <rFont val="Tahoma"/>
            <family val="2"/>
          </rPr>
          <t>under</t>
        </r>
        <r>
          <rPr>
            <sz val="9"/>
            <color indexed="81"/>
            <rFont val="Tahoma"/>
            <family val="2"/>
          </rPr>
          <t xml:space="preserve"> the slide at the park.</t>
        </r>
      </text>
    </comment>
    <comment ref="C249" authorId="0" shapeId="0">
      <text>
        <r>
          <rPr>
            <b/>
            <sz val="9"/>
            <color indexed="81"/>
            <rFont val="Tahoma"/>
            <family val="2"/>
          </rPr>
          <t>Create a scramble.</t>
        </r>
        <r>
          <rPr>
            <sz val="9"/>
            <color indexed="81"/>
            <rFont val="Tahoma"/>
            <family val="2"/>
          </rPr>
          <t xml:space="preserve"> Scramble the letters of the words in each clue. For example, the last letter of every word could become the first.
  Example: Kool rndeu eht elids ta eht karp = Look under the slide at the park.</t>
        </r>
      </text>
    </comment>
    <comment ref="C250" authorId="0" shapeId="0">
      <text>
        <r>
          <rPr>
            <b/>
            <sz val="9"/>
            <color indexed="81"/>
            <rFont val="Tahoma"/>
            <family val="2"/>
          </rPr>
          <t>Create a number code clue.</t>
        </r>
        <r>
          <rPr>
            <sz val="9"/>
            <color indexed="81"/>
            <rFont val="Tahoma"/>
            <family val="2"/>
          </rPr>
          <t xml:space="preserve"> Each number in the hint becomes a letter! Use the code in the box to the right to help you write and solve your clue. Each letter of the alphabet is a number.</t>
        </r>
      </text>
    </comment>
    <comment ref="C251" authorId="0" shapeId="0">
      <text>
        <r>
          <rPr>
            <sz val="9"/>
            <color indexed="81"/>
            <rFont val="Tahoma"/>
            <family val="2"/>
          </rPr>
          <t>Grab your gear and choose a letterbox to find. Make it a great adventure for you and your Brownie friends. You can hike, pack a picnic, and see new places! (Ask an adult to help you use an online letterboxing site for a list of active letterboxes near you.)</t>
        </r>
      </text>
    </comment>
    <comment ref="C252" authorId="0" shapeId="0">
      <text>
        <r>
          <rPr>
            <b/>
            <sz val="9"/>
            <color indexed="81"/>
            <rFont val="Tahoma"/>
            <family val="2"/>
          </rPr>
          <t>Go on a letterbox search using a compass.</t>
        </r>
        <r>
          <rPr>
            <sz val="9"/>
            <color indexed="81"/>
            <rFont val="Tahoma"/>
            <family val="2"/>
          </rPr>
          <t xml:space="preserve"> Search for a letterbox where you have to use a compass to find it.</t>
        </r>
      </text>
    </comment>
    <comment ref="C253" authorId="0" shapeId="0">
      <text>
        <r>
          <rPr>
            <b/>
            <sz val="9"/>
            <color indexed="81"/>
            <rFont val="Tahoma"/>
            <family val="2"/>
          </rPr>
          <t xml:space="preserve">Go on an adventure in a new place. </t>
        </r>
        <r>
          <rPr>
            <sz val="9"/>
            <color indexed="81"/>
            <rFont val="Tahoma"/>
            <family val="2"/>
          </rPr>
          <t>Go for a letterbox search in a place you've never been to before.</t>
        </r>
      </text>
    </comment>
    <comment ref="C254" authorId="0" shapeId="0">
      <text>
        <r>
          <rPr>
            <b/>
            <sz val="9"/>
            <color indexed="81"/>
            <rFont val="Tahoma"/>
            <family val="2"/>
          </rPr>
          <t>Go on a letterbox search that involves a brain puzzle.</t>
        </r>
        <r>
          <rPr>
            <sz val="9"/>
            <color indexed="81"/>
            <rFont val="Tahoma"/>
            <family val="2"/>
          </rPr>
          <t xml:space="preserve"> Most letterboxes make the seekers figure out clues to get to the location. Are you up for the challenge?</t>
        </r>
      </text>
    </comment>
    <comment ref="C255" authorId="0" shapeId="0">
      <text>
        <r>
          <rPr>
            <sz val="9"/>
            <color indexed="81"/>
            <rFont val="Tahoma"/>
            <family val="2"/>
          </rPr>
          <t>Letterboxes aren't just for finding…someone has to hide them, too! Create your own letterbox for others to find. Ask an adult for help.</t>
        </r>
      </text>
    </comment>
    <comment ref="C256" authorId="0" shapeId="0">
      <text>
        <r>
          <rPr>
            <b/>
            <sz val="9"/>
            <color indexed="81"/>
            <rFont val="Tahoma"/>
            <family val="2"/>
          </rPr>
          <t>Hide a letterbox in your yard.</t>
        </r>
        <r>
          <rPr>
            <sz val="9"/>
            <color indexed="81"/>
            <rFont val="Tahoma"/>
            <family val="2"/>
          </rPr>
          <t xml:space="preserve"> The next time someone new is visiting, test their searching skills by asking them to find your letterbox. Make sure you write clues on how they can find it.</t>
        </r>
      </text>
    </comment>
    <comment ref="C257" authorId="0" shapeId="0">
      <text>
        <r>
          <rPr>
            <b/>
            <sz val="9"/>
            <color indexed="81"/>
            <rFont val="Tahoma"/>
            <family val="2"/>
          </rPr>
          <t>Hide a letterbox along a nearby trail.</t>
        </r>
        <r>
          <rPr>
            <sz val="9"/>
            <color indexed="81"/>
            <rFont val="Tahoma"/>
            <family val="2"/>
          </rPr>
          <t xml:space="preserve"> With the help of an adult, post the letterbox clues to an online site so others can search for it.
FOR MORE FUN: Theme your clues around your favorite book.</t>
        </r>
      </text>
    </comment>
    <comment ref="C258" authorId="0" shapeId="0">
      <text>
        <r>
          <rPr>
            <b/>
            <sz val="9"/>
            <color indexed="81"/>
            <rFont val="Tahoma"/>
            <family val="2"/>
          </rPr>
          <t>Hide a letterbox using compass clues.</t>
        </r>
        <r>
          <rPr>
            <sz val="9"/>
            <color indexed="81"/>
            <rFont val="Tahoma"/>
            <family val="2"/>
          </rPr>
          <t xml:space="preserve"> Post the letterbox to an online site so others can search for it.</t>
        </r>
      </text>
    </comment>
    <comment ref="C262" authorId="0" shapeId="0">
      <text>
        <r>
          <rPr>
            <sz val="9"/>
            <color indexed="81"/>
            <rFont val="Tahoma"/>
            <family val="2"/>
          </rPr>
          <t>Pets are as different as the people who love them. Play Pet Bingo to find out which pet would be the best fit for you.</t>
        </r>
      </text>
    </comment>
    <comment ref="C263" authorId="0" shapeId="0">
      <text>
        <r>
          <rPr>
            <b/>
            <sz val="9"/>
            <color indexed="81"/>
            <rFont val="Tahoma"/>
            <family val="2"/>
          </rPr>
          <t>Play bingo at a pet store.</t>
        </r>
        <r>
          <rPr>
            <sz val="9"/>
            <color indexed="81"/>
            <rFont val="Tahoma"/>
            <family val="2"/>
          </rPr>
          <t xml:space="preserve"> Ask the staff for help!</t>
        </r>
      </text>
    </comment>
    <comment ref="C264" authorId="0" shapeId="0">
      <text>
        <r>
          <rPr>
            <b/>
            <sz val="9"/>
            <color indexed="81"/>
            <rFont val="Tahoma"/>
            <family val="2"/>
          </rPr>
          <t>Play bingo at a veterinarian's office.</t>
        </r>
        <r>
          <rPr>
            <sz val="9"/>
            <color indexed="81"/>
            <rFont val="Tahoma"/>
            <family val="2"/>
          </rPr>
          <t xml:space="preserve"> You might also ask a vet or vet's assistant to visit your group.</t>
        </r>
      </text>
    </comment>
    <comment ref="C265" authorId="0" shapeId="0">
      <text>
        <r>
          <rPr>
            <b/>
            <sz val="9"/>
            <color indexed="81"/>
            <rFont val="Tahoma"/>
            <family val="2"/>
          </rPr>
          <t>Play bingo online.</t>
        </r>
        <r>
          <rPr>
            <sz val="9"/>
            <color indexed="81"/>
            <rFont val="Tahoma"/>
            <family val="2"/>
          </rPr>
          <t xml:space="preserve"> Team up with an adult and your Brownie friends to research pets on the Web.</t>
        </r>
      </text>
    </comment>
    <comment ref="C266" authorId="0" shapeId="0">
      <text>
        <r>
          <rPr>
            <sz val="9"/>
            <color indexed="81"/>
            <rFont val="Tahoma"/>
            <family val="2"/>
          </rPr>
          <t>Pets need a clean and comfortable place to live-if their cage, tank, or doghouse is dirty, they can get sick. Learn what one pet needs to have a home sweet home.</t>
        </r>
      </text>
    </comment>
    <comment ref="C267" authorId="0" shapeId="0">
      <text>
        <r>
          <rPr>
            <b/>
            <sz val="9"/>
            <color indexed="81"/>
            <rFont val="Tahoma"/>
            <family val="2"/>
          </rPr>
          <t>Be the cage or tank cleaner.</t>
        </r>
        <r>
          <rPr>
            <sz val="9"/>
            <color indexed="81"/>
            <rFont val="Tahoma"/>
            <family val="2"/>
          </rPr>
          <t xml:space="preserve"> For two weeks, take charge of the cleaning for a fish, hamster, bird, cat, or other pet with its own little house or litter box.
FOR MORE FUN: Make an aquarium castle with a recycled plastic bottle. Be sure the plastic is safe for the fish before you start.</t>
        </r>
      </text>
    </comment>
    <comment ref="C268" authorId="0" shapeId="0">
      <text>
        <r>
          <rPr>
            <b/>
            <sz val="9"/>
            <color indexed="81"/>
            <rFont val="Tahoma"/>
            <family val="2"/>
          </rPr>
          <t>Learn how to muck out a stall.</t>
        </r>
        <r>
          <rPr>
            <sz val="9"/>
            <color indexed="81"/>
            <rFont val="Tahoma"/>
            <family val="2"/>
          </rPr>
          <t xml:space="preserve"> Team up with an adult and find out how to clean a horse's stall. Help at a stable by doing it three times.</t>
        </r>
      </text>
    </comment>
    <comment ref="C269" authorId="0" shapeId="0">
      <text>
        <r>
          <rPr>
            <b/>
            <sz val="9"/>
            <color indexed="81"/>
            <rFont val="Tahoma"/>
            <family val="2"/>
          </rPr>
          <t xml:space="preserve">Make a cozy sleeping space for a pet. </t>
        </r>
        <r>
          <rPr>
            <sz val="9"/>
            <color indexed="81"/>
            <rFont val="Tahoma"/>
            <family val="2"/>
          </rPr>
          <t>Find out how the pet likes to sleep, and then make a bed for a cat or a dog, or a sleeping nook for a hamster or guinea pig.</t>
        </r>
      </text>
    </comment>
    <comment ref="C270" authorId="0" shapeId="0">
      <text>
        <r>
          <rPr>
            <sz val="9"/>
            <color indexed="81"/>
            <rFont val="Tahoma"/>
            <family val="2"/>
          </rPr>
          <t>Just like humans, pets need special care to stay healthy. Find out about how to keep them safe, feeling good, and looking good, too.</t>
        </r>
      </text>
    </comment>
    <comment ref="C271" authorId="0" shapeId="0">
      <text>
        <r>
          <rPr>
            <b/>
            <sz val="9"/>
            <color indexed="81"/>
            <rFont val="Tahoma"/>
            <family val="2"/>
          </rPr>
          <t>Ask a veterinarian about health issues for three pets.</t>
        </r>
        <r>
          <rPr>
            <sz val="9"/>
            <color indexed="81"/>
            <rFont val="Tahoma"/>
            <family val="2"/>
          </rPr>
          <t xml:space="preserve"> What are common sicknesses? Does the pet need any special shots? Make a list that shows each pet, its possible health issues, and how you would keep it healthy. Share you lists with pet owners!</t>
        </r>
      </text>
    </comment>
    <comment ref="C272" authorId="0" shapeId="0">
      <text>
        <r>
          <rPr>
            <b/>
            <sz val="9"/>
            <color indexed="81"/>
            <rFont val="Tahoma"/>
            <family val="2"/>
          </rPr>
          <t>Help a dog get exercise for one week.</t>
        </r>
        <r>
          <rPr>
            <sz val="9"/>
            <color indexed="81"/>
            <rFont val="Tahoma"/>
            <family val="2"/>
          </rPr>
          <t xml:space="preserve"> Team up with an adult to walk a dog or take it to a dog park. Decide where to go based on the weather, how much exercise the dog needs, and where it is safe and fun.
FOR MORE FUN: Draw a map of the best place to walk a dog in your neighborhood and share it with dog owners.</t>
        </r>
      </text>
    </comment>
    <comment ref="C273" authorId="0" shapeId="0">
      <text>
        <r>
          <rPr>
            <b/>
            <sz val="9"/>
            <color indexed="81"/>
            <rFont val="Tahoma"/>
            <family val="2"/>
          </rPr>
          <t>Find out how to keep different pets looking good.</t>
        </r>
        <r>
          <rPr>
            <sz val="9"/>
            <color indexed="81"/>
            <rFont val="Tahoma"/>
            <family val="2"/>
          </rPr>
          <t xml:space="preserve"> Pick three pets and find out how often they have to be washed or brushed and any other special care tips. Then try out what you've learned by grooming a pet.</t>
        </r>
      </text>
    </comment>
    <comment ref="C274" authorId="0" shapeId="0">
      <text>
        <r>
          <rPr>
            <sz val="9"/>
            <color indexed="81"/>
            <rFont val="Tahoma"/>
            <family val="2"/>
          </rPr>
          <t>Pets need attention, hugs, and kind words, as well as lots of time to have fun and play. Learning to be a good pet owner is like learning to be a good parent!</t>
        </r>
      </text>
    </comment>
    <comment ref="C275" authorId="0" shapeId="0">
      <text>
        <r>
          <rPr>
            <b/>
            <sz val="9"/>
            <color indexed="81"/>
            <rFont val="Tahoma"/>
            <family val="2"/>
          </rPr>
          <t>Make up a game to play with a pet.</t>
        </r>
        <r>
          <rPr>
            <sz val="9"/>
            <color indexed="81"/>
            <rFont val="Tahoma"/>
            <family val="2"/>
          </rPr>
          <t xml:space="preserve"> It might be throw-and-catch for a dog, or a game with a feather toy for a cat. Write your game down so you can share it with others. Then play the game!</t>
        </r>
      </text>
    </comment>
    <comment ref="C276" authorId="0" shapeId="0">
      <text>
        <r>
          <rPr>
            <b/>
            <sz val="9"/>
            <color indexed="81"/>
            <rFont val="Tahoma"/>
            <family val="2"/>
          </rPr>
          <t>Make a simple pet toy.</t>
        </r>
        <r>
          <rPr>
            <sz val="9"/>
            <color indexed="81"/>
            <rFont val="Tahoma"/>
            <family val="2"/>
          </rPr>
          <t xml:space="preserve"> You could fill an old sock with catnip, knot the top, and leave it for a cat to play with. Or make a sock doll to keep a dog happy.</t>
        </r>
      </text>
    </comment>
    <comment ref="C277" authorId="0" shapeId="0">
      <text>
        <r>
          <rPr>
            <b/>
            <sz val="9"/>
            <color indexed="81"/>
            <rFont val="Tahoma"/>
            <family val="2"/>
          </rPr>
          <t xml:space="preserve">Learn about how three different kinds of pets communicate their feelings. </t>
        </r>
        <r>
          <rPr>
            <sz val="9"/>
            <color indexed="81"/>
            <rFont val="Tahoma"/>
            <family val="2"/>
          </rPr>
          <t>For example, a happy cat often purrs, and a dog that wants a walk might scratch at a door. Share what you've learned by playing animal charades. Have friends or family guess which pet you are and what you're feeling.
FOR MORE FUN: Make a list of a pet's 10 favorite things (like games, treats, and toys). Post it where people who love the pet can see it.</t>
        </r>
      </text>
    </comment>
    <comment ref="C278" authorId="0" shapeId="0">
      <text>
        <r>
          <rPr>
            <sz val="9"/>
            <color indexed="81"/>
            <rFont val="Tahoma"/>
            <family val="2"/>
          </rPr>
          <t>One of the most important responsibilities of a pet owner is knowing what her pet eats, how much it needs to eat, and what it can't eat. And, of course, making sure there's food ready when the pet gets hungry.</t>
        </r>
      </text>
    </comment>
    <comment ref="C279" authorId="0" shapeId="0">
      <text>
        <r>
          <rPr>
            <b/>
            <sz val="9"/>
            <color indexed="81"/>
            <rFont val="Tahoma"/>
            <family val="2"/>
          </rPr>
          <t xml:space="preserve">If you have a pet of your own, make a feeding schedule. </t>
        </r>
        <r>
          <rPr>
            <sz val="9"/>
            <color indexed="81"/>
            <rFont val="Tahoma"/>
            <family val="2"/>
          </rPr>
          <t>Make sure you know when and how often your pet needs to eat. Then feed your pet using your schedule for two weeks.</t>
        </r>
      </text>
    </comment>
    <comment ref="C280" authorId="0" shapeId="0">
      <text>
        <r>
          <rPr>
            <b/>
            <sz val="9"/>
            <color indexed="81"/>
            <rFont val="Tahoma"/>
            <family val="2"/>
          </rPr>
          <t>Volunteer to feed someone else's pet.</t>
        </r>
        <r>
          <rPr>
            <sz val="9"/>
            <color indexed="81"/>
            <rFont val="Tahoma"/>
            <family val="2"/>
          </rPr>
          <t xml:space="preserve"> Create a feeding schedule, then feed the pet at least once a day for a week. Make sure an adult goes with you.</t>
        </r>
      </text>
    </comment>
    <comment ref="C281" authorId="0" shapeId="0">
      <text>
        <r>
          <rPr>
            <b/>
            <sz val="9"/>
            <color indexed="81"/>
            <rFont val="Tahoma"/>
            <family val="2"/>
          </rPr>
          <t>Make a pet budget for two pets.</t>
        </r>
        <r>
          <rPr>
            <sz val="9"/>
            <color indexed="81"/>
            <rFont val="Tahoma"/>
            <family val="2"/>
          </rPr>
          <t xml:space="preserve"> Add up how much it costs to feed two different pets for one month. Think about regular food and any extras, such as treats and vitamins. Does the cost surprise you?
FOR MORE FUN: Cut out pet food coupons for your family or friends to use.</t>
        </r>
      </text>
    </comment>
    <comment ref="C285" authorId="0" shapeId="0">
      <text>
        <r>
          <rPr>
            <sz val="9"/>
            <color indexed="81"/>
            <rFont val="Tahoma"/>
            <family val="2"/>
          </rPr>
          <t>Scavenger hunts are a great way to have fun with your friends or get to know new people. In this step, make your own! First, decide what you'll look for. Then go on your search.</t>
        </r>
      </text>
    </comment>
    <comment ref="C286" authorId="0" shapeId="0">
      <text>
        <r>
          <rPr>
            <b/>
            <sz val="9"/>
            <color indexed="81"/>
            <rFont val="Tahoma"/>
            <family val="2"/>
          </rPr>
          <t>Find it!</t>
        </r>
        <r>
          <rPr>
            <sz val="9"/>
            <color indexed="81"/>
            <rFont val="Tahoma"/>
            <family val="2"/>
          </rPr>
          <t xml:space="preserve"> Make a scavenger hunt of at least 10 things to find. It could be in your neighborhood, at home, or in the community. For example, if your hunt is in a library, you could find a book by a certain author, a magazine, or the librarian's signature. Now find them!</t>
        </r>
      </text>
    </comment>
    <comment ref="C287" authorId="0" shapeId="0">
      <text>
        <r>
          <rPr>
            <b/>
            <sz val="9"/>
            <color indexed="81"/>
            <rFont val="Tahoma"/>
            <family val="2"/>
          </rPr>
          <t>See it!</t>
        </r>
        <r>
          <rPr>
            <sz val="9"/>
            <color indexed="81"/>
            <rFont val="Tahoma"/>
            <family val="2"/>
          </rPr>
          <t xml:space="preserve"> Make a scavenger hunt of at leasat 10 things to see. Choose 10 items that can be found where your game is going to be played. If you're playing in the backseat of a car, your list might include things you'd see out the window, like an 18-wheeler, a gas station, and a roadside jogger. Make your list, then play.</t>
        </r>
      </text>
    </comment>
    <comment ref="C288" authorId="0" shapeId="0">
      <text>
        <r>
          <rPr>
            <b/>
            <sz val="9"/>
            <color indexed="81"/>
            <rFont val="Tahoma"/>
            <family val="2"/>
          </rPr>
          <t>Touch it!</t>
        </r>
        <r>
          <rPr>
            <sz val="9"/>
            <color indexed="81"/>
            <rFont val="Tahoma"/>
            <family val="2"/>
          </rPr>
          <t xml:space="preserve"> Make a scavenger hunt of at least 10 things to feel. Your list could include things that feel fuzzy, soft, hard, squishy, and anything else you can think of. Then, go find them.</t>
        </r>
      </text>
    </comment>
    <comment ref="C289" authorId="0" shapeId="0">
      <text>
        <r>
          <rPr>
            <sz val="9"/>
            <color indexed="81"/>
            <rFont val="Tahoma"/>
            <family val="2"/>
          </rPr>
          <t>Mysteries turn simple games into adventures. Sharpen your detective skills in this step.</t>
        </r>
      </text>
    </comment>
    <comment ref="C290" authorId="0" shapeId="0">
      <text>
        <r>
          <rPr>
            <b/>
            <sz val="9"/>
            <color indexed="81"/>
            <rFont val="Tahoma"/>
            <family val="2"/>
          </rPr>
          <t>Get a clue!</t>
        </r>
        <r>
          <rPr>
            <sz val="9"/>
            <color indexed="81"/>
            <rFont val="Tahoma"/>
            <family val="2"/>
          </rPr>
          <t xml:space="preserve"> Turn your friends into detectives by leading them on a mystery hunt from clue card to clue card. For example, if the hunt is at your house, the first card could read, "Help me, I'm freezing." That would lead to the freezer, where another clue card awaits. The last clue could lead to a prize.</t>
        </r>
      </text>
    </comment>
    <comment ref="C291" authorId="0" shapeId="0">
      <text>
        <r>
          <rPr>
            <b/>
            <sz val="9"/>
            <color indexed="81"/>
            <rFont val="Tahoma"/>
            <family val="2"/>
          </rPr>
          <t>Mystery box!</t>
        </r>
        <r>
          <rPr>
            <sz val="9"/>
            <color indexed="81"/>
            <rFont val="Tahoma"/>
            <family val="2"/>
          </rPr>
          <t xml:space="preserve"> Find a large box and have an adult help you cut a hole big enough for your hand to fit through. Then place 12 objects in the box and have your friends write down what they think each object is just by touching it. Whoever gets the most right answers wins.</t>
        </r>
      </text>
    </comment>
    <comment ref="C292" authorId="0" shapeId="0">
      <text>
        <r>
          <rPr>
            <b/>
            <sz val="9"/>
            <color indexed="81"/>
            <rFont val="Tahoma"/>
            <family val="2"/>
          </rPr>
          <t>Who's who?</t>
        </r>
        <r>
          <rPr>
            <sz val="9"/>
            <color indexed="81"/>
            <rFont val="Tahoma"/>
            <family val="2"/>
          </rPr>
          <t xml:space="preserve"> Write the names of famous characters or people on small pieces of paper. (Write as many names as there are girls in the group.) Put them in a hat and draw one. Without looking at your paper, tape the paper to your forehead. Now, ask your friends yes-or-no questions to figure out who you are!</t>
        </r>
      </text>
    </comment>
    <comment ref="C293" authorId="0" shapeId="0">
      <text>
        <r>
          <rPr>
            <sz val="9"/>
            <color indexed="81"/>
            <rFont val="Tahoma"/>
            <family val="2"/>
          </rPr>
          <t>Cake. Presents. Games. All these things make birthday parties fun. In this step, your challenge is to create a new game for people to play at a party.</t>
        </r>
      </text>
    </comment>
    <comment ref="C294" authorId="0" shapeId="0">
      <text>
        <r>
          <rPr>
            <b/>
            <sz val="9"/>
            <color indexed="81"/>
            <rFont val="Tahoma"/>
            <family val="2"/>
          </rPr>
          <t xml:space="preserve">Pin the tail on…? </t>
        </r>
        <r>
          <rPr>
            <sz val="9"/>
            <color indexed="81"/>
            <rFont val="Tahoma"/>
            <family val="2"/>
          </rPr>
          <t>In Pin the Tail on the Donkey, blindfolded players try to pin a paper tail on a poster of a donkey. Pick a new matching pair for your game-maybe Brownie Elf and her hat, a nose and a teddy bear, or an octopus and eight legs.</t>
        </r>
      </text>
    </comment>
    <comment ref="C295" authorId="0" shapeId="0">
      <text>
        <r>
          <rPr>
            <b/>
            <sz val="9"/>
            <color indexed="81"/>
            <rFont val="Tahoma"/>
            <family val="2"/>
          </rPr>
          <t>Heat things up.</t>
        </r>
        <r>
          <rPr>
            <sz val="9"/>
            <color indexed="81"/>
            <rFont val="Tahoma"/>
            <family val="2"/>
          </rPr>
          <t xml:space="preserve"> To play Hot Potato, players sit in a circle and pass around a potato (or another item) while music plays. Whoever is holding the potato when the music stops is "out." The game goes until only one person is left. Think up a new game that uses an object and music.
FOR MORE FUN: Make up a fun thing for players who are "out" to do, like be cheerleaders.</t>
        </r>
      </text>
    </comment>
    <comment ref="C296" authorId="0" shapeId="0">
      <text>
        <r>
          <rPr>
            <b/>
            <sz val="9"/>
            <color indexed="81"/>
            <rFont val="Tahoma"/>
            <family val="2"/>
          </rPr>
          <t>Race day.</t>
        </r>
        <r>
          <rPr>
            <sz val="9"/>
            <color indexed="81"/>
            <rFont val="Tahoma"/>
            <family val="2"/>
          </rPr>
          <t xml:space="preserve"> In a relay race, players on two teams compete by taking turns running the same distance. Create a new kind of relay. Maybe each team gets only one pair of shoes, so girls must switch them off at each turn. Or instead of running, everyone could shuffle on their knees.</t>
        </r>
      </text>
    </comment>
    <comment ref="C297" authorId="0" shapeId="0">
      <text>
        <r>
          <rPr>
            <sz val="9"/>
            <color indexed="81"/>
            <rFont val="Tahoma"/>
            <family val="2"/>
          </rPr>
          <t>Take a game with rules you already know and add one new rule to make it feel like a whole new adventure. Of course, your new rule should make the game more fun, too.</t>
        </r>
      </text>
    </comment>
    <comment ref="C298" authorId="0" shapeId="0">
      <text>
        <r>
          <rPr>
            <b/>
            <sz val="9"/>
            <color indexed="81"/>
            <rFont val="Tahoma"/>
            <family val="2"/>
          </rPr>
          <t>You're It.</t>
        </r>
        <r>
          <rPr>
            <sz val="9"/>
            <color indexed="81"/>
            <rFont val="Tahoma"/>
            <family val="2"/>
          </rPr>
          <t xml:space="preserve"> In TV Tag, players name a TV show ehn they're tagged. In Freeze Tag, they have to stand frozen in place when they're tagged. Make you own version of Tag by adding a rule. Maybe players have to twirl three times and say a tongue twister when they're tagged.
FOR MORE FUN: Can you figure out rules to make Tag a team sport?</t>
        </r>
      </text>
    </comment>
    <comment ref="C299" authorId="0" shapeId="0">
      <text>
        <r>
          <rPr>
            <b/>
            <sz val="9"/>
            <color indexed="81"/>
            <rFont val="Tahoma"/>
            <family val="2"/>
          </rPr>
          <t>Duck, Duck, "Moo"-se.</t>
        </r>
        <r>
          <rPr>
            <sz val="9"/>
            <color indexed="81"/>
            <rFont val="Tahoma"/>
            <family val="2"/>
          </rPr>
          <t xml:space="preserve"> Duck, Duck, Goose is a simple game: Everyone sits in a circle, and one person walks around the circle tapping people and saying, "duck." When the person says "goose" instead, the tapped person jumps up and chases her. Change the game by using sounds instead of animals. You could try "Quack, quack, MOO!"</t>
        </r>
      </text>
    </comment>
    <comment ref="C300" authorId="0" shapeId="0">
      <text>
        <r>
          <rPr>
            <b/>
            <sz val="9"/>
            <color indexed="81"/>
            <rFont val="Tahoma"/>
            <family val="2"/>
          </rPr>
          <t>Hop to it.</t>
        </r>
        <r>
          <rPr>
            <sz val="9"/>
            <color indexed="81"/>
            <rFont val="Tahoma"/>
            <family val="2"/>
          </rPr>
          <t xml:space="preserve"> To play Hopscotch, you draw squares from 1 to 10 and hop your way upward without touching any lines. But what if instead of numbers, you had to hop from animal to animal? Or what if you had to do a new action-like spin or sit- in each square?</t>
        </r>
      </text>
    </comment>
    <comment ref="C301" authorId="0" shapeId="0">
      <text>
        <r>
          <rPr>
            <sz val="9"/>
            <color indexed="81"/>
            <rFont val="Tahoma"/>
            <family val="2"/>
          </rPr>
          <t>Make the rules, pick the number of players, and select the kinds of balls or equipment to use. You can even give your new sport a name.</t>
        </r>
      </text>
    </comment>
    <comment ref="C302" authorId="0" shapeId="0">
      <text>
        <r>
          <rPr>
            <b/>
            <sz val="9"/>
            <color indexed="81"/>
            <rFont val="Tahoma"/>
            <family val="2"/>
          </rPr>
          <t xml:space="preserve">Queen of the court. </t>
        </r>
        <r>
          <rPr>
            <sz val="9"/>
            <color indexed="81"/>
            <rFont val="Tahoma"/>
            <family val="2"/>
          </rPr>
          <t>Create a new basketball-court sport that doesn't use a basketball. You might want to use different lines on the court, or the square painted on the backboard. Maybe your game could involve throwing tennis balls at the backboard from different places on the court.</t>
        </r>
      </text>
    </comment>
    <comment ref="C303" authorId="0" shapeId="0">
      <text>
        <r>
          <rPr>
            <b/>
            <sz val="9"/>
            <color indexed="81"/>
            <rFont val="Tahoma"/>
            <family val="2"/>
          </rPr>
          <t>Field of dreams.</t>
        </r>
        <r>
          <rPr>
            <sz val="9"/>
            <color indexed="81"/>
            <rFont val="Tahoma"/>
            <family val="2"/>
          </rPr>
          <t xml:space="preserve"> Soccer fields have clearly marked sidelines, huge goals, and a sea of grass to play on. Dream up the wildest game you can! Maybe it includes five soccer balls on the field at one time, with players using their hands but not their feet.</t>
        </r>
      </text>
    </comment>
    <comment ref="C304" authorId="0" shapeId="0">
      <text>
        <r>
          <rPr>
            <b/>
            <sz val="9"/>
            <color indexed="81"/>
            <rFont val="Tahoma"/>
            <family val="2"/>
          </rPr>
          <t xml:space="preserve">The new ballpark. </t>
        </r>
        <r>
          <rPr>
            <sz val="9"/>
            <color indexed="81"/>
            <rFont val="Tahoma"/>
            <family val="2"/>
          </rPr>
          <t>Come up with a new game that uses a baseball diamond. For example, you oculd start with players kicking an old volleyball and then running straight to second base.</t>
        </r>
      </text>
    </comment>
    <comment ref="C308" authorId="0" shapeId="0">
      <text>
        <r>
          <rPr>
            <sz val="9"/>
            <color indexed="81"/>
            <rFont val="Tahoma"/>
            <family val="2"/>
          </rPr>
          <t>Inventors warm up their minds so they can be creative! One way to do that is to find different ways to use things. If you've ever found a new way to use a tool or toy, you're already an inventor! In this step, come up with new uses for things that already exist.</t>
        </r>
      </text>
    </comment>
    <comment ref="C309" authorId="0" shapeId="0">
      <text>
        <r>
          <rPr>
            <b/>
            <sz val="9"/>
            <color indexed="81"/>
            <rFont val="Tahoma"/>
            <family val="2"/>
          </rPr>
          <t>Make up five new uses for a box.</t>
        </r>
        <r>
          <rPr>
            <sz val="9"/>
            <color indexed="81"/>
            <rFont val="Tahoma"/>
            <family val="2"/>
          </rPr>
          <t xml:space="preserve"> You could use a box to store your toys, build a playhouse, make a hat, or create a bed for your pet. Don't be afraid to think of something wacky and unusual. Sometimes the crazy ideas are the best ones!</t>
        </r>
      </text>
    </comment>
    <comment ref="C310" authorId="0" shapeId="0">
      <text>
        <r>
          <rPr>
            <b/>
            <sz val="9"/>
            <color indexed="81"/>
            <rFont val="Tahoma"/>
            <family val="2"/>
          </rPr>
          <t>Come up with fun and different things you can make from circles.</t>
        </r>
        <r>
          <rPr>
            <sz val="9"/>
            <color indexed="81"/>
            <rFont val="Tahoma"/>
            <family val="2"/>
          </rPr>
          <t xml:space="preserve"> Use the circle template on the next page. Take five minutes to draw as many as you can.
FOR MORE FUN: Use markers to decorate your circles!</t>
        </r>
      </text>
    </comment>
    <comment ref="C311" authorId="0" shapeId="0">
      <text>
        <r>
          <rPr>
            <b/>
            <sz val="9"/>
            <color indexed="81"/>
            <rFont val="Tahoma"/>
            <family val="2"/>
          </rPr>
          <t>Find five new ways to use or play with a tool or toy.</t>
        </r>
        <r>
          <rPr>
            <sz val="9"/>
            <color indexed="81"/>
            <rFont val="Tahoma"/>
            <family val="2"/>
          </rPr>
          <t xml:space="preserve"> It could be a ball, a headband, a toothbrush, or an old sock.</t>
        </r>
      </text>
    </comment>
    <comment ref="C312" authorId="0" shapeId="0">
      <text>
        <r>
          <rPr>
            <b/>
            <sz val="9"/>
            <color indexed="81"/>
            <rFont val="Tahoma"/>
            <family val="2"/>
          </rPr>
          <t>Find lots of ways to solve the same problem.</t>
        </r>
        <r>
          <rPr>
            <sz val="9"/>
            <color indexed="81"/>
            <rFont val="Tahoma"/>
            <family val="2"/>
          </rPr>
          <t xml:space="preserve"> There's more than one way to solve most problems. Sometimes we stick with the same way of doing something just because we're used to it. Pick one choice below, and make a list of 10 ideas. Then try two of them.</t>
        </r>
      </text>
    </comment>
    <comment ref="C313" authorId="0" shapeId="0">
      <text>
        <r>
          <rPr>
            <b/>
            <sz val="9"/>
            <color indexed="81"/>
            <rFont val="Tahoma"/>
            <family val="2"/>
          </rPr>
          <t>Making music.</t>
        </r>
        <r>
          <rPr>
            <sz val="9"/>
            <color indexed="81"/>
            <rFont val="Tahoma"/>
            <family val="2"/>
          </rPr>
          <t xml:space="preserve"> You could whistle, tap chopsticks on the table, or bang pots and pans together. What other creative ways could you make music?</t>
        </r>
      </text>
    </comment>
    <comment ref="C314" authorId="0" shapeId="0">
      <text>
        <r>
          <rPr>
            <b/>
            <sz val="9"/>
            <color indexed="81"/>
            <rFont val="Tahoma"/>
            <family val="2"/>
          </rPr>
          <t>Carrying lunch.</t>
        </r>
        <r>
          <rPr>
            <sz val="9"/>
            <color indexed="81"/>
            <rFont val="Tahoma"/>
            <family val="2"/>
          </rPr>
          <t xml:space="preserve"> You might put your lunch in a box. You could also mail it!</t>
        </r>
      </text>
    </comment>
    <comment ref="C315" authorId="0" shapeId="0">
      <text>
        <r>
          <rPr>
            <b/>
            <sz val="9"/>
            <color indexed="81"/>
            <rFont val="Tahoma"/>
            <family val="2"/>
          </rPr>
          <t>Watering plants.</t>
        </r>
        <r>
          <rPr>
            <sz val="9"/>
            <color indexed="81"/>
            <rFont val="Tahoma"/>
            <family val="2"/>
          </rPr>
          <t xml:space="preserve"> To water a plant, you could put it outside and wait for it to rain, or cut a hole in a plastic bag and fill it with water.</t>
        </r>
      </text>
    </comment>
    <comment ref="C316" authorId="0" shapeId="0">
      <text>
        <r>
          <rPr>
            <sz val="9"/>
            <color indexed="81"/>
            <rFont val="Tahoma"/>
            <family val="2"/>
          </rPr>
          <t>To come up with new ideas, inventors have to see and understand people's needs. Now it's your turn to make a "needs list." Pick one of these activities and watch a friend, family member, or a Brownie sister doing it. What is hard for them? What do they like or not like about the activity? Write down five needs you notice about the activity you picked.</t>
        </r>
      </text>
    </comment>
    <comment ref="C317" authorId="0" shapeId="0">
      <text>
        <r>
          <rPr>
            <b/>
            <sz val="9"/>
            <color indexed="81"/>
            <rFont val="Tahoma"/>
            <family val="2"/>
          </rPr>
          <t xml:space="preserve">Mornings. </t>
        </r>
        <r>
          <rPr>
            <sz val="9"/>
            <color indexed="81"/>
            <rFont val="Tahoma"/>
            <family val="2"/>
          </rPr>
          <t>Watch a brother, sister, or a parent get ready for school or work. Do they wake up on time? Is their alarm clock loud enough? Is there enough time to eat breakfast?</t>
        </r>
      </text>
    </comment>
    <comment ref="C318" authorId="0" shapeId="0">
      <text>
        <r>
          <rPr>
            <b/>
            <sz val="9"/>
            <color indexed="81"/>
            <rFont val="Tahoma"/>
            <family val="2"/>
          </rPr>
          <t xml:space="preserve">Lunch at school. </t>
        </r>
        <r>
          <rPr>
            <sz val="9"/>
            <color indexed="81"/>
            <rFont val="Tahoma"/>
            <family val="2"/>
          </rPr>
          <t>Watch how lunch happens in the cafeteria at school. Are the lines long? Are the chairs too high? Are the sandwiches soggy?</t>
        </r>
      </text>
    </comment>
    <comment ref="C319" authorId="0" shapeId="0">
      <text>
        <r>
          <rPr>
            <b/>
            <sz val="9"/>
            <color indexed="81"/>
            <rFont val="Tahoma"/>
            <family val="2"/>
          </rPr>
          <t>Brownie meetings.</t>
        </r>
        <r>
          <rPr>
            <sz val="9"/>
            <color indexed="81"/>
            <rFont val="Tahoma"/>
            <family val="2"/>
          </rPr>
          <t xml:space="preserve"> They're always fun-now imagine what could make them even better! Does every girl feel included? Can everyone hear each other? Do meetings feel special?</t>
        </r>
      </text>
    </comment>
    <comment ref="C320" authorId="0" shapeId="0">
      <text>
        <r>
          <rPr>
            <sz val="9"/>
            <color indexed="81"/>
            <rFont val="Tahoma"/>
            <family val="2"/>
          </rPr>
          <t>Pick one of the problems from your "needs list" and think of ways to solve it. Use one of these activities to record your ideas (and keep notes in your inventor's notebook!).</t>
        </r>
      </text>
    </comment>
    <comment ref="C321" authorId="0" shapeId="0">
      <text>
        <r>
          <rPr>
            <b/>
            <sz val="9"/>
            <color indexed="81"/>
            <rFont val="Tahoma"/>
            <family val="2"/>
          </rPr>
          <t>Mind-map.</t>
        </r>
        <r>
          <rPr>
            <sz val="9"/>
            <color indexed="81"/>
            <rFont val="Tahoma"/>
            <family val="2"/>
          </rPr>
          <t xml:space="preserve"> Inventors use mind maps to see how different ideas fit together. Try it out on the next page.</t>
        </r>
      </text>
    </comment>
    <comment ref="C322" authorId="0" shapeId="0">
      <text>
        <r>
          <rPr>
            <b/>
            <sz val="9"/>
            <color indexed="81"/>
            <rFont val="Tahoma"/>
            <family val="2"/>
          </rPr>
          <t>Sketch it out.</t>
        </r>
        <r>
          <rPr>
            <sz val="9"/>
            <color indexed="81"/>
            <rFont val="Tahoma"/>
            <family val="2"/>
          </rPr>
          <t xml:space="preserve"> Draw five solutions in your inventor's notebook.</t>
        </r>
      </text>
    </comment>
    <comment ref="C323" authorId="0" shapeId="0">
      <text>
        <r>
          <rPr>
            <b/>
            <sz val="9"/>
            <color indexed="81"/>
            <rFont val="Tahoma"/>
            <family val="2"/>
          </rPr>
          <t>Buddy up and brainstorm lots of ideas!</t>
        </r>
        <r>
          <rPr>
            <sz val="9"/>
            <color indexed="81"/>
            <rFont val="Tahoma"/>
            <family val="2"/>
          </rPr>
          <t xml:space="preserve"> With partners or your Brownie group, write down everyone's ideas on a big sheet of paper. Then record your five favorites in your notebook.</t>
        </r>
      </text>
    </comment>
    <comment ref="C324" authorId="0" shapeId="0">
      <text>
        <r>
          <rPr>
            <sz val="9"/>
            <color indexed="81"/>
            <rFont val="Tahoma"/>
            <family val="2"/>
          </rPr>
          <t>Finding out what others think about your idea will help you improve it. Do one of the choices, then share what you did with others. Ask them to tell you their favorite part about your idea, and how they think it could be even better.</t>
        </r>
      </text>
    </comment>
    <comment ref="C325" authorId="0" shapeId="0">
      <text>
        <r>
          <rPr>
            <b/>
            <sz val="9"/>
            <color indexed="81"/>
            <rFont val="Tahoma"/>
            <family val="2"/>
          </rPr>
          <t>Draw it!</t>
        </r>
        <r>
          <rPr>
            <sz val="9"/>
            <color indexed="81"/>
            <rFont val="Tahoma"/>
            <family val="2"/>
          </rPr>
          <t xml:space="preserve"> Use a big sheet of paper, and label the parts of your invention. Show it to friends and family.</t>
        </r>
      </text>
    </comment>
    <comment ref="C326" authorId="0" shapeId="0">
      <text>
        <r>
          <rPr>
            <b/>
            <sz val="9"/>
            <color indexed="81"/>
            <rFont val="Tahoma"/>
            <family val="2"/>
          </rPr>
          <t>Act it out!</t>
        </r>
        <r>
          <rPr>
            <sz val="9"/>
            <color indexed="81"/>
            <rFont val="Tahoma"/>
            <family val="2"/>
          </rPr>
          <t xml:space="preserve"> Create a skit that shows when someone might need your invention and how they'd use it. Then perform it!</t>
        </r>
      </text>
    </comment>
    <comment ref="C327" authorId="0" shapeId="0">
      <text>
        <r>
          <rPr>
            <b/>
            <sz val="9"/>
            <color indexed="81"/>
            <rFont val="Tahoma"/>
            <family val="2"/>
          </rPr>
          <t>Build it!</t>
        </r>
        <r>
          <rPr>
            <sz val="9"/>
            <color indexed="81"/>
            <rFont val="Tahoma"/>
            <family val="2"/>
          </rPr>
          <t xml:space="preserve"> Use cardboard, paper, glue, Play-Doh, or even dried pasta to build a model of your invention. Then show it off!</t>
        </r>
      </text>
    </comment>
    <comment ref="C331" authorId="0" shapeId="0">
      <text>
        <r>
          <rPr>
            <sz val="9"/>
            <color indexed="81"/>
            <rFont val="Tahoma"/>
            <family val="2"/>
          </rPr>
          <t>Making new friends can be as simple as introducing yourself. It's nice to share something about you when you introduce yourself, or one something about a friend when you're introducing them. Try it!</t>
        </r>
      </text>
    </comment>
    <comment ref="C332" authorId="0" shapeId="0">
      <text>
        <r>
          <rPr>
            <b/>
            <sz val="9"/>
            <color indexed="81"/>
            <rFont val="Tahoma"/>
            <family val="2"/>
          </rPr>
          <t>Introduce yourself.</t>
        </r>
        <r>
          <rPr>
            <sz val="9"/>
            <color indexed="81"/>
            <rFont val="Tahoma"/>
            <family val="2"/>
          </rPr>
          <t xml:space="preserve"> Try introducing yourself to three different people you don't know at school-maybe you'll make a new friend!</t>
        </r>
      </text>
    </comment>
    <comment ref="C333" authorId="0" shapeId="0">
      <text>
        <r>
          <rPr>
            <b/>
            <sz val="9"/>
            <color indexed="81"/>
            <rFont val="Tahoma"/>
            <family val="2"/>
          </rPr>
          <t>Introduce a friend to someone else.</t>
        </r>
        <r>
          <rPr>
            <sz val="9"/>
            <color indexed="81"/>
            <rFont val="Tahoma"/>
            <family val="2"/>
          </rPr>
          <t xml:space="preserve"> Find a friend who may be shy or new to the area and introduce them to three people.</t>
        </r>
      </text>
    </comment>
    <comment ref="C334" authorId="0" shapeId="0">
      <text>
        <r>
          <rPr>
            <b/>
            <sz val="9"/>
            <color indexed="81"/>
            <rFont val="Tahoma"/>
            <family val="2"/>
          </rPr>
          <t>Ask your parents to introduce you to one of their adult friends.</t>
        </r>
        <r>
          <rPr>
            <sz val="9"/>
            <color indexed="81"/>
            <rFont val="Tahoma"/>
            <family val="2"/>
          </rPr>
          <t xml:space="preserve"> Tell that person something about yourself, and ask something about them. Be ready to have a conversation!
FOR MORE FUN: Ask an adult what makes a good handshake. Try it when you introduce yourself.</t>
        </r>
      </text>
    </comment>
    <comment ref="C335" authorId="0" shapeId="0">
      <text>
        <r>
          <rPr>
            <sz val="9"/>
            <color indexed="81"/>
            <rFont val="Tahoma"/>
            <family val="2"/>
          </rPr>
          <t>Good friends remind one another of what makes them special, and help each other feel better when something goes wrong. Practice making a friend feel great in one of these ways:</t>
        </r>
      </text>
    </comment>
    <comment ref="C336" authorId="0" shapeId="0">
      <text>
        <r>
          <rPr>
            <b/>
            <sz val="9"/>
            <color indexed="81"/>
            <rFont val="Tahoma"/>
            <family val="2"/>
          </rPr>
          <t>Write a name poem.</t>
        </r>
        <r>
          <rPr>
            <sz val="9"/>
            <color indexed="81"/>
            <rFont val="Tahoma"/>
            <family val="2"/>
          </rPr>
          <t xml:space="preserve"> Write a friend's name vertically down a piece of paper. Then, beginning with each letter of the friend's name, write something nice about that friend-something they do well, or one of the reasons you like being their friend.
FOR MORE FUN: Make name poems as a thank-you to a parent, a teacher, or someone else who helps you.</t>
        </r>
      </text>
    </comment>
    <comment ref="C337" authorId="0" shapeId="0">
      <text>
        <r>
          <rPr>
            <b/>
            <sz val="9"/>
            <color indexed="81"/>
            <rFont val="Tahoma"/>
            <family val="2"/>
          </rPr>
          <t>Give something special to a friend.</t>
        </r>
        <r>
          <rPr>
            <sz val="9"/>
            <color indexed="81"/>
            <rFont val="Tahoma"/>
            <family val="2"/>
          </rPr>
          <t xml:space="preserve"> Create an art piece, snack, card, or something else your friend would really like. It might be a gift for a holiday, a cheer-up card, or a yummy treat for a neighbor.
FOR MORE FUN: Make SWAPS for friends from another Brownie group.</t>
        </r>
      </text>
    </comment>
    <comment ref="C338" authorId="0" shapeId="0">
      <text>
        <r>
          <rPr>
            <b/>
            <sz val="9"/>
            <color indexed="81"/>
            <rFont val="Tahoma"/>
            <family val="2"/>
          </rPr>
          <t>Be a friend to someone you don't know.</t>
        </r>
        <r>
          <rPr>
            <sz val="9"/>
            <color indexed="81"/>
            <rFont val="Tahoma"/>
            <family val="2"/>
          </rPr>
          <t xml:space="preserve"> Sometimes the friends people need most are the ones they didn't know they had. Think of a group that could use your friendship-perhaps children at a hospital, soldiers overseas, or someone left out at your school, and do something nice for them.</t>
        </r>
      </text>
    </comment>
    <comment ref="C339" authorId="0" shapeId="0">
      <text>
        <r>
          <rPr>
            <sz val="9"/>
            <color indexed="81"/>
            <rFont val="Tahoma"/>
            <family val="2"/>
          </rPr>
          <t>A great way to show a friend you care is to pay special attention to what is important. Just because you are friends doesn't mean you both like the same things. Try one of these activities to learn more about a friend, and help them learn more about you.</t>
        </r>
      </text>
    </comment>
    <comment ref="C340" authorId="0" shapeId="0">
      <text>
        <r>
          <rPr>
            <b/>
            <sz val="9"/>
            <color indexed="81"/>
            <rFont val="Tahoma"/>
            <family val="2"/>
          </rPr>
          <t>Do a friend's favorite thing.</t>
        </r>
        <r>
          <rPr>
            <sz val="9"/>
            <color indexed="81"/>
            <rFont val="Tahoma"/>
            <family val="2"/>
          </rPr>
          <t xml:space="preserve"> Ask a friend to make a list of their favorite things, like songs, books, or Brownie activties. Talk to your friend about their list, and why they like each thing. Then do one together! Try to make it something you've never done before.
FOR MORE FUN: Have every girl in your Brownie group write a list, then try new things all together.</t>
        </r>
      </text>
    </comment>
    <comment ref="C341" authorId="0" shapeId="0">
      <text>
        <r>
          <rPr>
            <b/>
            <sz val="9"/>
            <color indexed="81"/>
            <rFont val="Tahoma"/>
            <family val="2"/>
          </rPr>
          <t>Share a favorite activity with a friend.</t>
        </r>
        <r>
          <rPr>
            <sz val="9"/>
            <color indexed="81"/>
            <rFont val="Tahoma"/>
            <family val="2"/>
          </rPr>
          <t xml:space="preserve"> Try to choose something new to them, so you can teach them what to do-maybe making s'mores, playing a card game, or bird watching. Tell them why you like the activity. Afterwards, find out what they liked about it.</t>
        </r>
      </text>
    </comment>
    <comment ref="C342" authorId="0" shapeId="0">
      <text>
        <r>
          <rPr>
            <b/>
            <sz val="9"/>
            <color indexed="81"/>
            <rFont val="Tahoma"/>
            <family val="2"/>
          </rPr>
          <t>Try a game or activity that's new to both of you.</t>
        </r>
        <r>
          <rPr>
            <sz val="9"/>
            <color indexed="81"/>
            <rFont val="Tahoma"/>
            <family val="2"/>
          </rPr>
          <t xml:space="preserve"> With a friend, find something new you'd both like to do, and try it out together. We all learn in different ways, so ask for their help when you need it-and offer yours when they need it. Remember to compliment each other, too!</t>
        </r>
      </text>
    </comment>
    <comment ref="C343" authorId="0" shapeId="0">
      <text>
        <r>
          <rPr>
            <sz val="9"/>
            <color indexed="81"/>
            <rFont val="Tahoma"/>
            <family val="2"/>
          </rPr>
          <t>Disagreement is when you don't feel the same way as a friend. For example, you want to play a game and they want to make snacks. It's okay to feel differently. You can still be friends! The important thing is to be a good friend while you disagree. Try one of these activities to practice.</t>
        </r>
      </text>
    </comment>
    <comment ref="C344" authorId="0" shapeId="0">
      <text>
        <r>
          <rPr>
            <b/>
            <sz val="9"/>
            <color indexed="81"/>
            <rFont val="Tahoma"/>
            <family val="2"/>
          </rPr>
          <t>Practice being a good listener.</t>
        </r>
        <r>
          <rPr>
            <sz val="9"/>
            <color indexed="81"/>
            <rFont val="Tahoma"/>
            <family val="2"/>
          </rPr>
          <t xml:space="preserve"> Let a friend talk about how they feel. Listen for three minutes without interrupting. Then tell them what you heard them say. Then, switch!
FOR MORE FUN: Try it with your Brownie group, and take turns.</t>
        </r>
      </text>
    </comment>
    <comment ref="C345" authorId="0" shapeId="0">
      <text>
        <r>
          <rPr>
            <b/>
            <sz val="9"/>
            <color indexed="81"/>
            <rFont val="Tahoma"/>
            <family val="2"/>
          </rPr>
          <t>Remember what you agree about!</t>
        </r>
        <r>
          <rPr>
            <sz val="9"/>
            <color indexed="81"/>
            <rFont val="Tahoma"/>
            <family val="2"/>
          </rPr>
          <t xml:space="preserve"> Many times, you can take turns doing what each friend wants to do instead of fighting. Or, you can do something you both like. With a friend, make an "agreement" list of three things you both love to do. Then try one of those things the next time you disagree.</t>
        </r>
      </text>
    </comment>
    <comment ref="C346" authorId="0" shapeId="0">
      <text>
        <r>
          <rPr>
            <b/>
            <sz val="9"/>
            <color indexed="81"/>
            <rFont val="Tahoma"/>
            <family val="2"/>
          </rPr>
          <t>Find kind words.</t>
        </r>
        <r>
          <rPr>
            <sz val="9"/>
            <color indexed="81"/>
            <rFont val="Tahoma"/>
            <family val="2"/>
          </rPr>
          <t xml:space="preserve"> Words can hurt, so it's important to use nice ones when you disagree. With your Brownie friends, make a list of words that make you feel good. Practice using the words to say kind things.</t>
        </r>
      </text>
    </comment>
    <comment ref="C347" authorId="0" shapeId="0">
      <text>
        <r>
          <rPr>
            <sz val="9"/>
            <color indexed="81"/>
            <rFont val="Tahoma"/>
            <family val="2"/>
          </rPr>
          <t>Now it's time to practice your friend skills. First, make a list of the top three things you've discovered that make someone a good friend. Then try one of these activities and concentrate doing those things. Talk about the activity with your Brownie group.</t>
        </r>
      </text>
    </comment>
    <comment ref="C348" authorId="0" shapeId="0">
      <text>
        <r>
          <rPr>
            <b/>
            <sz val="9"/>
            <color indexed="81"/>
            <rFont val="Tahoma"/>
            <family val="2"/>
          </rPr>
          <t>Invite another Brownie group to an activity.</t>
        </r>
        <r>
          <rPr>
            <sz val="9"/>
            <color indexed="81"/>
            <rFont val="Tahoma"/>
            <family val="2"/>
          </rPr>
          <t xml:space="preserve"> What about a tea party, a journey field trip, or a meeting with games?</t>
        </r>
      </text>
    </comment>
    <comment ref="C349" authorId="0" shapeId="0">
      <text>
        <r>
          <rPr>
            <b/>
            <sz val="9"/>
            <color indexed="81"/>
            <rFont val="Tahoma"/>
            <family val="2"/>
          </rPr>
          <t>Sit at a different table or area at lunchtime, or play with a different group at recess.</t>
        </r>
        <r>
          <rPr>
            <sz val="9"/>
            <color indexed="81"/>
            <rFont val="Tahoma"/>
            <family val="2"/>
          </rPr>
          <t xml:space="preserve"> You might bring an old friend with you and make new friends together.</t>
        </r>
      </text>
    </comment>
    <comment ref="C350" authorId="0" shapeId="0">
      <text>
        <r>
          <rPr>
            <b/>
            <sz val="9"/>
            <color indexed="81"/>
            <rFont val="Tahoma"/>
            <family val="2"/>
          </rPr>
          <t>Go to a dance or art class, sports game, camp, or other activity.</t>
        </r>
        <r>
          <rPr>
            <sz val="9"/>
            <color indexed="81"/>
            <rFont val="Tahoma"/>
            <family val="2"/>
          </rPr>
          <t xml:space="preserve"> Games and sports are a great time to practice saying nice things to friends.</t>
        </r>
      </text>
    </comment>
    <comment ref="C355" authorId="0" shapeId="0">
      <text>
        <r>
          <rPr>
            <sz val="9"/>
            <color indexed="81"/>
            <rFont val="Tahoma"/>
            <family val="2"/>
          </rPr>
          <t>Learn more about the paintings you like and the artists who painted them.</t>
        </r>
      </text>
    </comment>
    <comment ref="C356" authorId="0" shapeId="0">
      <text>
        <r>
          <rPr>
            <b/>
            <sz val="9"/>
            <color indexed="81"/>
            <rFont val="Tahoma"/>
            <family val="2"/>
          </rPr>
          <t>Talk to a painter.</t>
        </r>
        <r>
          <rPr>
            <sz val="9"/>
            <color indexed="81"/>
            <rFont val="Tahoma"/>
            <family val="2"/>
          </rPr>
          <t xml:space="preserve"> Ask an art teacher or painter in your community where they get their inspiration. What do they like to paint? Why? Look at some of their paintings and explain what you like about them.</t>
        </r>
      </text>
    </comment>
    <comment ref="C357" authorId="0" shapeId="0">
      <text>
        <r>
          <rPr>
            <b/>
            <sz val="9"/>
            <color indexed="81"/>
            <rFont val="Tahoma"/>
            <family val="2"/>
          </rPr>
          <t>Go to an art show or museum.</t>
        </r>
        <r>
          <rPr>
            <sz val="9"/>
            <color indexed="81"/>
            <rFont val="Tahoma"/>
            <family val="2"/>
          </rPr>
          <t xml:space="preserve"> Find five paintings that you love and decide why you think they're great. Who painted them? When? Look for what they have in common with each other.</t>
        </r>
      </text>
    </comment>
    <comment ref="C358" authorId="0" shapeId="0">
      <text>
        <r>
          <rPr>
            <b/>
            <sz val="9"/>
            <color indexed="81"/>
            <rFont val="Tahoma"/>
            <family val="2"/>
          </rPr>
          <t>Team up with an adult to find images of five paintings you love.</t>
        </r>
        <r>
          <rPr>
            <sz val="9"/>
            <color indexed="81"/>
            <rFont val="Tahoma"/>
            <family val="2"/>
          </rPr>
          <t xml:space="preserve"> Search in library books, magazines, or online. Why do you like them? Who painted them, and when? Look for what they have in common with each other.</t>
        </r>
      </text>
    </comment>
    <comment ref="C359" authorId="0" shapeId="0">
      <text>
        <r>
          <rPr>
            <sz val="9"/>
            <color indexed="81"/>
            <rFont val="Tahoma"/>
            <family val="2"/>
          </rPr>
          <t>Painting what's around you is the first step to becoming an artist. Pick one choice and try to paint something from the real world.</t>
        </r>
      </text>
    </comment>
    <comment ref="C360" authorId="0" shapeId="0">
      <text>
        <r>
          <rPr>
            <b/>
            <sz val="9"/>
            <color indexed="81"/>
            <rFont val="Tahoma"/>
            <family val="2"/>
          </rPr>
          <t>Paint a portrait of a friend, family member, pet, or yourself.</t>
        </r>
        <r>
          <rPr>
            <sz val="9"/>
            <color indexed="81"/>
            <rFont val="Tahoma"/>
            <family val="2"/>
          </rPr>
          <t xml:space="preserve"> If you are painting someone else, have the person sit in an interesting pose and try to capture what the person looks like. If it's yourself, use a mirror to see all the lines and shapes in your face.</t>
        </r>
      </text>
    </comment>
    <comment ref="C361" authorId="0" shapeId="0">
      <text>
        <r>
          <rPr>
            <b/>
            <sz val="9"/>
            <color indexed="81"/>
            <rFont val="Tahoma"/>
            <family val="2"/>
          </rPr>
          <t>Paint an outdoor landscape with trees or flowers.</t>
        </r>
        <r>
          <rPr>
            <sz val="9"/>
            <color indexed="81"/>
            <rFont val="Tahoma"/>
            <family val="2"/>
          </rPr>
          <t xml:space="preserve"> Find a pretty spot with lots of colors and paint what you see.
FOR MORE FUN: Paint at a different time of day and see how the light makes the colors look different.</t>
        </r>
      </text>
    </comment>
    <comment ref="C362" authorId="0" shapeId="0">
      <text>
        <r>
          <rPr>
            <b/>
            <sz val="9"/>
            <color indexed="81"/>
            <rFont val="Tahoma"/>
            <family val="2"/>
          </rPr>
          <t>Paint a still life.</t>
        </r>
        <r>
          <rPr>
            <sz val="9"/>
            <color indexed="81"/>
            <rFont val="Tahoma"/>
            <family val="2"/>
          </rPr>
          <t xml:space="preserve"> A "still life" is an object, like a bowl of fruit or a vase. Set up what you want to paint first. Don't forget to show how the light hits the object by using light and dark colors!
FOR MORE FUN: After you've painted something in your world, paint something "out of this world," like the sun or planets.</t>
        </r>
      </text>
    </comment>
    <comment ref="C363" authorId="0" shapeId="0">
      <text>
        <r>
          <rPr>
            <sz val="9"/>
            <color indexed="81"/>
            <rFont val="Tahoma"/>
            <family val="2"/>
          </rPr>
          <t>Some painters create "abstract" art. They don't paint objects or people. They use shapes, lines, and colors to paint a feeling or mood. Pretend you are an artist who is trying to paint an emotion. Paint what you think one of these moods would look like. Remember, it's your idea, so it's okay if other people don't see it like you do!</t>
        </r>
      </text>
    </comment>
    <comment ref="C364" authorId="0" shapeId="0">
      <text>
        <r>
          <rPr>
            <b/>
            <sz val="9"/>
            <color indexed="81"/>
            <rFont val="Tahoma"/>
            <family val="2"/>
          </rPr>
          <t>Calm.</t>
        </r>
        <r>
          <rPr>
            <sz val="9"/>
            <color indexed="81"/>
            <rFont val="Tahoma"/>
            <family val="2"/>
          </rPr>
          <t xml:space="preserve"> What colors would you use to create a calm feeling?</t>
        </r>
      </text>
    </comment>
    <comment ref="C365" authorId="0" shapeId="0">
      <text>
        <r>
          <rPr>
            <b/>
            <sz val="9"/>
            <color indexed="81"/>
            <rFont val="Tahoma"/>
            <family val="2"/>
          </rPr>
          <t>Happy.</t>
        </r>
        <r>
          <rPr>
            <sz val="9"/>
            <color indexed="81"/>
            <rFont val="Tahoma"/>
            <family val="2"/>
          </rPr>
          <t xml:space="preserve"> How would you show a happy feeling? What colors or shapes make you smile?</t>
        </r>
      </text>
    </comment>
    <comment ref="C366" authorId="0" shapeId="0">
      <text>
        <r>
          <rPr>
            <b/>
            <sz val="9"/>
            <color indexed="81"/>
            <rFont val="Tahoma"/>
            <family val="2"/>
          </rPr>
          <t>Angry.</t>
        </r>
        <r>
          <rPr>
            <sz val="9"/>
            <color indexed="81"/>
            <rFont val="Tahoma"/>
            <family val="2"/>
          </rPr>
          <t xml:space="preserve"> What colors or shapes look like anger to you?</t>
        </r>
      </text>
    </comment>
    <comment ref="C367" authorId="0" shapeId="0">
      <text>
        <r>
          <rPr>
            <sz val="9"/>
            <color indexed="81"/>
            <rFont val="Tahoma"/>
            <family val="2"/>
          </rPr>
          <t>Who says you have to use brushes? Try painting with one of the things below.</t>
        </r>
      </text>
    </comment>
    <comment ref="C368" authorId="0" shapeId="0">
      <text>
        <r>
          <rPr>
            <b/>
            <sz val="9"/>
            <color indexed="81"/>
            <rFont val="Tahoma"/>
            <family val="2"/>
          </rPr>
          <t>Paint with something from nature.</t>
        </r>
        <r>
          <rPr>
            <sz val="9"/>
            <color indexed="81"/>
            <rFont val="Tahoma"/>
            <family val="2"/>
          </rPr>
          <t xml:space="preserve"> Use something with a design on it, like a leaf. Press it into paint and then onto your paper. Try different kinds of leaves.
FOR MORE FUN: Press the leaf onto one side of your paper, then remove it. Before the paint dries, fold the paper in half. Open it. What does the shape look like?</t>
        </r>
      </text>
    </comment>
    <comment ref="C369" authorId="0" shapeId="0">
      <text>
        <r>
          <rPr>
            <b/>
            <sz val="9"/>
            <color indexed="81"/>
            <rFont val="Tahoma"/>
            <family val="2"/>
          </rPr>
          <t>Paint with indoor objects.</t>
        </r>
        <r>
          <rPr>
            <sz val="9"/>
            <color indexed="81"/>
            <rFont val="Tahoma"/>
            <family val="2"/>
          </rPr>
          <t xml:space="preserve"> Dip string or yarn into paint and drag it across your page. Paint an entire picture this way. Then use a feather, a spoon, or a cotton swab as a paintbrush. Next, paint a picture and use a straw to gently blow water on it. What does it do to the picture?
FOR MORE FUN: Use food coloring and blow that through the straw.</t>
        </r>
      </text>
    </comment>
    <comment ref="C370" authorId="0" shapeId="0">
      <text>
        <r>
          <rPr>
            <b/>
            <sz val="9"/>
            <color indexed="81"/>
            <rFont val="Tahoma"/>
            <family val="2"/>
          </rPr>
          <t>Paint with a stamp.</t>
        </r>
        <r>
          <rPr>
            <sz val="9"/>
            <color indexed="81"/>
            <rFont val="Tahoma"/>
            <family val="2"/>
          </rPr>
          <t xml:space="preserve"> All kinds of things make super stamps. With an adult's help, cut a potato in half and carve out a design. Dip the end in paint and stamp it on your paper. Try it with a sponge, too.
FOR MORE FUN: Paint bubble wrap and press it onto your paper. What does the design look like? Do you like it?</t>
        </r>
      </text>
    </comment>
    <comment ref="C371" authorId="0" shapeId="0">
      <text>
        <r>
          <rPr>
            <sz val="9"/>
            <color indexed="81"/>
            <rFont val="Tahoma"/>
            <family val="2"/>
          </rPr>
          <t>A mural is a really big painting that tells a story. Murals are sometimes painted on buildings (some take up whole city blocks!). Do you have any murals in your town? If not, team up with an adult to look at some online. Then create a mural on butcher paper (or many pieces of paper taped together).</t>
        </r>
      </text>
    </comment>
    <comment ref="C372" authorId="0" shapeId="0">
      <text>
        <r>
          <rPr>
            <b/>
            <sz val="9"/>
            <color indexed="81"/>
            <rFont val="Tahoma"/>
            <family val="2"/>
          </rPr>
          <t>Paint a mural that tells a story you love.</t>
        </r>
        <r>
          <rPr>
            <sz val="9"/>
            <color indexed="81"/>
            <rFont val="Tahoma"/>
            <family val="2"/>
          </rPr>
          <t xml:space="preserve"> It could be the story of your favorite book, or all about the best family vacation ever.</t>
        </r>
      </text>
    </comment>
    <comment ref="C373" authorId="0" shapeId="0">
      <text>
        <r>
          <rPr>
            <b/>
            <sz val="9"/>
            <color indexed="81"/>
            <rFont val="Tahoma"/>
            <family val="2"/>
          </rPr>
          <t>Paint a mural about your Girl Scout fun.</t>
        </r>
        <r>
          <rPr>
            <sz val="9"/>
            <color indexed="81"/>
            <rFont val="Tahoma"/>
            <family val="2"/>
          </rPr>
          <t xml:space="preserve"> What about the story of a favorite trip or activity?</t>
        </r>
      </text>
    </comment>
    <comment ref="C374" authorId="0" shapeId="0">
      <text>
        <r>
          <rPr>
            <b/>
            <sz val="9"/>
            <color indexed="81"/>
            <rFont val="Tahoma"/>
            <family val="2"/>
          </rPr>
          <t xml:space="preserve">Paint a mural that tells the story of an event or person. </t>
        </r>
        <r>
          <rPr>
            <sz val="9"/>
            <color indexed="81"/>
            <rFont val="Tahoma"/>
            <family val="2"/>
          </rPr>
          <t>Choose a story you want your community to know about!</t>
        </r>
      </text>
    </comment>
    <comment ref="C378" authorId="0" shapeId="0">
      <text>
        <r>
          <rPr>
            <sz val="9"/>
            <color indexed="81"/>
            <rFont val="Tahoma"/>
            <family val="2"/>
          </rPr>
          <t>Rules are important in any game or activity. How would you know how to play if you didn't have them? Think more closely about rules in this step.</t>
        </r>
      </text>
    </comment>
    <comment ref="C379" authorId="0" shapeId="0">
      <text>
        <r>
          <rPr>
            <b/>
            <sz val="9"/>
            <color indexed="81"/>
            <rFont val="Tahoma"/>
            <family val="2"/>
          </rPr>
          <t>Teach the rules of an active game.</t>
        </r>
        <r>
          <rPr>
            <sz val="9"/>
            <color indexed="81"/>
            <rFont val="Tahoma"/>
            <family val="2"/>
          </rPr>
          <t xml:space="preserve"> It might be Mother, May I?; Simon Says; or Red Light, Green Light. Teach the rules to a friend or family member and play together. Thent alk about how the rules helped you play fairly.
FOR MORE FUN: Learn a game you haven't played before, then teach those rules.</t>
        </r>
      </text>
    </comment>
    <comment ref="C380" authorId="0" shapeId="0">
      <text>
        <r>
          <rPr>
            <b/>
            <sz val="9"/>
            <color indexed="81"/>
            <rFont val="Tahoma"/>
            <family val="2"/>
          </rPr>
          <t>Make up two new rules for hide-and-seek.</t>
        </r>
        <r>
          <rPr>
            <sz val="9"/>
            <color indexed="81"/>
            <rFont val="Tahoma"/>
            <family val="2"/>
          </rPr>
          <t xml:space="preserve"> For example, the person who's "it" could have to do 10 jumping jacks after they count and before they start seeking. Play the game with your new rules. Afterwards, talk about what it was like to follow the new rules. Did you like them?</t>
        </r>
      </text>
    </comment>
    <comment ref="C381" authorId="0" shapeId="0">
      <text>
        <r>
          <rPr>
            <b/>
            <sz val="9"/>
            <color indexed="81"/>
            <rFont val="Tahoma"/>
            <family val="2"/>
          </rPr>
          <t>Learn two rules for a sport or active game that's popular in another country.</t>
        </r>
        <r>
          <rPr>
            <sz val="9"/>
            <color indexed="81"/>
            <rFont val="Tahoma"/>
            <family val="2"/>
          </rPr>
          <t xml:space="preserve"> Team up with an adult to find one online, or ask a coach or sports teacher. Then, play part of the game or sport with Brownie friends, or just talk about the rules you found.
FOR MORE FUN: If you can, watch a game online or on television and see if athletes follow the rules!</t>
        </r>
      </text>
    </comment>
    <comment ref="C382" authorId="0" shapeId="0">
      <text>
        <r>
          <rPr>
            <sz val="9"/>
            <color indexed="81"/>
            <rFont val="Tahoma"/>
            <family val="2"/>
          </rPr>
          <t>When you play a game, do you include everyone who wants to join in? Part of playing fair is making sure everyone has a chance to play. Findout more about who plays sports today.</t>
        </r>
      </text>
    </comment>
    <comment ref="C383" authorId="0" shapeId="0">
      <text>
        <r>
          <rPr>
            <b/>
            <sz val="9"/>
            <color indexed="81"/>
            <rFont val="Tahoma"/>
            <family val="2"/>
          </rPr>
          <t>Ask a  woman about Title IX.</t>
        </r>
        <r>
          <rPr>
            <sz val="9"/>
            <color indexed="81"/>
            <rFont val="Tahoma"/>
            <family val="2"/>
          </rPr>
          <t xml:space="preserve"> Title IX is a law passed in 1972. It required schools to allow girls to have the same sports teams, gym time, and uniforms that boys did. Talk to a woman who went to school before 1972 about how this law affected her.
FOR MORE FUN: "IX" means "nine" in the number system used in ancient Rome, called "Roman numerals." Talk about other places you've seen these kinds of numbers, and find out how to write them up to 10. </t>
        </r>
      </text>
    </comment>
    <comment ref="C384" authorId="0" shapeId="0">
      <text>
        <r>
          <rPr>
            <b/>
            <sz val="9"/>
            <color indexed="81"/>
            <rFont val="Tahoma"/>
            <family val="2"/>
          </rPr>
          <t>Find a sport that women play professionally.</t>
        </r>
        <r>
          <rPr>
            <sz val="9"/>
            <color indexed="81"/>
            <rFont val="Tahoma"/>
            <family val="2"/>
          </rPr>
          <t xml:space="preserve"> Team up with an adult to find a book or information online about a professional women's sports group or association. When did the group form? When and where do they play?
FOR MORE FUN: Go see a team of women play a game!</t>
        </r>
      </text>
    </comment>
    <comment ref="C385" authorId="0" shapeId="0">
      <text>
        <r>
          <rPr>
            <b/>
            <sz val="9"/>
            <color indexed="81"/>
            <rFont val="Tahoma"/>
            <family val="2"/>
          </rPr>
          <t>Learn about disabilities and sports.</t>
        </r>
        <r>
          <rPr>
            <sz val="9"/>
            <color indexed="81"/>
            <rFont val="Tahoma"/>
            <family val="2"/>
          </rPr>
          <t xml:space="preserve"> Some people may have a disability that makes playing sports harder, and many still find a way to play! Work with an adult to find out how a sport is played by people with disabilities.
FOR MORE FUN: If there is a sports league for people with disabilities in your area, go watch a game. Or ask an adult to help you find a game to watch online.</t>
        </r>
      </text>
    </comment>
    <comment ref="C386" authorId="0" shapeId="0">
      <text>
        <r>
          <rPr>
            <sz val="9"/>
            <color indexed="81"/>
            <rFont val="Tahoma"/>
            <family val="2"/>
          </rPr>
          <t>Being a good team member is part of playing fair. Learn to work together by playing one of the games below.</t>
        </r>
      </text>
    </comment>
    <comment ref="C387" authorId="0" shapeId="0">
      <text>
        <r>
          <rPr>
            <b/>
            <sz val="9"/>
            <color indexed="81"/>
            <rFont val="Tahoma"/>
            <family val="2"/>
          </rPr>
          <t>Play Popcorn.</t>
        </r>
        <r>
          <rPr>
            <sz val="9"/>
            <color indexed="81"/>
            <rFont val="Tahoma"/>
            <family val="2"/>
          </rPr>
          <t xml:space="preserve"> One person is the caller who yells out an object and a umber. The number called will be the number of players. Those players then pretend to be that object. For example, "Popcorn-4!"means four girls get together and act like popcorn. Try it with objects like a train, piano, tree, waterfal, or roller coaster!</t>
        </r>
      </text>
    </comment>
    <comment ref="C388" authorId="0" shapeId="0">
      <text>
        <r>
          <rPr>
            <b/>
            <sz val="9"/>
            <color indexed="81"/>
            <rFont val="Tahoma"/>
            <family val="2"/>
          </rPr>
          <t>Untangle yourself from a human knot.</t>
        </r>
        <r>
          <rPr>
            <sz val="9"/>
            <color indexed="81"/>
            <rFont val="Tahoma"/>
            <family val="2"/>
          </rPr>
          <t xml:space="preserve"> Divide into two teams of at least four people. Have each team stand in a circle. Players put both hands in the middle, then grab hands with two other people in the group. The teams must work together to untangle themselves without letting go of anyone's hand. The team that finishes first wins! Now form one big team and try to get your human knot untied.
FOR MORE FUN: Try this game with new girls or a group of Daisies.</t>
        </r>
      </text>
    </comment>
    <comment ref="C389" authorId="0" shapeId="0">
      <text>
        <r>
          <rPr>
            <b/>
            <sz val="9"/>
            <color indexed="81"/>
            <rFont val="Tahoma"/>
            <family val="2"/>
          </rPr>
          <t>Try a game of Octopus Tag.</t>
        </r>
        <r>
          <rPr>
            <sz val="9"/>
            <color indexed="81"/>
            <rFont val="Tahoma"/>
            <family val="2"/>
          </rPr>
          <t xml:space="preserve"> Two people start as the octopus. They must hold hands as they run and tag other players. If someone gets tagged, they join the octopus. The game continues until the octopus has tagged everyone.</t>
        </r>
      </text>
    </comment>
    <comment ref="C390" authorId="0" shapeId="0">
      <text>
        <r>
          <rPr>
            <sz val="9"/>
            <color indexed="81"/>
            <rFont val="Tahoma"/>
            <family val="2"/>
          </rPr>
          <t>How will you know who wins if you don't keep score? Practice your scoring skills in this step.</t>
        </r>
      </text>
    </comment>
    <comment ref="C391" authorId="0" shapeId="0">
      <text>
        <r>
          <rPr>
            <b/>
            <sz val="9"/>
            <color indexed="81"/>
            <rFont val="Tahoma"/>
            <family val="2"/>
          </rPr>
          <t>See a sport live or on television.</t>
        </r>
        <r>
          <rPr>
            <sz val="9"/>
            <color indexed="81"/>
            <rFont val="Tahoma"/>
            <family val="2"/>
          </rPr>
          <t xml:space="preserve"> Watch a whole game and find out how they score points, Keep your own score at home. Is it the same as the official score?
FOR MORE FUN: Pretend to be a referee and make up your own sport signals. Explain them to a friend.ee</t>
        </r>
      </text>
    </comment>
    <comment ref="C392" authorId="0" shapeId="0">
      <text>
        <r>
          <rPr>
            <b/>
            <sz val="9"/>
            <color indexed="81"/>
            <rFont val="Tahoma"/>
            <family val="2"/>
          </rPr>
          <t>Make more points.</t>
        </r>
        <r>
          <rPr>
            <sz val="9"/>
            <color indexed="81"/>
            <rFont val="Tahoma"/>
            <family val="2"/>
          </rPr>
          <t xml:space="preserve"> Play the Points Match Up game on this page. Then choose one sport and find out how many points you get when you score. Now, think of ways to award more points if you were in charge. Would you give points for style or for trying really hard?</t>
        </r>
      </text>
    </comment>
    <comment ref="C393" authorId="0" shapeId="0">
      <text>
        <r>
          <rPr>
            <b/>
            <sz val="9"/>
            <color indexed="81"/>
            <rFont val="Tahoma"/>
            <family val="2"/>
          </rPr>
          <t>Keep score for a sport you play by yourself.</t>
        </r>
        <r>
          <rPr>
            <sz val="9"/>
            <color indexed="81"/>
            <rFont val="Tahoma"/>
            <family val="2"/>
          </rPr>
          <t xml:space="preserve"> Choose a sport like biking, skating, or jumping rope. Then figure out how and when you should get points. Now, go out and play! Practice playing fair by keeping an honest score for yourself.</t>
        </r>
      </text>
    </comment>
    <comment ref="C394" authorId="0" shapeId="0">
      <text>
        <r>
          <rPr>
            <sz val="9"/>
            <color indexed="81"/>
            <rFont val="Tahoma"/>
            <family val="2"/>
          </rPr>
          <t>Put your playing-fair skills in action with a field day! You could even invite another Girl Scout group to play. At your field day, include a team game you make up, and teach the rules to everyone so youc an play together. (Be sure to listen and play by the rules that other girls teach you, too!)</t>
        </r>
      </text>
    </comment>
    <comment ref="C395" authorId="0" shapeId="0">
      <text>
        <r>
          <rPr>
            <b/>
            <sz val="9"/>
            <color indexed="81"/>
            <rFont val="Tahoma"/>
            <family val="2"/>
          </rPr>
          <t>Make a team relay that combines three different games.</t>
        </r>
        <r>
          <rPr>
            <sz val="9"/>
            <color indexed="81"/>
            <rFont val="Tahoma"/>
            <family val="2"/>
          </rPr>
          <t xml:space="preserve"> For example, you might hit a ball through two croquet hoops, then make a basket through a hoop, then throw a baseball to the next teammate so she can start. See which team can finish first!</t>
        </r>
      </text>
    </comment>
    <comment ref="C396" authorId="0" shapeId="0">
      <text>
        <r>
          <rPr>
            <b/>
            <sz val="9"/>
            <color indexed="81"/>
            <rFont val="Tahoma"/>
            <family val="2"/>
          </rPr>
          <t>Make a theme day.</t>
        </r>
        <r>
          <rPr>
            <sz val="9"/>
            <color indexed="81"/>
            <rFont val="Tahoma"/>
            <family val="2"/>
          </rPr>
          <t xml:space="preserve"> With your Brownie friends, come with ideas for a theme. Then make up games that go with it. For example, you could have a zoo field day and jump in sack races like bunnies, or make baskets in a game of Horse.
FOR MORE FUN: Dress up in the theme!</t>
        </r>
      </text>
    </comment>
    <comment ref="C397" authorId="0" shapeId="0">
      <text>
        <r>
          <rPr>
            <b/>
            <sz val="9"/>
            <color indexed="81"/>
            <rFont val="Tahoma"/>
            <family val="2"/>
          </rPr>
          <t>Make up a championship.</t>
        </r>
        <r>
          <rPr>
            <sz val="9"/>
            <color indexed="81"/>
            <rFont val="Tahoma"/>
            <family val="2"/>
          </rPr>
          <t xml:space="preserve"> Divide into four teams. Then choose at least three different games. For example, you could see who can do the silliest jumping jack, throw a ball the farthest, and jump rope the longest. First, compete within your team. Then choose your team's stronges player. Send her to play in a championship game against the other teams' strongest players. Don't forget to cheer on your champion!</t>
        </r>
      </text>
    </comment>
    <comment ref="C401" authorId="0" shapeId="0">
      <text>
        <r>
          <rPr>
            <sz val="9"/>
            <color indexed="81"/>
            <rFont val="Tahoma"/>
            <family val="2"/>
          </rPr>
          <t>A symbol is an object that means something special. For example, the American flag is a symbol that shows we are proud of our country. There are lots of other community sumbols to find. Get ready to look!</t>
        </r>
      </text>
    </comment>
    <comment ref="C402" authorId="0" shapeId="0">
      <text>
        <r>
          <rPr>
            <b/>
            <sz val="9"/>
            <color indexed="81"/>
            <rFont val="Tahoma"/>
            <family val="2"/>
          </rPr>
          <t>Go on a flag hunt.</t>
        </r>
        <r>
          <rPr>
            <sz val="9"/>
            <color indexed="81"/>
            <rFont val="Tahoma"/>
            <family val="2"/>
          </rPr>
          <t xml:space="preserve"> Many homes and busineeses share their national pride by flying the flag-or showing a picture of it. Team up with youro Brownie friends and search for all the American flags in your neighborhood. Before you go, find three cool flag facts. (You might also look for other symbols of America-like the five-pointed star or the eagle.)
FOR MORE FUN: Find out what the symbols on American money mean. You can look at either a paper bill or a coin.</t>
        </r>
      </text>
    </comment>
    <comment ref="C403" authorId="0" shapeId="0">
      <text>
        <r>
          <rPr>
            <b/>
            <sz val="9"/>
            <color indexed="81"/>
            <rFont val="Tahoma"/>
            <family val="2"/>
          </rPr>
          <t>Draw your state's symbols.</t>
        </r>
        <r>
          <rPr>
            <sz val="9"/>
            <color indexed="81"/>
            <rFont val="Tahoma"/>
            <family val="2"/>
          </rPr>
          <t xml:space="preserve"> Each state has its own flag-and its own flower, bird, tree, and motto. Draw pictures of your state's symbols, and find out what your state's motto means. Do you think the motto fits your state?
FOR MORE FUN: Choose a flower, bird, tree, and motto for yourself! Tell your Brownie friends why each is a good symbol for you.</t>
        </r>
      </text>
    </comment>
    <comment ref="C404" authorId="0" shapeId="0">
      <text>
        <r>
          <rPr>
            <b/>
            <sz val="9"/>
            <color indexed="81"/>
            <rFont val="Tahoma"/>
            <family val="2"/>
          </rPr>
          <t>Find your town's symbols.</t>
        </r>
        <r>
          <rPr>
            <sz val="9"/>
            <color indexed="81"/>
            <rFont val="Tahoma"/>
            <family val="2"/>
          </rPr>
          <t xml:space="preserve"> Your town might have a flag or a logo. Maybe a sports team has a mascot-that's a symbol, too! Find one of your town's symbols, and tell your Brownie group or class at school why it was chosen. If you can't find a town symbol, choose a flower, tree, or animal with special meaning in your town, and draw a town symbol to share with your Brownie friends.</t>
        </r>
      </text>
    </comment>
    <comment ref="C405" authorId="0" shapeId="0">
      <text>
        <r>
          <rPr>
            <sz val="9"/>
            <color indexed="81"/>
            <rFont val="Tahoma"/>
            <family val="2"/>
          </rPr>
          <t>Celebrations are often happy, but they can also be times for quiet and thinking. Music is what sets the mood. Do one choice to find celebration music that's new to you. Then have a mini celebration to listen to or sing the songs with Brownie friends. Talk about how the songs make you feel and why they fit the celebration.</t>
        </r>
      </text>
    </comment>
    <comment ref="C406" authorId="0" shapeId="0">
      <text>
        <r>
          <rPr>
            <b/>
            <sz val="9"/>
            <color indexed="81"/>
            <rFont val="Tahoma"/>
            <family val="2"/>
          </rPr>
          <t>Choose national songs.</t>
        </r>
        <r>
          <rPr>
            <sz val="9"/>
            <color indexed="81"/>
            <rFont val="Tahoma"/>
            <family val="2"/>
          </rPr>
          <t xml:space="preserve"> America's national anthem is often played on national holidays and at ceremonies (like before sports games or when an American wins an Olympic medal). Find three other American songs for your mini celebration. What do you like about each? Why are they great songs for America?</t>
        </r>
      </text>
    </comment>
    <comment ref="C407" authorId="0" shapeId="0">
      <text>
        <r>
          <rPr>
            <b/>
            <sz val="9"/>
            <color indexed="81"/>
            <rFont val="Tahoma"/>
            <family val="2"/>
          </rPr>
          <t>Pick three community songs.</t>
        </r>
        <r>
          <rPr>
            <sz val="9"/>
            <color indexed="81"/>
            <rFont val="Tahoma"/>
            <family val="2"/>
          </rPr>
          <t xml:space="preserve"> They could be state songs, local songs, or school songs. You might even have a special family song. Choose three such songs for your mini celebration.</t>
        </r>
      </text>
    </comment>
    <comment ref="C408" authorId="0" shapeId="0">
      <text>
        <r>
          <rPr>
            <b/>
            <sz val="9"/>
            <color indexed="81"/>
            <rFont val="Tahoma"/>
            <family val="2"/>
          </rPr>
          <t>Find three celebration songs.</t>
        </r>
        <r>
          <rPr>
            <sz val="9"/>
            <color indexed="81"/>
            <rFont val="Tahoma"/>
            <family val="2"/>
          </rPr>
          <t xml:space="preserve"> Many celebrations and ceremonies have their own special songs. Think of wedding ceremonies, holidays, parades, even birthdays! Choose three of these for your mini celebration.</t>
        </r>
      </text>
    </comment>
    <comment ref="C409" authorId="0" shapeId="0">
      <text>
        <r>
          <rPr>
            <sz val="9"/>
            <color indexed="81"/>
            <rFont val="Tahoma"/>
            <family val="2"/>
          </rPr>
          <t>Parades started as a tradition in the military. But they're so much fun that many communities have them as a part of their celebrations. That means the parade is often meant to honor a group of people or to help spread an important message. Try one of these to understand more about parades!</t>
        </r>
      </text>
    </comment>
    <comment ref="C410" authorId="0" shapeId="0">
      <text>
        <r>
          <rPr>
            <b/>
            <sz val="9"/>
            <color indexed="81"/>
            <rFont val="Tahoma"/>
            <family val="2"/>
          </rPr>
          <t>Join a parade.</t>
        </r>
        <r>
          <rPr>
            <sz val="9"/>
            <color indexed="81"/>
            <rFont val="Tahoma"/>
            <family val="2"/>
          </rPr>
          <t xml:space="preserve"> Gather Brownie friends-or other Girl Scouts-and join a parade. Before you go, find out why the parade is happening, and make a banner to carry that will help share the reason with others.</t>
        </r>
      </text>
    </comment>
    <comment ref="C411" authorId="0" shapeId="0">
      <text>
        <r>
          <rPr>
            <b/>
            <sz val="9"/>
            <color indexed="81"/>
            <rFont val="Tahoma"/>
            <family val="2"/>
          </rPr>
          <t>Learn to march.</t>
        </r>
        <r>
          <rPr>
            <sz val="9"/>
            <color indexed="81"/>
            <rFont val="Tahoma"/>
            <family val="2"/>
          </rPr>
          <t xml:space="preserve"> Ask an experienced marcher, like someone in the military or in a marching band, to show you how. Practice different marching steps and signals for starting and stopping. Then try to march for an entire marching song!
FOR MORE FUN: See if a local band will let you try marching with them during one of their practices.</t>
        </r>
      </text>
    </comment>
    <comment ref="C412" authorId="0" shapeId="0">
      <text>
        <r>
          <rPr>
            <b/>
            <sz val="9"/>
            <color indexed="81"/>
            <rFont val="Tahoma"/>
            <family val="2"/>
          </rPr>
          <t>See a band review or field show.</t>
        </r>
        <r>
          <rPr>
            <sz val="9"/>
            <color indexed="81"/>
            <rFont val="Tahoma"/>
            <family val="2"/>
          </rPr>
          <t xml:space="preserve"> Some schools or community groups in parades or field shows. In these competitions, they play music and do complicated steps. Some bands have teams that do dance routines with flags! Find an event and take a field trip with an adult and your Brownie friends.</t>
        </r>
      </text>
    </comment>
    <comment ref="C413" authorId="0" shapeId="0">
      <text>
        <r>
          <rPr>
            <sz val="9"/>
            <color indexed="81"/>
            <rFont val="Tahoma"/>
            <family val="2"/>
          </rPr>
          <t>A landmark is place that's special or where something important happened. Some landmarks are called "memorials" because they honor people who died for an important cause. Get to know your community's landmarks!</t>
        </r>
      </text>
    </comment>
    <comment ref="C414" authorId="0" shapeId="0">
      <text>
        <r>
          <rPr>
            <b/>
            <sz val="9"/>
            <color indexed="81"/>
            <rFont val="Tahoma"/>
            <family val="2"/>
          </rPr>
          <t>Follow a landmark trail.</t>
        </r>
        <r>
          <rPr>
            <sz val="9"/>
            <color indexed="81"/>
            <rFont val="Tahoma"/>
            <family val="2"/>
          </rPr>
          <t xml:space="preserve"> Go on a hike to at least three community landmarks such as statues, plaques, and gardens. Find out why each one is important.
FOR MORE FUN: Organize a landmark scavenger hunt. To "find" a landmark, take a picture of yourself in front of it.</t>
        </r>
      </text>
    </comment>
    <comment ref="C415" authorId="0" shapeId="0">
      <text>
        <r>
          <rPr>
            <b/>
            <sz val="9"/>
            <color indexed="81"/>
            <rFont val="Tahoma"/>
            <family val="2"/>
          </rPr>
          <t>Tour a landmark that honors the past.</t>
        </r>
        <r>
          <rPr>
            <sz val="9"/>
            <color indexed="81"/>
            <rFont val="Tahoma"/>
            <family val="2"/>
          </rPr>
          <t xml:space="preserve"> Visit a historic landmark, such as the place where a leader was born or an old battleground. Or visit a historical society or museum. Collect three facts you didn't know about the place, and share them with your family.</t>
        </r>
      </text>
    </comment>
    <comment ref="C416" authorId="0" shapeId="0">
      <text>
        <r>
          <rPr>
            <b/>
            <sz val="9"/>
            <color indexed="81"/>
            <rFont val="Tahoma"/>
            <family val="2"/>
          </rPr>
          <t>Make a landmark map.</t>
        </r>
        <r>
          <rPr>
            <sz val="9"/>
            <color indexed="81"/>
            <rFont val="Tahoma"/>
            <family val="2"/>
          </rPr>
          <t xml:space="preserve"> Pretend a tourist is visiting your area, and you want to show them the special places. Choose five landmarks-historic sites, museums, statues, or any place that shows why your home is special. Mark them on a printed map or a map you drew yourself. Or take photos of the places, and make a welcome-brochure. Share your map or brochure with friends or family-or visitors!
FOR MORE FUN: On your map or brochure, include the story of how your town began.</t>
        </r>
      </text>
    </comment>
    <comment ref="C417" authorId="0" shapeId="0">
      <text>
        <r>
          <rPr>
            <sz val="9"/>
            <color indexed="81"/>
            <rFont val="Tahoma"/>
            <family val="2"/>
          </rPr>
          <t>You know about special symbols and music. You know about events and landmarks that share why a community is special. Now put those things together in a community celebration!</t>
        </r>
      </text>
    </comment>
    <comment ref="C418" authorId="0" shapeId="0">
      <text>
        <r>
          <rPr>
            <b/>
            <sz val="9"/>
            <color indexed="81"/>
            <rFont val="Tahoma"/>
            <family val="2"/>
          </rPr>
          <t>Join a flag ceremony.</t>
        </r>
        <r>
          <rPr>
            <sz val="9"/>
            <color indexed="81"/>
            <rFont val="Tahoma"/>
            <family val="2"/>
          </rPr>
          <t xml:space="preserve"> Ask an older Girl Scout or another expert to show you how to fold an American flag and how to be a flag bearer. Then take part in a flag ceremony!
FOR MORE FUN: Use your flag skills in an indoor and an outdoor flag ceremony!</t>
        </r>
      </text>
    </comment>
    <comment ref="C419" authorId="0" shapeId="0">
      <text>
        <r>
          <rPr>
            <b/>
            <sz val="9"/>
            <color indexed="81"/>
            <rFont val="Tahoma"/>
            <family val="2"/>
          </rPr>
          <t>Join a town ceremony.</t>
        </r>
        <r>
          <rPr>
            <sz val="9"/>
            <color indexed="81"/>
            <rFont val="Tahoma"/>
            <family val="2"/>
          </rPr>
          <t xml:space="preserve"> Sometimes new buildings open with a ribbon-cutting ceremony. There are ceremonies to celebrate town events like anniversaries or the birthday of an important person. Sports games often begin with a ceremony. Find one and join in!</t>
        </r>
      </text>
    </comment>
    <comment ref="C420" authorId="0" shapeId="0">
      <text>
        <r>
          <rPr>
            <b/>
            <sz val="9"/>
            <color indexed="81"/>
            <rFont val="Tahoma"/>
            <family val="2"/>
          </rPr>
          <t xml:space="preserve">Make up your own! </t>
        </r>
        <r>
          <rPr>
            <sz val="9"/>
            <color indexed="81"/>
            <rFont val="Tahoma"/>
            <family val="2"/>
          </rPr>
          <t>Make a banner with a symbol, choose music, and create a ceremony for something you think is special. Invite your family and friends to join in.
FOR MORE FUN: Teach others your ceremony song so they can sing with you.</t>
        </r>
      </text>
    </comment>
    <comment ref="C424" authorId="0" shapeId="0">
      <text>
        <r>
          <rPr>
            <sz val="9"/>
            <color indexed="81"/>
            <rFont val="Tahoma"/>
            <family val="2"/>
          </rPr>
          <t>One of the easiest snacks is just a washed fruit or vegetable! But when you make a snack, you combine ingredients. So how do you know which ones are best? Find out in this step.</t>
        </r>
      </text>
    </comment>
    <comment ref="C425" authorId="0" shapeId="0">
      <text>
        <r>
          <rPr>
            <b/>
            <sz val="9"/>
            <color indexed="81"/>
            <rFont val="Tahoma"/>
            <family val="2"/>
          </rPr>
          <t>Is the food good for me?</t>
        </r>
        <r>
          <rPr>
            <sz val="9"/>
            <color indexed="81"/>
            <rFont val="Tahoma"/>
            <family val="2"/>
          </rPr>
          <t xml:space="preserve"> You've probably heard words like </t>
        </r>
        <r>
          <rPr>
            <i/>
            <sz val="9"/>
            <color indexed="81"/>
            <rFont val="Tahoma"/>
            <family val="2"/>
          </rPr>
          <t>vitamins</t>
        </r>
        <r>
          <rPr>
            <sz val="9"/>
            <color indexed="81"/>
            <rFont val="Tahoma"/>
            <family val="2"/>
          </rPr>
          <t xml:space="preserve">, </t>
        </r>
        <r>
          <rPr>
            <i/>
            <sz val="9"/>
            <color indexed="81"/>
            <rFont val="Tahoma"/>
            <family val="2"/>
          </rPr>
          <t>fat</t>
        </r>
        <r>
          <rPr>
            <sz val="9"/>
            <color indexed="81"/>
            <rFont val="Tahoma"/>
            <family val="2"/>
          </rPr>
          <t xml:space="preserve">, </t>
        </r>
        <r>
          <rPr>
            <i/>
            <sz val="9"/>
            <color indexed="81"/>
            <rFont val="Tahoma"/>
            <family val="2"/>
          </rPr>
          <t>carbohydrates</t>
        </r>
        <r>
          <rPr>
            <sz val="9"/>
            <color indexed="81"/>
            <rFont val="Tahoma"/>
            <family val="2"/>
          </rPr>
          <t xml:space="preserve">, and </t>
        </r>
        <r>
          <rPr>
            <i/>
            <sz val="9"/>
            <color indexed="81"/>
            <rFont val="Tahoma"/>
            <family val="2"/>
          </rPr>
          <t>fiber</t>
        </r>
        <r>
          <rPr>
            <sz val="9"/>
            <color indexed="81"/>
            <rFont val="Tahoma"/>
            <family val="2"/>
          </rPr>
          <t>. Choose one of these or another food word you've heard and find out what it means. Then bring a food that contains that thing to a meeting. Tell your friends what it is, how your body uses it, and if it's good for you.</t>
        </r>
      </text>
    </comment>
    <comment ref="C426" authorId="0" shapeId="0">
      <text>
        <r>
          <rPr>
            <b/>
            <sz val="9"/>
            <color indexed="81"/>
            <rFont val="Tahoma"/>
            <family val="2"/>
          </rPr>
          <t>Is the food good for the earth?</t>
        </r>
        <r>
          <rPr>
            <sz val="9"/>
            <color indexed="81"/>
            <rFont val="Tahoma"/>
            <family val="2"/>
          </rPr>
          <t xml:space="preserve"> Make a report for one fruit or vegetable. Draw a picture of it. Write why it's good for you, how it grows, and how to tell if it's ready to eat. Then go to the grocery store or farmers' market and ask where it travels from to get to your area.
FOR MORE FUN: Have a "food miles" relay with your Brownie group! See the next page for instructions.
</t>
        </r>
      </text>
    </comment>
    <comment ref="C427" authorId="0" shapeId="0">
      <text>
        <r>
          <rPr>
            <b/>
            <sz val="9"/>
            <color indexed="81"/>
            <rFont val="Tahoma"/>
            <family val="2"/>
          </rPr>
          <t>What's in that snack?</t>
        </r>
        <r>
          <rPr>
            <sz val="9"/>
            <color indexed="81"/>
            <rFont val="Tahoma"/>
            <family val="2"/>
          </rPr>
          <t xml:space="preserve"> Go on a scavenger hunt in your kitchen or at a grocery store and find three packaged snacks. Look at the list of ingredients. Find three you don't recognize and team up with an adult to figure out what they are and if they're good for you.</t>
        </r>
      </text>
    </comment>
    <comment ref="C428" authorId="0" shapeId="0">
      <text>
        <r>
          <rPr>
            <sz val="9"/>
            <color indexed="81"/>
            <rFont val="Tahoma"/>
            <family val="2"/>
          </rPr>
          <t>A savory snack is one that's not sweet-it might be salty or spicy. Try one of these!</t>
        </r>
      </text>
    </comment>
    <comment ref="C429" authorId="0" shapeId="0">
      <text>
        <r>
          <rPr>
            <b/>
            <sz val="9"/>
            <color indexed="81"/>
            <rFont val="Tahoma"/>
            <family val="2"/>
          </rPr>
          <t>Make your own restaurant sanck.</t>
        </r>
        <r>
          <rPr>
            <sz val="9"/>
            <color indexed="81"/>
            <rFont val="Tahoma"/>
            <family val="2"/>
          </rPr>
          <t xml:space="preserve"> When you make a snack at home, it's often healthier for you than when you eat it in a restaurant. Restaurants may use more oil, butter, sugar, and salt! Find a recipe for a favorite snack, like potato skins, cheese sticks, or fish sticks, and make it yourself.
FOR MORE FUN: Ask a restaurant for the list of ingredients they use for their snack and compare it to yours. Which is better for you?
</t>
        </r>
      </text>
    </comment>
    <comment ref="C430" authorId="0" shapeId="0">
      <text>
        <r>
          <rPr>
            <b/>
            <sz val="9"/>
            <color indexed="81"/>
            <rFont val="Tahoma"/>
            <family val="2"/>
          </rPr>
          <t>Make a savory snack from a different country.</t>
        </r>
        <r>
          <rPr>
            <sz val="9"/>
            <color indexed="81"/>
            <rFont val="Tahoma"/>
            <family val="2"/>
          </rPr>
          <t xml:space="preserve"> Kids from different parts of the world eat some amazing snacks. Try making Japanese sushi roll, a Vietnamese lettuce roll, or Mexican guacamole with baked tortilla chips.
</t>
        </r>
      </text>
    </comment>
    <comment ref="C431" authorId="0" shapeId="0">
      <text>
        <r>
          <rPr>
            <b/>
            <sz val="9"/>
            <color indexed="81"/>
            <rFont val="Tahoma"/>
            <family val="2"/>
          </rPr>
          <t>Make a veggie face.</t>
        </r>
        <r>
          <rPr>
            <sz val="9"/>
            <color indexed="81"/>
            <rFont val="Tahoma"/>
            <family val="2"/>
          </rPr>
          <t xml:space="preserve"> Using your favorite vegetables, make a funny face on your plate. With an adult's help, cut up veggies such as cucumbers, celery, carrots, peppers and broccoli. Then create a veggie face. Don't forget to eat it!
FOR MORE FUN: Make your own dip.
</t>
        </r>
      </text>
    </comment>
    <comment ref="C432" authorId="0" shapeId="0">
      <text>
        <r>
          <rPr>
            <sz val="9"/>
            <color indexed="81"/>
            <rFont val="Tahoma"/>
            <family val="2"/>
          </rPr>
          <t xml:space="preserve">If you like desserts, you'll like these snacks. Sweet snacks are best to eat on special occasions.
</t>
        </r>
      </text>
    </comment>
    <comment ref="C433" authorId="0" shapeId="0">
      <text>
        <r>
          <rPr>
            <b/>
            <sz val="9"/>
            <color indexed="81"/>
            <rFont val="Tahoma"/>
            <family val="2"/>
          </rPr>
          <t>Create a holiday dessert.</t>
        </r>
        <r>
          <rPr>
            <sz val="9"/>
            <color indexed="81"/>
            <rFont val="Tahoma"/>
            <family val="2"/>
          </rPr>
          <t xml:space="preserve"> Holidays are the perfect time to celebrate with a special sweet snack. With an adult, look online for recipes. Some ideas: make the Purim cookies called hamantaxchen; Valentine's Day cupcakes; strawberries and blueberries dipped in white chocolate for the Fourth of July; or delicious winter gingerbread!
</t>
        </r>
      </text>
    </comment>
    <comment ref="C434" authorId="0" shapeId="0">
      <text>
        <r>
          <rPr>
            <b/>
            <sz val="9"/>
            <color indexed="81"/>
            <rFont val="Tahoma"/>
            <family val="2"/>
          </rPr>
          <t>Make a snack "in disguise."</t>
        </r>
        <r>
          <rPr>
            <sz val="9"/>
            <color indexed="81"/>
            <rFont val="Tahoma"/>
            <family val="2"/>
          </rPr>
          <t xml:space="preserve"> Have fun and trick your friends and family with a food that looks like one thing but tastes like something else. Try the recipe on the next page. They'll expect a filling of sweet jam, but these toaster pastries are filled with yummy broccoli and cheese.
FOR MORE FUN: Make the snack for April Fools' Day!
</t>
        </r>
      </text>
    </comment>
    <comment ref="C435" authorId="0" shapeId="0">
      <text>
        <r>
          <rPr>
            <b/>
            <sz val="9"/>
            <color indexed="81"/>
            <rFont val="Tahoma"/>
            <family val="2"/>
          </rPr>
          <t>Make your own cookies.</t>
        </r>
        <r>
          <rPr>
            <sz val="9"/>
            <color indexed="81"/>
            <rFont val="Tahoma"/>
            <family val="2"/>
          </rPr>
          <t xml:space="preserve"> There are thousands of cookie recipes out there, but why not make it your own? Find a basic chocolate chip cookie recipe, but instead of chocolate chips, add what you like best! You could try dried fruit, candy bits, or marshmallows.
</t>
        </r>
      </text>
    </comment>
    <comment ref="C436" authorId="0" shapeId="0">
      <text>
        <r>
          <rPr>
            <sz val="9"/>
            <color indexed="81"/>
            <rFont val="Tahoma"/>
            <family val="2"/>
          </rPr>
          <t xml:space="preserve">Sometimes you don't have time to sit at home and enjoy a snack. So try some snacks that are good for you and perfect for taking along. When you're on the go, it's important to have energy snacks that help you move and think and be strong.
</t>
        </r>
      </text>
    </comment>
    <comment ref="C437" authorId="0" shapeId="0">
      <text>
        <r>
          <rPr>
            <b/>
            <sz val="9"/>
            <color indexed="81"/>
            <rFont val="Tahoma"/>
            <family val="2"/>
          </rPr>
          <t>Make no-bake energy bars.</t>
        </r>
        <r>
          <rPr>
            <sz val="9"/>
            <color indexed="81"/>
            <rFont val="Tahoma"/>
            <family val="2"/>
          </rPr>
          <t xml:space="preserve"> These are great for a hike! Team up with an adult to find recipe in a cookbook or online.
FOR MORE FUN: Make an energy snack into jewelry-you could string pretzels or licorice together for a yummy hiking necklace.
</t>
        </r>
      </text>
    </comment>
    <comment ref="C438" authorId="0" shapeId="0">
      <text>
        <r>
          <rPr>
            <b/>
            <sz val="9"/>
            <color indexed="81"/>
            <rFont val="Tahoma"/>
            <family val="2"/>
          </rPr>
          <t>Create a snack for a group.</t>
        </r>
        <r>
          <rPr>
            <sz val="9"/>
            <color indexed="81"/>
            <rFont val="Tahoma"/>
            <family val="2"/>
          </rPr>
          <t xml:space="preserve"> It might be for sports teammates, your Brownie group, or even a club. Try to make a snack that is easy to carry, doesn't need silverware, and that a lot of people might like. What about fruit kebab?
</t>
        </r>
      </text>
    </comment>
    <comment ref="C439" authorId="0" shapeId="0">
      <text>
        <r>
          <rPr>
            <b/>
            <sz val="9"/>
            <color indexed="81"/>
            <rFont val="Tahoma"/>
            <family val="2"/>
          </rPr>
          <t>Make a lunchtime snack.</t>
        </r>
        <r>
          <rPr>
            <sz val="9"/>
            <color indexed="81"/>
            <rFont val="Tahoma"/>
            <family val="2"/>
          </rPr>
          <t xml:space="preserve"> Create a snack that can sit in your lunch box and that doesn't need to be heated or kept cool. How about turkey jerky or your own blend of snack mix?
</t>
        </r>
      </text>
    </comment>
    <comment ref="C440" authorId="0" shapeId="0">
      <text>
        <r>
          <rPr>
            <sz val="9"/>
            <color indexed="81"/>
            <rFont val="Tahoma"/>
            <family val="2"/>
          </rPr>
          <t>Some snacks are best in a cup. Just because these snacks are liquid doesn't mean they're any less delicious. And they can still be great for you if you choose the right ingredients!</t>
        </r>
      </text>
    </comment>
    <comment ref="C441" authorId="0" shapeId="0">
      <text>
        <r>
          <rPr>
            <b/>
            <sz val="9"/>
            <color indexed="81"/>
            <rFont val="Tahoma"/>
            <family val="2"/>
          </rPr>
          <t>Make your own milk shake.</t>
        </r>
        <r>
          <rPr>
            <sz val="9"/>
            <color indexed="81"/>
            <rFont val="Tahoma"/>
            <family val="2"/>
          </rPr>
          <t xml:space="preserve"> Milk shakes taste so good and are usually good for you! Milk has calcium, which kids need when they're growing. Find a recipe for low-sugar milk shake to build up your bones. (If you don't drink milk, you could use soy, rice, or almond milk instead.)
</t>
        </r>
      </text>
    </comment>
    <comment ref="C442" authorId="0" shapeId="0">
      <text>
        <r>
          <rPr>
            <b/>
            <sz val="9"/>
            <color indexed="81"/>
            <rFont val="Tahoma"/>
            <family val="2"/>
          </rPr>
          <t>Make your own fruit smoothie.</t>
        </r>
        <r>
          <rPr>
            <sz val="9"/>
            <color indexed="81"/>
            <rFont val="Tahoma"/>
            <family val="2"/>
          </rPr>
          <t xml:space="preserve"> Just like milk shakes, smoothies provide a lot of vitamins in a little cup. Try the recipe to build your own fruit smoothe.
FOR MORE FUN: Make another smoothie with a different fruit. Which one do you like better?
</t>
        </r>
      </text>
    </comment>
    <comment ref="C443" authorId="0" shapeId="0">
      <text>
        <r>
          <rPr>
            <b/>
            <sz val="9"/>
            <color indexed="81"/>
            <rFont val="Tahoma"/>
            <family val="2"/>
          </rPr>
          <t>Make your own party punch.</t>
        </r>
        <r>
          <rPr>
            <sz val="9"/>
            <color indexed="81"/>
            <rFont val="Tahoma"/>
            <family val="2"/>
          </rPr>
          <t xml:space="preserve"> Sodas and packaged drinks add lots of sugar to your diet. For the next family gathering or party with friends, create your own punch using natural juices-or make your own cola with the recipe.
FOR MORE FUN: Add seltzer water to make it fizz, or sorbet to make it foamy. With an adult's help, you might even make your own juice!
</t>
        </r>
      </text>
    </comment>
    <comment ref="C447" authorId="0" shapeId="0">
      <text>
        <r>
          <rPr>
            <sz val="9"/>
            <color indexed="81"/>
            <rFont val="Tahoma"/>
            <family val="2"/>
          </rPr>
          <t xml:space="preserve">An emergency is when something serious like a fire or a car accident happens, or someone gets hurt or sick and can't get help for themselves. Find out more about how to handle an emergency.
</t>
        </r>
      </text>
    </comment>
    <comment ref="C448" authorId="0" shapeId="0">
      <text>
        <r>
          <rPr>
            <b/>
            <sz val="9"/>
            <color indexed="81"/>
            <rFont val="Tahoma"/>
            <family val="2"/>
          </rPr>
          <t>Role-play 911.</t>
        </r>
        <r>
          <rPr>
            <sz val="9"/>
            <color indexed="81"/>
            <rFont val="Tahoma"/>
            <family val="2"/>
          </rPr>
          <t xml:space="preserve"> Ask an adult to write different emergency situations on slips of paper and put them in a jar. With your Brownie friends, take turns pulling a paper from the jar. Role-play a call to 911 based on the information on the paper.
</t>
        </r>
      </text>
    </comment>
    <comment ref="C449" authorId="0" shapeId="0">
      <text>
        <r>
          <rPr>
            <b/>
            <sz val="9"/>
            <color indexed="81"/>
            <rFont val="Tahoma"/>
            <family val="2"/>
          </rPr>
          <t>Practice 911 with a friend or family member.</t>
        </r>
        <r>
          <rPr>
            <sz val="9"/>
            <color indexed="81"/>
            <rFont val="Tahoma"/>
            <family val="2"/>
          </rPr>
          <t xml:space="preserve"> Take turns pretending to make calls to 911. One of you will play the role of the caller and the other the operator.
</t>
        </r>
      </text>
    </comment>
    <comment ref="C450" authorId="0" shapeId="0">
      <text>
        <r>
          <rPr>
            <b/>
            <sz val="9"/>
            <color indexed="81"/>
            <rFont val="Tahoma"/>
            <family val="2"/>
          </rPr>
          <t>Get advice from an expert.</t>
        </r>
        <r>
          <rPr>
            <sz val="9"/>
            <color indexed="81"/>
            <rFont val="Tahoma"/>
            <family val="2"/>
          </rPr>
          <t xml:space="preserve"> Invite a police officer or firefighter to talk to your group about the importance of calling 911 in an emergency and what you need to say to get help.
</t>
        </r>
      </text>
    </comment>
    <comment ref="C451" authorId="0" shapeId="0">
      <text>
        <r>
          <rPr>
            <sz val="9"/>
            <color indexed="81"/>
            <rFont val="Tahoma"/>
            <family val="2"/>
          </rPr>
          <t xml:space="preserve">Ask for tips about staying safe, and find out how they use first aid.
</t>
        </r>
      </text>
    </comment>
    <comment ref="C452" authorId="0" shapeId="0">
      <text>
        <r>
          <rPr>
            <b/>
            <sz val="9"/>
            <color indexed="81"/>
            <rFont val="Tahoma"/>
            <family val="2"/>
          </rPr>
          <t>Interview a medical professional.</t>
        </r>
        <r>
          <rPr>
            <sz val="9"/>
            <color indexed="81"/>
            <rFont val="Tahoma"/>
            <family val="2"/>
          </rPr>
          <t xml:space="preserve"> Tour a clinic and talk to a doctor or nurse, or interview your school nurse.
</t>
        </r>
      </text>
    </comment>
    <comment ref="C453" authorId="0" shapeId="0">
      <text>
        <r>
          <rPr>
            <b/>
            <sz val="9"/>
            <color indexed="81"/>
            <rFont val="Tahoma"/>
            <family val="2"/>
          </rPr>
          <t>Talk to the police.</t>
        </r>
        <r>
          <rPr>
            <sz val="9"/>
            <color indexed="81"/>
            <rFont val="Tahoma"/>
            <family val="2"/>
          </rPr>
          <t xml:space="preserve"> Interview officers at your local police station.</t>
        </r>
      </text>
    </comment>
    <comment ref="C454" authorId="0" shapeId="0">
      <text>
        <r>
          <rPr>
            <b/>
            <sz val="9"/>
            <color indexed="81"/>
            <rFont val="Tahoma"/>
            <family val="2"/>
          </rPr>
          <t>Visit a fire station.</t>
        </r>
        <r>
          <rPr>
            <sz val="9"/>
            <color indexed="81"/>
            <rFont val="Tahoma"/>
            <family val="2"/>
          </rPr>
          <t xml:space="preserve"> Tour your local fire station and talk to the firefighters.
FOR MORE FUN: If you were to visit a fire station you might see boots and pants ready for the firefighter to step right into. Lay your clothes out the night before and be ready to jump into them just like a firefighter!
</t>
        </r>
      </text>
    </comment>
    <comment ref="C455" authorId="0" shapeId="0">
      <text>
        <r>
          <rPr>
            <sz val="9"/>
            <color indexed="81"/>
            <rFont val="Tahoma"/>
            <family val="2"/>
          </rPr>
          <t xml:space="preserve">It's a good idea to have a first aid kit handy to help anyone who has a minor injury, such as a cut or scrape. First, find out what should go into a first aid kit, then make your own.
</t>
        </r>
      </text>
    </comment>
    <comment ref="C456" authorId="0" shapeId="0">
      <text>
        <r>
          <rPr>
            <b/>
            <sz val="9"/>
            <color indexed="81"/>
            <rFont val="Tahoma"/>
            <family val="2"/>
          </rPr>
          <t>Make a first aid kit for your home.</t>
        </r>
        <r>
          <rPr>
            <sz val="9"/>
            <color indexed="81"/>
            <rFont val="Tahoma"/>
            <family val="2"/>
          </rPr>
          <t xml:space="preserve"> Keep it in a place where everyone in your family can find it easily.
</t>
        </r>
      </text>
    </comment>
    <comment ref="C457" authorId="0" shapeId="0">
      <text>
        <r>
          <rPr>
            <b/>
            <sz val="9"/>
            <color indexed="81"/>
            <rFont val="Tahoma"/>
            <family val="2"/>
          </rPr>
          <t>Make a kit for your Girl Scout meeting place.</t>
        </r>
        <r>
          <rPr>
            <sz val="9"/>
            <color indexed="81"/>
            <rFont val="Tahoma"/>
            <family val="2"/>
          </rPr>
          <t xml:space="preserve"> Think about what kinds of emergencies might occur during a meeting. Make your kit to be prepared for them!
</t>
        </r>
      </text>
    </comment>
    <comment ref="C458" authorId="0" shapeId="0">
      <text>
        <r>
          <rPr>
            <b/>
            <sz val="9"/>
            <color indexed="81"/>
            <rFont val="Tahoma"/>
            <family val="2"/>
          </rPr>
          <t>Make a first aid kit and donate it.</t>
        </r>
        <r>
          <rPr>
            <sz val="9"/>
            <color indexed="81"/>
            <rFont val="Tahoma"/>
            <family val="2"/>
          </rPr>
          <t xml:space="preserve"> You might give the kit to a local organization, such as a homeless shelter or food pantry.
</t>
        </r>
      </text>
    </comment>
    <comment ref="C459" authorId="0" shapeId="0">
      <text>
        <r>
          <rPr>
            <sz val="9"/>
            <color indexed="81"/>
            <rFont val="Tahoma"/>
            <family val="2"/>
          </rPr>
          <t xml:space="preserve">If you know how to treat an injury like a cut, scrape, bruise, or insect bite, you can take care of yourself and help others. Find out how to prevent common injuries and how to use first aid to treat them.
</t>
        </r>
      </text>
    </comment>
    <comment ref="C460" authorId="0" shapeId="0">
      <text>
        <r>
          <rPr>
            <b/>
            <sz val="9"/>
            <color indexed="81"/>
            <rFont val="Tahoma"/>
            <family val="2"/>
          </rPr>
          <t>Get tips from a medical professional.</t>
        </r>
        <r>
          <rPr>
            <sz val="9"/>
            <color indexed="81"/>
            <rFont val="Tahoma"/>
            <family val="2"/>
          </rPr>
          <t xml:space="preserve"> Ask a doctor or nurse to talk to your group.
</t>
        </r>
      </text>
    </comment>
    <comment ref="C461" authorId="0" shapeId="0">
      <text>
        <r>
          <rPr>
            <b/>
            <sz val="9"/>
            <color indexed="81"/>
            <rFont val="Tahoma"/>
            <family val="2"/>
          </rPr>
          <t>Learn with the Red Cross.</t>
        </r>
        <r>
          <rPr>
            <sz val="9"/>
            <color indexed="81"/>
            <rFont val="Tahoma"/>
            <family val="2"/>
          </rPr>
          <t xml:space="preserve"> Take a first aid course or ask someone from your local Red Cross to talk to your group about first aid for girls your age.
</t>
        </r>
      </text>
    </comment>
    <comment ref="C462" authorId="0" shapeId="0">
      <text>
        <r>
          <rPr>
            <b/>
            <sz val="9"/>
            <color indexed="81"/>
            <rFont val="Tahoma"/>
            <family val="2"/>
          </rPr>
          <t>Talk to an EMT.</t>
        </r>
        <r>
          <rPr>
            <sz val="9"/>
            <color indexed="81"/>
            <rFont val="Tahoma"/>
            <family val="2"/>
          </rPr>
          <t xml:space="preserve"> Ask an emergency medical technician (also known as an EMT) to talk to your group.
</t>
        </r>
      </text>
    </comment>
    <comment ref="C463" authorId="0" shapeId="0">
      <text>
        <r>
          <rPr>
            <sz val="9"/>
            <color indexed="81"/>
            <rFont val="Tahoma"/>
            <family val="2"/>
          </rPr>
          <t xml:space="preserve">Enjoying the outdoors at camp, at the beach, or at a park is great fun. What's not so fun? Bug bites, bee stings, sunburn, and poison oak or ivy. Find out how to avoid and treat common outdoor injuries.
</t>
        </r>
      </text>
    </comment>
    <comment ref="C464" authorId="0" shapeId="0">
      <text>
        <r>
          <rPr>
            <b/>
            <sz val="9"/>
            <color indexed="81"/>
            <rFont val="Tahoma"/>
            <family val="2"/>
          </rPr>
          <t>Take a hike.</t>
        </r>
        <r>
          <rPr>
            <sz val="9"/>
            <color indexed="81"/>
            <rFont val="Tahoma"/>
            <family val="2"/>
          </rPr>
          <t xml:space="preserve"> Ask a park ranger or camp director to take you on a nature walk. Identify plants, animals, and insects to avoid, and discuss how to protect yourself from sunburn. Talk about what to do if you have a bug bite, bee sting, sunburn, or poison oak or ivy rash.
</t>
        </r>
      </text>
    </comment>
    <comment ref="C465" authorId="0" shapeId="0">
      <text>
        <r>
          <rPr>
            <b/>
            <sz val="9"/>
            <color indexed="81"/>
            <rFont val="Tahoma"/>
            <family val="2"/>
          </rPr>
          <t>Read all about it.</t>
        </r>
        <r>
          <rPr>
            <sz val="9"/>
            <color indexed="81"/>
            <rFont val="Tahoma"/>
            <family val="2"/>
          </rPr>
          <t xml:space="preserve"> Go to the library (or ask an adult to go online with you) and make a list of local plants, animals, and insects to avoid and how to protect yourself from sunburn. Get information about treating a bug bite, bee sting, sunburn, or poison oak or ivy rash, then discuss what you find with friends and family.
</t>
        </r>
      </text>
    </comment>
    <comment ref="C466" authorId="0" shapeId="0">
      <text>
        <r>
          <rPr>
            <b/>
            <sz val="9"/>
            <color indexed="81"/>
            <rFont val="Tahoma"/>
            <family val="2"/>
          </rPr>
          <t>Talk to an outdoor expert.</t>
        </r>
        <r>
          <rPr>
            <sz val="9"/>
            <color indexed="81"/>
            <rFont val="Tahoma"/>
            <family val="2"/>
          </rPr>
          <t xml:space="preserve"> Ask an older Girl Scout, an experienced hiker, or a member of an outdoor sciety about local plants, animals, and insects to avoid and how to protect yourself from sunburn. Talk about how to treat a bug bite, bee sting, sunburn, or poison oak or ivy rash.
</t>
        </r>
      </text>
    </comment>
    <comment ref="C470" authorId="0" shapeId="0">
      <text>
        <r>
          <rPr>
            <sz val="9"/>
            <color indexed="81"/>
            <rFont val="Tahoma"/>
            <family val="2"/>
          </rPr>
          <t xml:space="preserve">Songs are fun no matter where you are. Singing brings us together and helps us feel connected, strong, and proud. Girl Scouts sing in special places or to mark special times-or sometimes just for the fun of it!
</t>
        </r>
      </text>
    </comment>
    <comment ref="C471" authorId="0" shapeId="0">
      <text>
        <r>
          <rPr>
            <b/>
            <sz val="9"/>
            <color indexed="81"/>
            <rFont val="Tahoma"/>
            <family val="2"/>
          </rPr>
          <t>Learn three new Girl Scout songs.</t>
        </r>
        <r>
          <rPr>
            <sz val="9"/>
            <color indexed="81"/>
            <rFont val="Tahoma"/>
            <family val="2"/>
          </rPr>
          <t xml:space="preserve"> Ask an older Girl Scout or look in yoru Journeys for a song to learn and enjoy while: (a) riding in the car or doing chores, (b) camping or doing things outdoors, (c) at the end of a Brownie meeting. Sing them with your friends, and talk about why you like each one.
</t>
        </r>
      </text>
    </comment>
    <comment ref="C472" authorId="0" shapeId="0">
      <text>
        <r>
          <rPr>
            <b/>
            <sz val="9"/>
            <color indexed="81"/>
            <rFont val="Tahoma"/>
            <family val="2"/>
          </rPr>
          <t>Learn a new singing game, an action song, and a hand-clapping song.</t>
        </r>
        <r>
          <rPr>
            <sz val="9"/>
            <color indexed="81"/>
            <rFont val="Tahoma"/>
            <family val="2"/>
          </rPr>
          <t xml:space="preserve"> These might include clapping your hands or stomping your feet in time to songs like "The Hokey Pokey" or "If You're Happy and You Know It." Once you've learned your songs, teach them to friends or Daisies and sing them together.
</t>
        </r>
      </text>
    </comment>
    <comment ref="C473" authorId="0" shapeId="0">
      <text>
        <r>
          <rPr>
            <b/>
            <sz val="9"/>
            <color indexed="81"/>
            <rFont val="Tahoma"/>
            <family val="2"/>
          </rPr>
          <t>Make up your own song based on nature.</t>
        </r>
        <r>
          <rPr>
            <sz val="9"/>
            <color indexed="81"/>
            <rFont val="Tahoma"/>
            <family val="2"/>
          </rPr>
          <t xml:space="preserve"> Listen to musical sounds in nature, like birds singing, frogs croaking, or rivers washing over stones. Use the sounds to create your own song, then sing it for your Brownie group or a family member.
FOR MORE FUN: Make up hand and body movements to go along with the song, like girls did to earn their Songster badge in 1963.
</t>
        </r>
      </text>
    </comment>
    <comment ref="C474" authorId="0" shapeId="0">
      <text>
        <r>
          <rPr>
            <sz val="9"/>
            <color indexed="81"/>
            <rFont val="Tahoma"/>
            <family val="2"/>
          </rPr>
          <t xml:space="preserve">Girl Scout celebrations honor women and girls who change the world. As a Brownie, celebrate our founder's birthday. Juliette "Daisy" Gordon Low wanted girls to have a place to come together as sisters while having fun and doing good, too-so she started Girl Scouting! This year, mark her birthday with a special celebration.
</t>
        </r>
      </text>
    </comment>
    <comment ref="C475" authorId="0" shapeId="0">
      <text>
        <r>
          <rPr>
            <b/>
            <sz val="9"/>
            <color indexed="81"/>
            <rFont val="Tahoma"/>
            <family val="2"/>
          </rPr>
          <t>Throw a birthday bash.</t>
        </r>
        <r>
          <rPr>
            <sz val="9"/>
            <color indexed="81"/>
            <rFont val="Tahoma"/>
            <family val="2"/>
          </rPr>
          <t xml:space="preserve"> Have a party for Daisy with your Brownie sisters. You could invite another Brownie group to celebrate with you.
FOR MORE FUN: Ask an older Girl Scout what ceremonies, games, songs, and decorations she has used to celebrate Daisy's birthday. Try one of these ideas at your party!
</t>
        </r>
      </text>
    </comment>
    <comment ref="C476" authorId="0" shapeId="0">
      <text>
        <r>
          <rPr>
            <b/>
            <sz val="9"/>
            <color indexed="81"/>
            <rFont val="Tahoma"/>
            <family val="2"/>
          </rPr>
          <t>Make a birthday card for Daisy.</t>
        </r>
        <r>
          <rPr>
            <sz val="9"/>
            <color indexed="81"/>
            <rFont val="Tahoma"/>
            <family val="2"/>
          </rPr>
          <t xml:space="preserve"> The littlest Girl Scouts are called Daisies, after Juliette "Daisy" herself. In honor of Daisy Low's birthday, make and give a card to a Girl Scout Daisy. Inside, tell her your favorite things about Daisy Low, and your favorite things about being a Brownie. (Ask older Girl Scouts to help you find information about Daisy Low-you can look in your handbook and on the Girl Scout websites).
</t>
        </r>
      </text>
    </comment>
    <comment ref="C477" authorId="0" shapeId="0">
      <text>
        <r>
          <rPr>
            <b/>
            <sz val="9"/>
            <color indexed="81"/>
            <rFont val="Tahoma"/>
            <family val="2"/>
          </rPr>
          <t>Make up a birthday message.</t>
        </r>
        <r>
          <rPr>
            <sz val="9"/>
            <color indexed="81"/>
            <rFont val="Tahoma"/>
            <family val="2"/>
          </rPr>
          <t xml:space="preserve"> Three years in a row, Daisy wrote a message to all the Girl Scouts. Read the messages on page 4-ask an adult or older girl for help if you don't know some of the words. Then write your own birthday message about something important you want Girl Scouts to know today. Share your message with friends, family, and other Brownies.
FOR MORE FUN: Send your message to a Brownie group in another council.
</t>
        </r>
      </text>
    </comment>
    <comment ref="C478" authorId="0" shapeId="0">
      <text>
        <r>
          <rPr>
            <sz val="9"/>
            <color indexed="81"/>
            <rFont val="Tahoma"/>
            <family val="2"/>
          </rPr>
          <t xml:space="preserve">"Sisterhood" doesn't mean just sisters in your family. All the girls and women who are Girl Scouts try to live by the Girl Scout Law. That's what makes us a Girl Scout sisterhood. Our Law brings us together-and in this badge, you'll practice living its lines!
</t>
        </r>
      </text>
    </comment>
    <comment ref="C479" authorId="0" shapeId="0">
      <text>
        <r>
          <rPr>
            <b/>
            <sz val="9"/>
            <color indexed="81"/>
            <rFont val="Tahoma"/>
            <family val="2"/>
          </rPr>
          <t>Make up a game about your favorite line of the Law.</t>
        </r>
        <r>
          <rPr>
            <sz val="9"/>
            <color indexed="81"/>
            <rFont val="Tahoma"/>
            <family val="2"/>
          </rPr>
          <t xml:space="preserve"> You could create a jump rope song that uses the names of all the girls in your group. Every girl will feel included, and that's being considerate and caring. Or you could practice being honest and fair while you play your favorite board game with your Brownie sisters.
</t>
        </r>
      </text>
    </comment>
    <comment ref="C480" authorId="0" shapeId="0">
      <text>
        <r>
          <rPr>
            <b/>
            <sz val="9"/>
            <color indexed="81"/>
            <rFont val="Tahoma"/>
            <family val="2"/>
          </rPr>
          <t>Create a story, play, or puppet show.</t>
        </r>
        <r>
          <rPr>
            <sz val="9"/>
            <color indexed="81"/>
            <rFont val="Tahoma"/>
            <family val="2"/>
          </rPr>
          <t xml:space="preserve"> Make it about how you try to live the Girl Scout Law. Maybe you can share something you did on a Leadership Journey or a good turn you're proud of. Tell or perform it for your group or a family member.
</t>
        </r>
      </text>
    </comment>
    <comment ref="C481" authorId="0" shapeId="0">
      <text>
        <r>
          <rPr>
            <b/>
            <sz val="9"/>
            <color indexed="81"/>
            <rFont val="Tahoma"/>
            <family val="2"/>
          </rPr>
          <t>Make a team mural, collage, flag, or other artwork.</t>
        </r>
        <r>
          <rPr>
            <sz val="9"/>
            <color indexed="81"/>
            <rFont val="Tahoma"/>
            <family val="2"/>
          </rPr>
          <t xml:space="preserve"> Create something that shows the sisterhood between all the girls in your group. You might show each girl's name, handprint, and how she practices the Girl Scout Law-for example, "Brownie Elf is friendly because she shares smiles with everyone."
FOR MORE FUN: Display your artwork at your meeting place.
</t>
        </r>
      </text>
    </comment>
    <comment ref="C482" authorId="0" shapeId="0">
      <text>
        <r>
          <rPr>
            <sz val="9"/>
            <color indexed="81"/>
            <rFont val="Tahoma"/>
            <family val="2"/>
          </rPr>
          <t xml:space="preserve">It's the Girl Scout way to care about the world around us-whether it's a room, a campground, or the world. Practice by leaving a place you use or visit better than you found it. Then share how it made you feel with your friends and family.
</t>
        </r>
      </text>
    </comment>
    <comment ref="C483" authorId="0" shapeId="0">
      <text>
        <r>
          <rPr>
            <b/>
            <sz val="9"/>
            <color indexed="81"/>
            <rFont val="Tahoma"/>
            <family val="2"/>
          </rPr>
          <t>A better room or home.</t>
        </r>
        <r>
          <rPr>
            <sz val="9"/>
            <color indexed="81"/>
            <rFont val="Tahoma"/>
            <family val="2"/>
          </rPr>
          <t xml:space="preserve"> Think of three ways you could leave your room or your home better than you found it each day. Team up with your family to choose one and do it for a week.
</t>
        </r>
      </text>
    </comment>
    <comment ref="C484" authorId="0" shapeId="0">
      <text>
        <r>
          <rPr>
            <b/>
            <sz val="9"/>
            <color indexed="81"/>
            <rFont val="Tahoma"/>
            <family val="2"/>
          </rPr>
          <t>A better meeting place.</t>
        </r>
        <r>
          <rPr>
            <sz val="9"/>
            <color indexed="81"/>
            <rFont val="Tahoma"/>
            <family val="2"/>
          </rPr>
          <t xml:space="preserve"> Team up with your Brownie friends to think of three ways you could leave your Girl Scout meeting place better than you found it. Choose one and do it.</t>
        </r>
      </text>
    </comment>
    <comment ref="C485" authorId="0" shapeId="0">
      <text>
        <r>
          <rPr>
            <b/>
            <sz val="9"/>
            <color indexed="81"/>
            <rFont val="Tahoma"/>
            <family val="2"/>
          </rPr>
          <t>A better classroom.</t>
        </r>
        <r>
          <rPr>
            <sz val="9"/>
            <color indexed="81"/>
            <rFont val="Tahoma"/>
            <family val="2"/>
          </rPr>
          <t xml:space="preserve"> Think of three ways you could leave your classroom better than you found it. Talk to your teacher about your ideas, and choose one together that you can do for one week.
</t>
        </r>
      </text>
    </comment>
    <comment ref="C486" authorId="0" shapeId="0">
      <text>
        <r>
          <rPr>
            <sz val="9"/>
            <color indexed="81"/>
            <rFont val="Tahoma"/>
            <family val="2"/>
          </rPr>
          <t xml:space="preserve">Traditions bring people together. A tradition can be a special food, a ceremony, a song-anything that's passed along through the years. Try one of these to share in Girl Scout tradition.
</t>
        </r>
      </text>
    </comment>
    <comment ref="C487" authorId="0" shapeId="0">
      <text>
        <r>
          <rPr>
            <b/>
            <sz val="9"/>
            <color indexed="81"/>
            <rFont val="Tahoma"/>
            <family val="2"/>
          </rPr>
          <t>Follow in a Girl Scout's footsteps.</t>
        </r>
        <r>
          <rPr>
            <sz val="9"/>
            <color indexed="81"/>
            <rFont val="Tahoma"/>
            <family val="2"/>
          </rPr>
          <t xml:space="preserve"> Find a neighbor, relative, older friend, or family member who was a Girl Scout. Find out her favorite memories. Talk about things that are the same and different from when she was a Girl Scout compared to today.
</t>
        </r>
      </text>
    </comment>
    <comment ref="C488" authorId="0" shapeId="0">
      <text>
        <r>
          <rPr>
            <b/>
            <sz val="9"/>
            <color indexed="81"/>
            <rFont val="Tahoma"/>
            <family val="2"/>
          </rPr>
          <t>Read the Brownie Story from an old Girl Scout handbook.</t>
        </r>
        <r>
          <rPr>
            <sz val="9"/>
            <color indexed="81"/>
            <rFont val="Tahoma"/>
            <family val="2"/>
          </rPr>
          <t xml:space="preserve"> Then read a story about Brownie Elf and the Brownie Friends from one of your Journeys, and talk about the two stories with your Brownie sisters. Why do you like each one? What do Brownies always have in common?
FOR MORE FUN: Illustrate one of the Brownie stories yourself, or ask your friends to each draw a page.
</t>
        </r>
      </text>
    </comment>
    <comment ref="C489" authorId="0" shapeId="0">
      <text>
        <r>
          <rPr>
            <b/>
            <sz val="9"/>
            <color indexed="81"/>
            <rFont val="Tahoma"/>
            <family val="2"/>
          </rPr>
          <t>Make up a story about Campbell, Jamila, and Alejandra.</t>
        </r>
        <r>
          <rPr>
            <sz val="9"/>
            <color indexed="81"/>
            <rFont val="Tahoma"/>
            <family val="2"/>
          </rPr>
          <t xml:space="preserve"> You meet these three Brownie Friends in each of your Leadership Journeys. Read some of their adventures. Then make up a story about them! Will Campbell, Jam, and Ali visit your town or school? Will Brownie Elf come with them? Tell the story to your friends or family.
</t>
        </r>
      </text>
    </comment>
    <comment ref="C493" authorId="0" shapeId="0">
      <text>
        <r>
          <rPr>
            <sz val="9"/>
            <color indexed="81"/>
            <rFont val="Tahoma"/>
            <family val="2"/>
          </rPr>
          <t>Use one choice to help you find out more about one kind of bug. Then draw a poster of your bug. Label its parts and answer the questions in the box. When it's done, share your poster with your Brownie friends.</t>
        </r>
      </text>
    </comment>
    <comment ref="C494" authorId="0" shapeId="0">
      <text>
        <r>
          <rPr>
            <b/>
            <sz val="9"/>
            <color indexed="81"/>
            <rFont val="Tahoma"/>
            <family val="2"/>
          </rPr>
          <t>Talk to a bug specialist in your town or community.</t>
        </r>
        <r>
          <rPr>
            <sz val="9"/>
            <color indexed="81"/>
            <rFont val="Tahoma"/>
            <family val="2"/>
          </rPr>
          <t xml:space="preserve"> They might work at a museum or for a farming organization or gardening club.</t>
        </r>
      </text>
    </comment>
    <comment ref="C495" authorId="0" shapeId="0">
      <text>
        <r>
          <rPr>
            <b/>
            <sz val="9"/>
            <color indexed="81"/>
            <rFont val="Tahoma"/>
            <family val="2"/>
          </rPr>
          <t>With an adult's help, find websites about your bug.</t>
        </r>
        <r>
          <rPr>
            <sz val="9"/>
            <color indexed="81"/>
            <rFont val="Tahoma"/>
            <family val="2"/>
          </rPr>
          <t xml:space="preserve"> And look online for lots of good photos so you can see your bug in action!</t>
        </r>
      </text>
    </comment>
    <comment ref="C496" authorId="0" shapeId="0">
      <text>
        <r>
          <rPr>
            <b/>
            <sz val="9"/>
            <color indexed="81"/>
            <rFont val="Tahoma"/>
            <family val="2"/>
          </rPr>
          <t>Read a book or watch a video about your bug.</t>
        </r>
        <r>
          <rPr>
            <sz val="9"/>
            <color indexed="81"/>
            <rFont val="Tahoma"/>
            <family val="2"/>
          </rPr>
          <t xml:space="preserve"> It should be a book or video about a real bug, not a cartoon.</t>
        </r>
      </text>
    </comment>
    <comment ref="C497" authorId="0" shapeId="0">
      <text>
        <r>
          <rPr>
            <sz val="9"/>
            <color indexed="81"/>
            <rFont val="Tahoma"/>
            <family val="2"/>
          </rPr>
          <t>There are lots of "buggy" things you can make. Try making your own colorful or silly or sparkly bug!</t>
        </r>
      </text>
    </comment>
    <comment ref="C498" authorId="0" shapeId="0">
      <text>
        <r>
          <rPr>
            <b/>
            <sz val="9"/>
            <color indexed="81"/>
            <rFont val="Tahoma"/>
            <family val="2"/>
          </rPr>
          <t>Make a paper-plate spider.</t>
        </r>
        <r>
          <rPr>
            <sz val="9"/>
            <color indexed="81"/>
            <rFont val="Tahoma"/>
            <family val="2"/>
          </rPr>
          <t xml:space="preserve"> Decorate a paper plate with markers or paint to look like the body of a spider. Draw eyes, or make them by attaching googly eyes or covering dots of glue in glitter. Cut four black pipe cleaners in half to make eight legs and attach them to the plate. Bend them to make your spider stand!</t>
        </r>
      </text>
    </comment>
    <comment ref="C499" authorId="0" shapeId="0">
      <text>
        <r>
          <rPr>
            <b/>
            <sz val="9"/>
            <color indexed="81"/>
            <rFont val="Tahoma"/>
            <family val="2"/>
          </rPr>
          <t>Make an egg-carton caterpillar.</t>
        </r>
        <r>
          <rPr>
            <sz val="9"/>
            <color indexed="81"/>
            <rFont val="Tahoma"/>
            <family val="2"/>
          </rPr>
          <t xml:space="preserve"> With an adult's help, cut a strip of six cups from an egg carton. Paint or color the cups. Poke two holes in the top of the first cup, which will be the head. From inside, the cup, poke a pipe cleaner inside each hole and pull it through. The pipe cleaners will stick out of the top to make antennae. Draw or glue on round objects for eyes.</t>
        </r>
      </text>
    </comment>
    <comment ref="C500" authorId="0" shapeId="0">
      <text>
        <r>
          <rPr>
            <b/>
            <sz val="9"/>
            <color indexed="81"/>
            <rFont val="Tahoma"/>
            <family val="2"/>
          </rPr>
          <t>Make your own butterfly.</t>
        </r>
        <r>
          <rPr>
            <sz val="9"/>
            <color indexed="81"/>
            <rFont val="Tahoma"/>
            <family val="2"/>
          </rPr>
          <t xml:space="preserve"> Use markers to decorate a coffee filter with lots of bright colors. These are the wings. Then paint and add glitter to a wooden clothespin for the body. When the pin is dry, clip it in the middle of the coffee filter to create your butterfly.
FOR MORE FUN: Make tissue-paper flowers and hang your butterfly above them for a pretend butterfly garden.
</t>
        </r>
      </text>
    </comment>
    <comment ref="C501" authorId="0" shapeId="0">
      <text>
        <r>
          <rPr>
            <sz val="9"/>
            <color indexed="81"/>
            <rFont val="Tahoma"/>
            <family val="2"/>
          </rPr>
          <t>Even though most bugs don't live very long lives, they are very busy!</t>
        </r>
      </text>
    </comment>
    <comment ref="C502" authorId="0" shapeId="0">
      <text>
        <r>
          <rPr>
            <b/>
            <sz val="9"/>
            <color indexed="81"/>
            <rFont val="Tahoma"/>
            <family val="2"/>
          </rPr>
          <t>Watch three bugs.</t>
        </r>
        <r>
          <rPr>
            <sz val="9"/>
            <color indexed="81"/>
            <rFont val="Tahoma"/>
            <family val="2"/>
          </rPr>
          <t xml:space="preserve"> Look for three different bugs in your area. They could be an ant carrying food, a bettle chewing on a leaf, and a roly-poly (sow bug) on a porch. Identify the bugs and try to find out what they are doing and why!</t>
        </r>
      </text>
    </comment>
    <comment ref="C503" authorId="0" shapeId="0">
      <text>
        <r>
          <rPr>
            <b/>
            <sz val="9"/>
            <color indexed="81"/>
            <rFont val="Tahoma"/>
            <family val="2"/>
          </rPr>
          <t>With an adult, find an ant trail.</t>
        </r>
        <r>
          <rPr>
            <sz val="9"/>
            <color indexed="81"/>
            <rFont val="Tahoma"/>
            <family val="2"/>
          </rPr>
          <t xml:space="preserve"> See what happens if you put a stick in the middle of the trail, what about a little water? What about food? See what you can find that distracts the ants (without hurting them, of course).
FOR MORE FUN: Try to follow the trail to the ants' home.</t>
        </r>
      </text>
    </comment>
    <comment ref="C504" authorId="0" shapeId="0">
      <text>
        <r>
          <rPr>
            <b/>
            <sz val="9"/>
            <color indexed="81"/>
            <rFont val="Tahoma"/>
            <family val="2"/>
          </rPr>
          <t>Make a bug box.</t>
        </r>
        <r>
          <rPr>
            <sz val="9"/>
            <color indexed="81"/>
            <rFont val="Tahoma"/>
            <family val="2"/>
          </rPr>
          <t xml:space="preserve"> See the instructions on the next page.</t>
        </r>
      </text>
    </comment>
    <comment ref="C505" authorId="0" shapeId="0">
      <text>
        <r>
          <rPr>
            <sz val="9"/>
            <color indexed="81"/>
            <rFont val="Tahoma"/>
            <family val="2"/>
          </rPr>
          <t>It isn't the bugs that are cool. The places they live are fun to explore, too! Find out more about bug homes in this step.</t>
        </r>
      </text>
    </comment>
    <comment ref="C506" authorId="0" shapeId="0">
      <text>
        <r>
          <rPr>
            <b/>
            <sz val="9"/>
            <color indexed="81"/>
            <rFont val="Tahoma"/>
            <family val="2"/>
          </rPr>
          <t>Draw a cocoon.</t>
        </r>
        <r>
          <rPr>
            <sz val="9"/>
            <color indexed="81"/>
            <rFont val="Tahoma"/>
            <family val="2"/>
          </rPr>
          <t xml:space="preserve"> Some bugs, like caterpillars, sleep in a cocoon. Inside, they transform into a moth or butterfly. Find out what else goes on in there. Then draw what you think it looks like inside a cocoon.</t>
        </r>
      </text>
    </comment>
    <comment ref="C507" authorId="0" shapeId="0">
      <text>
        <r>
          <rPr>
            <b/>
            <sz val="9"/>
            <color indexed="81"/>
            <rFont val="Tahoma"/>
            <family val="2"/>
          </rPr>
          <t>Make a model of a bug house.</t>
        </r>
        <r>
          <rPr>
            <sz val="9"/>
            <color indexed="81"/>
            <rFont val="Tahoma"/>
            <family val="2"/>
          </rPr>
          <t xml:space="preserve"> Bugs live in all kinds of houses: hives, cocoons, tunnels, even inside wood. Make a model of what a bug house looks like.
FOR MORE FUN: Talk to your friends about how your home is the same and different from your bug house. If you could, would you live in the bug house you made?</t>
        </r>
      </text>
    </comment>
    <comment ref="C508" authorId="0" shapeId="0">
      <text>
        <r>
          <rPr>
            <b/>
            <sz val="9"/>
            <color indexed="81"/>
            <rFont val="Tahoma"/>
            <family val="2"/>
          </rPr>
          <t>For one week, watch a spider on its web.</t>
        </r>
        <r>
          <rPr>
            <sz val="9"/>
            <color indexed="81"/>
            <rFont val="Tahoma"/>
            <family val="2"/>
          </rPr>
          <t xml:space="preserve"> Team up with an adult to watch it during different times of day. What does the spider work on? Does the web look any different? Is there food somewhere? Don't touch the spider or disturb the web-some spiders can bite!</t>
        </r>
      </text>
    </comment>
    <comment ref="C509" authorId="0" shapeId="0">
      <text>
        <r>
          <rPr>
            <sz val="9"/>
            <color indexed="81"/>
            <rFont val="Tahoma"/>
            <family val="2"/>
          </rPr>
          <t>The best place to view creepy critters is outside where they live! Take a trip to get up-close with your bug friends.</t>
        </r>
      </text>
    </comment>
    <comment ref="C510" authorId="0" shapeId="0">
      <text>
        <r>
          <rPr>
            <b/>
            <sz val="9"/>
            <color indexed="81"/>
            <rFont val="Tahoma"/>
            <family val="2"/>
          </rPr>
          <t>Visit a farm.</t>
        </r>
        <r>
          <rPr>
            <sz val="9"/>
            <color indexed="81"/>
            <rFont val="Tahoma"/>
            <family val="2"/>
          </rPr>
          <t xml:space="preserve"> Farms have lots of animals and crops, so they can be a great place to see bugs. Bring a magnifying glass to see the tiniest ones. Ask the farmer why bugs can be useful to crops, and what their favorite bug on the farm is.
FOR MORE FUN: Go to a farm where they raise bees, and taste fresh honey.</t>
        </r>
      </text>
    </comment>
    <comment ref="C511" authorId="0" shapeId="0">
      <text>
        <r>
          <rPr>
            <b/>
            <sz val="9"/>
            <color indexed="81"/>
            <rFont val="Tahoma"/>
            <family val="2"/>
          </rPr>
          <t>Take a bug walk or bug hike.</t>
        </r>
        <r>
          <rPr>
            <sz val="9"/>
            <color indexed="81"/>
            <rFont val="Tahoma"/>
            <family val="2"/>
          </rPr>
          <t xml:space="preserve"> See how many kinds of bugs you can find along the way. Use a magnifying glass and look on the ground and up high in branches.
FOR MORE FUN: Go with friends! See who can find the most bugs along the hike, or who can find a bug they've never seen before.</t>
        </r>
      </text>
    </comment>
    <comment ref="C512" authorId="0" shapeId="0">
      <text>
        <r>
          <rPr>
            <b/>
            <sz val="9"/>
            <color indexed="81"/>
            <rFont val="Tahoma"/>
            <family val="2"/>
          </rPr>
          <t>Visit a museum, zoo, or botanical garden with a bug collection.</t>
        </r>
        <r>
          <rPr>
            <sz val="9"/>
            <color indexed="81"/>
            <rFont val="Tahoma"/>
            <family val="2"/>
          </rPr>
          <t xml:space="preserve"> Look at the bugs. How are they grouped? What's the strangest bug in the collection? Some places have a live insect viewing where you can hold the bugs.  You could give it a try!</t>
        </r>
      </text>
    </comment>
    <comment ref="C517" authorId="0" shapeId="0">
      <text>
        <r>
          <rPr>
            <sz val="9"/>
            <color indexed="81"/>
            <rFont val="Tahoma"/>
            <family val="2"/>
          </rPr>
          <t>Start learning to be a money manager by shopping with your new elf friend.</t>
        </r>
      </text>
    </comment>
    <comment ref="C518" authorId="0" shapeId="0">
      <text>
        <r>
          <rPr>
            <b/>
            <sz val="9"/>
            <color indexed="81"/>
            <rFont val="Tahoma"/>
            <family val="2"/>
          </rPr>
          <t>Go shopping…at home!</t>
        </r>
        <r>
          <rPr>
            <sz val="9"/>
            <color indexed="81"/>
            <rFont val="Tahoma"/>
            <family val="2"/>
          </rPr>
          <t xml:space="preserve"> Place the elf shopping items around your home. Practice paying with your elf money by counting out the correct amount of money for each item. Then challenge yourself by pretending to buy exactly $10 worth of items, $15 woth of items, and $20 worth of items.</t>
        </r>
      </text>
    </comment>
    <comment ref="C519" authorId="0" shapeId="0">
      <text>
        <r>
          <rPr>
            <b/>
            <sz val="9"/>
            <color indexed="81"/>
            <rFont val="Tahoma"/>
            <family val="2"/>
          </rPr>
          <t>Go shopping with a Brownie friend and her elf doll!</t>
        </r>
        <r>
          <rPr>
            <sz val="9"/>
            <color indexed="81"/>
            <rFont val="Tahoma"/>
            <family val="2"/>
          </rPr>
          <t xml:space="preserve"> Take turns acting as a store owner and a shopper. The store owner gets to hold all of the elf shopping items. The shopper pretends to buy items for her doll. Take turns buying $10 worth of items, $15 worth of items, and $20 worth of items.</t>
        </r>
      </text>
    </comment>
    <comment ref="C520" authorId="0" shapeId="0">
      <text>
        <r>
          <rPr>
            <b/>
            <sz val="9"/>
            <color indexed="81"/>
            <rFont val="Tahoma"/>
            <family val="2"/>
          </rPr>
          <t>Go shopping with your Brownie group!</t>
        </r>
        <r>
          <rPr>
            <sz val="9"/>
            <color indexed="81"/>
            <rFont val="Tahoma"/>
            <family val="2"/>
          </rPr>
          <t xml:space="preserve"> Turn your  pretend shopping trip into a game you can all play with your dolls. Place the elf shopping items in a jar. Take turns pulling them out, and pay for what's on the card with your play money. When you run out of money, you're out of the game. The last one out wins!</t>
        </r>
      </text>
    </comment>
    <comment ref="C521" authorId="0" shapeId="0">
      <text>
        <r>
          <rPr>
            <sz val="9"/>
            <color indexed="81"/>
            <rFont val="Tahoma"/>
            <family val="2"/>
          </rPr>
          <t>Count out $30 from your stack of elf money to go grocery shopping for your doll. Then write down five food items she needs to be healthy and strong. (Remember, your doll is the same age as you, so she'll need to eat what you eat.)</t>
        </r>
      </text>
    </comment>
    <comment ref="C522" authorId="0" shapeId="0">
      <text>
        <r>
          <rPr>
            <b/>
            <sz val="9"/>
            <color indexed="81"/>
            <rFont val="Tahoma"/>
            <family val="2"/>
          </rPr>
          <t>Shop at a store.</t>
        </r>
        <r>
          <rPr>
            <sz val="9"/>
            <color indexed="81"/>
            <rFont val="Tahoma"/>
            <family val="2"/>
          </rPr>
          <t xml:space="preserve"> Go to a real grocery store with your family or Brownie friends. Find each item on your list, and write down the price. When you're done, add it all up. How much did your doll spend?</t>
        </r>
      </text>
    </comment>
    <comment ref="C523" authorId="0" shapeId="0">
      <text>
        <r>
          <rPr>
            <b/>
            <sz val="9"/>
            <color indexed="81"/>
            <rFont val="Tahoma"/>
            <family val="2"/>
          </rPr>
          <t>Shop on paper.</t>
        </r>
        <r>
          <rPr>
            <sz val="9"/>
            <color indexed="81"/>
            <rFont val="Tahoma"/>
            <family val="2"/>
          </rPr>
          <t xml:space="preserve"> Find supermarket ads in the newspaper or in the mail that comes to your house. Use a stack of these ads to pretend to do your shopping, comparing prices to find the best deals.</t>
        </r>
      </text>
    </comment>
    <comment ref="C524" authorId="0" shapeId="0">
      <text>
        <r>
          <rPr>
            <b/>
            <sz val="9"/>
            <color indexed="81"/>
            <rFont val="Tahoma"/>
            <family val="2"/>
          </rPr>
          <t>Shop online.</t>
        </r>
        <r>
          <rPr>
            <sz val="9"/>
            <color indexed="81"/>
            <rFont val="Tahoma"/>
            <family val="2"/>
          </rPr>
          <t xml:space="preserve"> The Internet is like the world's biggest supermarket. With an adult's help, pretend to shop for your five items online. Remember to include the shipping costs as you add up your purchases.</t>
        </r>
      </text>
    </comment>
    <comment ref="C525" authorId="0" shapeId="0">
      <text>
        <r>
          <rPr>
            <sz val="9"/>
            <color indexed="81"/>
            <rFont val="Tahoma"/>
            <family val="2"/>
          </rPr>
          <t>If your doll was real, she'd need clothes! Make a list of the most important items your doll needs, using your own size as a guide. Then budget $30 for your doll's clothing, and pretend to shop for the items on your list. You can complete this step with your Brownie team or your family.</t>
        </r>
      </text>
    </comment>
    <comment ref="C526" authorId="0" shapeId="0">
      <text>
        <r>
          <rPr>
            <b/>
            <sz val="9"/>
            <color indexed="81"/>
            <rFont val="Tahoma"/>
            <family val="2"/>
          </rPr>
          <t>Browse through catalogs.</t>
        </r>
        <r>
          <rPr>
            <sz val="9"/>
            <color indexed="81"/>
            <rFont val="Tahoma"/>
            <family val="2"/>
          </rPr>
          <t xml:space="preserve"> Collect a stack of store catalogs and newspaper inserts. Flip through them and cut out the clothes that you like. Then glue together three different outfits costing no more than $30 each.</t>
        </r>
      </text>
    </comment>
    <comment ref="C527" authorId="0" shapeId="0">
      <text>
        <r>
          <rPr>
            <b/>
            <sz val="9"/>
            <color indexed="81"/>
            <rFont val="Tahoma"/>
            <family val="2"/>
          </rPr>
          <t>Go to the mall.</t>
        </r>
        <r>
          <rPr>
            <sz val="9"/>
            <color indexed="81"/>
            <rFont val="Tahoma"/>
            <family val="2"/>
          </rPr>
          <t xml:space="preserve"> Visit a local mall or shopping center with a notebook and pen. Write down the items your paper doll would like-and how much they would cost. Can you get the perfect pretend outfit for $30 or less?</t>
        </r>
      </text>
    </comment>
    <comment ref="C528" authorId="0" shapeId="0">
      <text>
        <r>
          <rPr>
            <b/>
            <sz val="9"/>
            <color indexed="81"/>
            <rFont val="Tahoma"/>
            <family val="2"/>
          </rPr>
          <t>Shop secondhand.</t>
        </r>
        <r>
          <rPr>
            <sz val="9"/>
            <color indexed="81"/>
            <rFont val="Tahoma"/>
            <family val="2"/>
          </rPr>
          <t xml:space="preserve"> Find a secondhand shop that sells used clothes. You might be able to find great things at better prices! Search through the racks carefully with the goal of putting together two pretend outfits for $30 total.</t>
        </r>
      </text>
    </comment>
    <comment ref="C529" authorId="0" shapeId="0">
      <text>
        <r>
          <rPr>
            <sz val="9"/>
            <color indexed="81"/>
            <rFont val="Tahoma"/>
            <family val="2"/>
          </rPr>
          <t>Now it's time to get your doll ready for class by stocking up on school supplies. Start by writing down the supplies your paper doll would need to go to school, just like you. Tehn write down things she might want. You now have your paper doll's shopping list!</t>
        </r>
      </text>
    </comment>
    <comment ref="C530" authorId="0" shapeId="0">
      <text>
        <r>
          <rPr>
            <b/>
            <sz val="9"/>
            <color indexed="81"/>
            <rFont val="Tahoma"/>
            <family val="2"/>
          </rPr>
          <t>You have $15 total.</t>
        </r>
        <r>
          <rPr>
            <sz val="9"/>
            <color indexed="81"/>
            <rFont val="Tahoma"/>
            <family val="2"/>
          </rPr>
          <t xml:space="preserve"> Ask a family member to bring you along on their shopping errands to visit a store that has school supplies. How much of your list can you pretend to buy with $15?</t>
        </r>
      </text>
    </comment>
    <comment ref="C531" authorId="0" shapeId="0">
      <text>
        <r>
          <rPr>
            <b/>
            <sz val="9"/>
            <color indexed="81"/>
            <rFont val="Tahoma"/>
            <family val="2"/>
          </rPr>
          <t>You have $30 total.</t>
        </r>
        <r>
          <rPr>
            <sz val="9"/>
            <color indexed="81"/>
            <rFont val="Tahoma"/>
            <family val="2"/>
          </rPr>
          <t xml:space="preserve"> Team up with another friend working on this badge and pool your money together. Go shopping for supplies, paying close attention to items you might be able to split up or share-for example, a box of pencils that you can divide up evenly.</t>
        </r>
      </text>
    </comment>
    <comment ref="C532" authorId="0" shapeId="0">
      <text>
        <r>
          <rPr>
            <b/>
            <sz val="9"/>
            <color indexed="81"/>
            <rFont val="Tahoma"/>
            <family val="2"/>
          </rPr>
          <t>Pool your money!</t>
        </r>
        <r>
          <rPr>
            <sz val="9"/>
            <color indexed="81"/>
            <rFont val="Tahoma"/>
            <family val="2"/>
          </rPr>
          <t xml:space="preserve"> Team up with all your Brownie friends. Gather your group and combine your school-supplies list along with each doll's $15 in spending money. Then visit a wholesale office-supply or warehouse store to see how much you could save by buying items in bulk and then dividing them up among your friends.</t>
        </r>
      </text>
    </comment>
    <comment ref="C533" authorId="0" shapeId="0">
      <text>
        <r>
          <rPr>
            <sz val="9"/>
            <color indexed="81"/>
            <rFont val="Tahoma"/>
            <family val="2"/>
          </rPr>
          <t>What do you like to do for fun? Maybe take trips with your Brownie friends or go out to the movies with your family? It's time to plan some imaginary fun for your paper doll, too. Count out your entire $30. Pretend that's your total budge for a day of adventure!</t>
        </r>
      </text>
    </comment>
    <comment ref="C534" authorId="0" shapeId="0">
      <text>
        <r>
          <rPr>
            <b/>
            <sz val="9"/>
            <color indexed="81"/>
            <rFont val="Tahoma"/>
            <family val="2"/>
          </rPr>
          <t xml:space="preserve">Go to the movies with a friend. </t>
        </r>
        <r>
          <rPr>
            <sz val="9"/>
            <color indexed="81"/>
            <rFont val="Tahoma"/>
            <family val="2"/>
          </rPr>
          <t>Pretend that you and a friend (and your paper dolls) are going to the movies. How much do four tickets cost? How much will you spend on snacks? Find out by adding up the totals for movie tickets at a nearby theater. Check out whether the movie theater offers cheaper prices at a different time of day.</t>
        </r>
      </text>
    </comment>
    <comment ref="C535" authorId="0" shapeId="0">
      <text>
        <r>
          <rPr>
            <b/>
            <sz val="9"/>
            <color indexed="81"/>
            <rFont val="Tahoma"/>
            <family val="2"/>
          </rPr>
          <t>Get outdoors!</t>
        </r>
        <r>
          <rPr>
            <sz val="9"/>
            <color indexed="81"/>
            <rFont val="Tahoma"/>
            <family val="2"/>
          </rPr>
          <t xml:space="preserve"> What kind of outdoor fun do you love having? Going to a water park, riding horses at a local stable, or maybe visiting a zoo? Choose one activity that you (and your paper doll) would like to do. Find out how much it would cost for two people to do it.</t>
        </r>
      </text>
    </comment>
    <comment ref="C536" authorId="0" shapeId="0">
      <text>
        <r>
          <rPr>
            <b/>
            <sz val="9"/>
            <color indexed="81"/>
            <rFont val="Tahoma"/>
            <family val="2"/>
          </rPr>
          <t>Have fun with friends.</t>
        </r>
        <r>
          <rPr>
            <sz val="9"/>
            <color indexed="81"/>
            <rFont val="Tahoma"/>
            <family val="2"/>
          </rPr>
          <t xml:space="preserve"> Imagine you had to plan an outing for a group of five Girl Scouts and their dolls. Each girl has $30, so your group of 10 has $300 in all. Where would you go? What would you do? Find out how much it costs. Remember, amusement parks, museums, and other fun places often offer group rates. Find out if you could pay less since you're going with a big group of friends.</t>
        </r>
      </text>
    </comment>
    <comment ref="C540" authorId="0" shapeId="0">
      <text>
        <r>
          <rPr>
            <sz val="9"/>
            <color indexed="81"/>
            <rFont val="Tahoma"/>
            <family val="2"/>
          </rPr>
          <t xml:space="preserve">People enjoy things like swimming pools and amusement parks and fancy new clothes. We don't need these things, though. What things do we absolutely need? Spend time figuring that out by completing one of these activities. Keep in mind that knowing what you need helps you understand what </t>
        </r>
        <r>
          <rPr>
            <i/>
            <sz val="9"/>
            <color indexed="81"/>
            <rFont val="Tahoma"/>
            <family val="2"/>
          </rPr>
          <t>everyone</t>
        </r>
        <r>
          <rPr>
            <sz val="9"/>
            <color indexed="81"/>
            <rFont val="Tahoma"/>
            <family val="2"/>
          </rPr>
          <t xml:space="preserve"> needs!</t>
        </r>
      </text>
    </comment>
    <comment ref="C541" authorId="0" shapeId="0">
      <text>
        <r>
          <rPr>
            <b/>
            <sz val="9"/>
            <color indexed="81"/>
            <rFont val="Tahoma"/>
            <family val="2"/>
          </rPr>
          <t>Create a list.</t>
        </r>
        <r>
          <rPr>
            <sz val="9"/>
            <color indexed="81"/>
            <rFont val="Tahoma"/>
            <family val="2"/>
          </rPr>
          <t xml:space="preserve"> Carry a notebook with you for three days, and write down everything you use-from water in the shower and the clothes you wear to items like TV and video games. After three days, divide your list into two sides: "Things I Need" and "Things I Want." Then ask your family to help you answer this question: What are things every person on the planet needs?</t>
        </r>
      </text>
    </comment>
    <comment ref="C542" authorId="0" shapeId="0">
      <text>
        <r>
          <rPr>
            <b/>
            <sz val="9"/>
            <color indexed="81"/>
            <rFont val="Tahoma"/>
            <family val="2"/>
          </rPr>
          <t>Create posters.</t>
        </r>
        <r>
          <rPr>
            <sz val="9"/>
            <color indexed="81"/>
            <rFont val="Tahoma"/>
            <family val="2"/>
          </rPr>
          <t xml:space="preserve"> Gather with your Brownie teams to create "Need" and "Want" posters. Cut out pictures from magazines, decide if they are needs or wants, and glue them on the right poster. Now step back and take a look. What things do you and your Brownie friends believe everyone needs?</t>
        </r>
      </text>
    </comment>
    <comment ref="C543" authorId="0" shapeId="0">
      <text>
        <r>
          <rPr>
            <b/>
            <sz val="9"/>
            <color indexed="81"/>
            <rFont val="Tahoma"/>
            <family val="2"/>
          </rPr>
          <t>Get inspired.</t>
        </r>
        <r>
          <rPr>
            <sz val="9"/>
            <color indexed="81"/>
            <rFont val="Tahoma"/>
            <family val="2"/>
          </rPr>
          <t xml:space="preserve"> Ask an adult in your family or an older Girl Scout to assist you in finding a movie, TV show, or book that can help you understand the needs that everyone shares. Afterwards, write down the top five needs you came up with. Then ask the person who picked the movie, TV show, or book for their thoughts on your list.</t>
        </r>
      </text>
    </comment>
    <comment ref="C544" authorId="0" shapeId="0">
      <text>
        <r>
          <rPr>
            <sz val="9"/>
            <color indexed="81"/>
            <rFont val="Tahoma"/>
            <family val="2"/>
          </rPr>
          <t>Food is a basic human need. Everyone has to eat to be healthy and have energy. The sad truth is many people around the world and in the United States don't have enough to eat. In this step, start to understand why that is and to find people who help those who don't have enough to eat.</t>
        </r>
      </text>
    </comment>
    <comment ref="C545" authorId="0" shapeId="0">
      <text>
        <r>
          <rPr>
            <b/>
            <sz val="9"/>
            <color indexed="81"/>
            <rFont val="Tahoma"/>
            <family val="2"/>
          </rPr>
          <t>Do your own research.</t>
        </r>
        <r>
          <rPr>
            <sz val="9"/>
            <color indexed="81"/>
            <rFont val="Tahoma"/>
            <family val="2"/>
          </rPr>
          <t xml:space="preserve"> With an adult's help, find three groups that help people who need food. Try to find at least one local organization and one global organization. Then share with friends or family how these organizations help hungry people.</t>
        </r>
      </text>
    </comment>
    <comment ref="C546" authorId="0" shapeId="0">
      <text>
        <r>
          <rPr>
            <b/>
            <sz val="9"/>
            <color indexed="81"/>
            <rFont val="Tahoma"/>
            <family val="2"/>
          </rPr>
          <t>Take a field trip.</t>
        </r>
        <r>
          <rPr>
            <sz val="9"/>
            <color indexed="81"/>
            <rFont val="Tahoma"/>
            <family val="2"/>
          </rPr>
          <t xml:space="preserve"> There's probably a food bank in your community. Go on a field trip with your Brownie friends and an adult volunteer to find out more about what they do to help others.</t>
        </r>
      </text>
    </comment>
    <comment ref="C547" authorId="0" shapeId="0">
      <text>
        <r>
          <rPr>
            <b/>
            <sz val="9"/>
            <color indexed="81"/>
            <rFont val="Tahoma"/>
            <family val="2"/>
          </rPr>
          <t>Invite a guest speaker.</t>
        </r>
        <r>
          <rPr>
            <sz val="9"/>
            <color indexed="81"/>
            <rFont val="Tahoma"/>
            <family val="2"/>
          </rPr>
          <t xml:space="preserve"> Ask someone who works for an organization that helps people who need food. Find out more about why some people don't have enough to eat and how others are working to make a difference.</t>
        </r>
      </text>
    </comment>
    <comment ref="C548" authorId="0" shapeId="0">
      <text>
        <r>
          <rPr>
            <sz val="9"/>
            <color indexed="81"/>
            <rFont val="Tahoma"/>
            <family val="2"/>
          </rPr>
          <t>Of course everyone needs clothes! Not just to look nice, but to stay warm in the winter and cool in the summer. Just like food, there are people in the United States and around the world who don't have enough clothes. Learn how you can help.</t>
        </r>
      </text>
    </comment>
    <comment ref="C549" authorId="0" shapeId="0">
      <text>
        <r>
          <rPr>
            <b/>
            <sz val="9"/>
            <color indexed="81"/>
            <rFont val="Tahoma"/>
            <family val="2"/>
          </rPr>
          <t>Do your own research.</t>
        </r>
        <r>
          <rPr>
            <sz val="9"/>
            <color indexed="81"/>
            <rFont val="Tahoma"/>
            <family val="2"/>
          </rPr>
          <t xml:space="preserve"> With an adult's help, use the Internet, library or local place of worship to find out more about three clothing-based charities. Try to find at least one local organization and one global organization. Talk with friends or family about how these groups help people get clothes.</t>
        </r>
      </text>
    </comment>
    <comment ref="C550" authorId="0" shapeId="0">
      <text>
        <r>
          <rPr>
            <b/>
            <sz val="9"/>
            <color indexed="81"/>
            <rFont val="Tahoma"/>
            <family val="2"/>
          </rPr>
          <t>Get secondhand knowledge.</t>
        </r>
        <r>
          <rPr>
            <sz val="9"/>
            <color indexed="81"/>
            <rFont val="Tahoma"/>
            <family val="2"/>
          </rPr>
          <t xml:space="preserve"> It's good to know about secondhand stores-you can get really good bargains there! Plus, if you have clothes in good condition that you don't need, you might be able to donate them. That way, someone else can buy them for less money than they would at a store with new items. With an adult's help, ask an employee at one of these stores to take you on a tour. This can be done solo, or with your entire group.</t>
        </r>
      </text>
    </comment>
    <comment ref="C551" authorId="0" shapeId="0">
      <text>
        <r>
          <rPr>
            <b/>
            <sz val="9"/>
            <color indexed="81"/>
            <rFont val="Tahoma"/>
            <family val="2"/>
          </rPr>
          <t>Invite a guest speaker.</t>
        </r>
        <r>
          <rPr>
            <sz val="9"/>
            <color indexed="81"/>
            <rFont val="Tahoma"/>
            <family val="2"/>
          </rPr>
          <t xml:space="preserve"> Many clothing-donation groups make house calls-meaning they will stop by to pick up donated items. Invite a volunteer from one of these organizations to talk to your group.</t>
        </r>
      </text>
    </comment>
    <comment ref="C552" authorId="0" shapeId="0">
      <text>
        <r>
          <rPr>
            <sz val="9"/>
            <color indexed="81"/>
            <rFont val="Tahoma"/>
            <family val="2"/>
          </rPr>
          <t>Fires, floods, tornadoes-there are many kinds of emergencies that leave families in need of help. In this step, speak with someone who spends her life helping those affected by emergency situations.</t>
        </r>
      </text>
    </comment>
    <comment ref="C553" authorId="0" shapeId="0">
      <text>
        <r>
          <rPr>
            <b/>
            <sz val="9"/>
            <color indexed="81"/>
            <rFont val="Tahoma"/>
            <family val="2"/>
          </rPr>
          <t>Take afield trip.</t>
        </r>
        <r>
          <rPr>
            <sz val="9"/>
            <color indexed="81"/>
            <rFont val="Tahoma"/>
            <family val="2"/>
          </rPr>
          <t xml:space="preserve"> Nearly every community has at least one organization that helps families in emergency situations. That might mean helping families that are homeless, families with someone in the hospital, or some other emergency. With an adult's help, set up a field trip for your entire group to visit an emergency organization to learn ways to ask for and receive help.</t>
        </r>
      </text>
    </comment>
    <comment ref="C554" authorId="0" shapeId="0">
      <text>
        <r>
          <rPr>
            <b/>
            <sz val="9"/>
            <color indexed="81"/>
            <rFont val="Tahoma"/>
            <family val="2"/>
          </rPr>
          <t>Invite a guest speaker.</t>
        </r>
        <r>
          <rPr>
            <sz val="9"/>
            <color indexed="81"/>
            <rFont val="Tahoma"/>
            <family val="2"/>
          </rPr>
          <t xml:space="preserve"> Whether it's a firefighter or a volunteer from the local Red Cross, invite an emergency expert to talk about the different ways to help those in need. If they can't visit, send them questions via e-mail or talk to them on the phone.</t>
        </r>
      </text>
    </comment>
    <comment ref="C555" authorId="0" shapeId="0">
      <text>
        <r>
          <rPr>
            <b/>
            <sz val="9"/>
            <color indexed="81"/>
            <rFont val="Tahoma"/>
            <family val="2"/>
          </rPr>
          <t>Find out about helping people around the world.</t>
        </r>
        <r>
          <rPr>
            <sz val="9"/>
            <color indexed="81"/>
            <rFont val="Tahoma"/>
            <family val="2"/>
          </rPr>
          <t xml:space="preserve"> People often travel to other countries to give help where it's needed. Sometimes faith groups lead these trips, while nonprofit organizations or government groups, such as the Peace Corps, sponsor others. Find someone in your community who helped in this way, and ask them to come and talk to your group about their experiences.</t>
        </r>
      </text>
    </comment>
    <comment ref="C556" authorId="0" shapeId="0">
      <text>
        <r>
          <rPr>
            <sz val="9"/>
            <color indexed="81"/>
            <rFont val="Tahoma"/>
            <family val="2"/>
          </rPr>
          <t>After philanthropists learn about the needs people have, they make a plan to help. That might mean donating food, clothing, money, or other supplies. Think about what you have learned about helping people, and make a plan to be a giver-every little bit helps!</t>
        </r>
      </text>
    </comment>
    <comment ref="C557" authorId="0" shapeId="0">
      <text>
        <r>
          <rPr>
            <b/>
            <sz val="9"/>
            <color indexed="81"/>
            <rFont val="Tahoma"/>
            <family val="2"/>
          </rPr>
          <t>Donate money.</t>
        </r>
        <r>
          <rPr>
            <sz val="9"/>
            <color indexed="81"/>
            <rFont val="Tahoma"/>
            <family val="2"/>
          </rPr>
          <t xml:space="preserve"> Did you find a charity or cause that you really believe in? Then use your financial skills to save money for a donation. Talk with your family or Brownie friends about setting a reasonable money-saving goal, and decide where you want to donate it. Then create a plan that will let you save money slowly but surely. For example, if your group saved $1 a week for one year, you'd have more than $50 to donate!</t>
        </r>
      </text>
    </comment>
    <comment ref="C558" authorId="0" shapeId="0">
      <text>
        <r>
          <rPr>
            <b/>
            <sz val="9"/>
            <color indexed="81"/>
            <rFont val="Tahoma"/>
            <family val="2"/>
          </rPr>
          <t>Organize a great food donation.</t>
        </r>
        <r>
          <rPr>
            <sz val="9"/>
            <color indexed="81"/>
            <rFont val="Tahoma"/>
            <family val="2"/>
          </rPr>
          <t xml:space="preserve"> Team up with your Brownie friends to donate food to a local food bank. Make a shopping list for a meal that a family might enjoy. Assign each Brownie an item to donate.</t>
        </r>
      </text>
    </comment>
    <comment ref="C559" authorId="0" shapeId="0">
      <text>
        <r>
          <rPr>
            <b/>
            <sz val="9"/>
            <color indexed="81"/>
            <rFont val="Tahoma"/>
            <family val="2"/>
          </rPr>
          <t>Host a clothing-donation party.</t>
        </r>
        <r>
          <rPr>
            <sz val="9"/>
            <color indexed="81"/>
            <rFont val="Tahoma"/>
            <family val="2"/>
          </rPr>
          <t xml:space="preserve"> Host a party either on your own or with your Brownie friends. Instead of gifts, ask each guest to bring a coat or a bag of clean clothes to donate. Use what you learned to collect the right kinds of clothes! And be sure to let everyone know exactly where the donations will be going.</t>
        </r>
      </text>
    </comment>
    <comment ref="C565" authorId="0" shapeId="0">
      <text>
        <r>
          <rPr>
            <b/>
            <sz val="9"/>
            <color indexed="81"/>
            <rFont val="Tahoma"/>
            <family val="2"/>
          </rPr>
          <t>Talk to your family or Brownie friends abou twho might want to buy Girl Scout Cookies.</t>
        </r>
        <r>
          <rPr>
            <sz val="9"/>
            <color indexed="81"/>
            <rFont val="Tahoma"/>
            <family val="2"/>
          </rPr>
          <t xml:space="preserve"> Neighbors? People at your place of worship? People who live in a retirement community? Students at a nearby college? Your family's co-workers? Make a list of people you want to talk to about buying cookies.</t>
        </r>
      </text>
    </comment>
    <comment ref="C567" authorId="0" shapeId="0">
      <text>
        <r>
          <rPr>
            <b/>
            <sz val="9"/>
            <color indexed="81"/>
            <rFont val="Tahoma"/>
            <family val="2"/>
          </rPr>
          <t>With your family or Brownie friends, practice telling customers about the cookies you're selling.</t>
        </r>
        <r>
          <rPr>
            <sz val="9"/>
            <color indexed="81"/>
            <rFont val="Tahoma"/>
            <family val="2"/>
          </rPr>
          <t xml:space="preserve"> You might want to talk about the different kinds of cookies and how much they cost. You might want to tell them which cookie is your favorite and why. You also could talk about what you plan to do with your cookie money-explain how it will help you and your Brownie friends have fun and do great things! Think about how you would talk about cookies to different kinds of people, like a teacher, a family friend, or someone your age.</t>
        </r>
      </text>
    </comment>
    <comment ref="C569" authorId="0" shapeId="0">
      <text>
        <r>
          <rPr>
            <b/>
            <sz val="9"/>
            <color indexed="81"/>
            <rFont val="Tahoma"/>
            <family val="2"/>
          </rPr>
          <t>In your group or with your family, practice making change.</t>
        </r>
        <r>
          <rPr>
            <sz val="9"/>
            <color indexed="81"/>
            <rFont val="Tahoma"/>
            <family val="2"/>
          </rPr>
          <t xml:space="preserve"> Pretend a customer has handed you $5 and asked for one box. Then pretend the customer gives you $10 for two boxes and $20 for four boxes.</t>
        </r>
      </text>
    </comment>
    <comment ref="C571" authorId="0" shapeId="0">
      <text>
        <r>
          <rPr>
            <b/>
            <sz val="9"/>
            <color indexed="81"/>
            <rFont val="Tahoma"/>
            <family val="2"/>
          </rPr>
          <t xml:space="preserve">With your friends or family, role-play what to do when:
</t>
        </r>
        <r>
          <rPr>
            <b/>
            <sz val="9"/>
            <color indexed="81"/>
            <rFont val="Wingdings"/>
            <charset val="2"/>
          </rPr>
          <t></t>
        </r>
        <r>
          <rPr>
            <sz val="9"/>
            <color indexed="81"/>
            <rFont val="Tahoma"/>
            <family val="2"/>
          </rPr>
          <t xml:space="preserve">A customer asks for advice about which cookies to buy
</t>
        </r>
        <r>
          <rPr>
            <sz val="9"/>
            <color indexed="81"/>
            <rFont val="Wingdings"/>
            <charset val="2"/>
          </rPr>
          <t></t>
        </r>
        <r>
          <rPr>
            <sz val="9"/>
            <color indexed="81"/>
            <rFont val="Tahoma"/>
            <family val="2"/>
          </rPr>
          <t xml:space="preserve">A customer tells you that she used to sell cookies as a Girl Scout
</t>
        </r>
        <r>
          <rPr>
            <sz val="9"/>
            <color indexed="81"/>
            <rFont val="Wingdings"/>
            <charset val="2"/>
          </rPr>
          <t></t>
        </r>
        <r>
          <rPr>
            <sz val="9"/>
            <color indexed="81"/>
            <rFont val="Tahoma"/>
            <family val="2"/>
          </rPr>
          <t>A custoemr buys cookies, then says she wants to come back later to buy more</t>
        </r>
      </text>
    </comment>
    <comment ref="C573" authorId="0" shapeId="0">
      <text>
        <r>
          <rPr>
            <b/>
            <sz val="9"/>
            <color indexed="81"/>
            <rFont val="Tahoma"/>
            <family val="2"/>
          </rPr>
          <t>Everybody who buys cookies is helping you and other girls have a great time in Girl Scouts!</t>
        </r>
        <r>
          <rPr>
            <sz val="9"/>
            <color indexed="81"/>
            <rFont val="Tahoma"/>
            <family val="2"/>
          </rPr>
          <t xml:space="preserve"> Say thanks by asking a gronw-up help you send an e-mail to customers or make thank-you notes to give out with the cookies.</t>
        </r>
      </text>
    </comment>
    <comment ref="C578" authorId="0" shapeId="0">
      <text>
        <r>
          <rPr>
            <b/>
            <sz val="9"/>
            <color indexed="81"/>
            <rFont val="Tahoma"/>
            <family val="2"/>
          </rPr>
          <t>What does it mean to "give back"?</t>
        </r>
        <r>
          <rPr>
            <sz val="9"/>
            <color indexed="81"/>
            <rFont val="Tahoma"/>
            <family val="2"/>
          </rPr>
          <t xml:space="preserve"> Giving back is a way of helping people or supporting causes that you care about. Maybe you want to make sure people have enough to eat, ro that pets can find loving homes. Find a business that donates money to help others, perhaps by giving money to schools or hospitals. See if they can use help from you! It doesn't have to be money-they might be able to use your time or ideas.</t>
        </r>
      </text>
    </comment>
    <comment ref="C580" authorId="0" shapeId="0">
      <text>
        <r>
          <rPr>
            <b/>
            <sz val="9"/>
            <color indexed="81"/>
            <rFont val="Tahoma"/>
            <family val="2"/>
          </rPr>
          <t>With your Brownie friends, talk about how you'd like to help others through your cookie business.</t>
        </r>
        <r>
          <rPr>
            <sz val="9"/>
            <color indexed="81"/>
            <rFont val="Tahoma"/>
            <family val="2"/>
          </rPr>
          <t xml:space="preserve"> You could help others with some of the money you earn or with the cookeis themselves. If you want to help with money, set a goal for the number of boxes you'll have to sell. If you want to help wtih cookies, think about people who would love to have cookies, sch as soldiers, people in senior citizen homes, or people who can't afford cookies.</t>
        </r>
      </text>
    </comment>
    <comment ref="C582" authorId="0" shapeId="0">
      <text>
        <r>
          <rPr>
            <b/>
            <sz val="9"/>
            <color indexed="81"/>
            <rFont val="Tahoma"/>
            <family val="2"/>
          </rPr>
          <t>As you sell cookies, ask customers about how they think your community could be improved.</t>
        </r>
        <r>
          <rPr>
            <sz val="9"/>
            <color indexed="81"/>
            <rFont val="Tahoma"/>
            <family val="2"/>
          </rPr>
          <t xml:space="preserve"> People might tell yout hat there aren't enough trash cans in the park or that a sidewalk should be built near the school. Write down what they say, then look through your notes to find ideas for Take Action projects. You could also tell your cookie customers about a few projects you're thinking of oding, and ask them which one they would choose.</t>
        </r>
      </text>
    </comment>
    <comment ref="C584" authorId="0" shapeId="0">
      <text>
        <r>
          <rPr>
            <b/>
            <sz val="9"/>
            <color indexed="81"/>
            <rFont val="Tahoma"/>
            <family val="2"/>
          </rPr>
          <t>If you want to help others with your cookie money, create a budget for a Take Action project or use your money to help your community.</t>
        </r>
        <r>
          <rPr>
            <sz val="9"/>
            <color indexed="81"/>
            <rFont val="Tahoma"/>
            <family val="2"/>
          </rPr>
          <t xml:space="preserve"> If you want to help with cookies, make a plan for how to do that. For example, you could offer your customers a chance to buy cookies for people who would enjoy them, then donate the cookies in person or write cards to send with the cookies.</t>
        </r>
      </text>
    </comment>
    <comment ref="C586" authorId="0" shapeId="0">
      <text>
        <r>
          <rPr>
            <b/>
            <sz val="9"/>
            <color indexed="81"/>
            <rFont val="Tahoma"/>
            <family val="2"/>
          </rPr>
          <t>Write your cookie customers after the sale to let them know how they've helped make the world a better place by buying Girl Scout Cookies!</t>
        </r>
      </text>
    </comment>
    <comment ref="C591" authorId="0" shapeId="0">
      <text>
        <r>
          <rPr>
            <sz val="9"/>
            <color indexed="81"/>
            <rFont val="Tahoma"/>
            <family val="2"/>
          </rPr>
          <t>Start your adventure by finding a new way to get moving outside!</t>
        </r>
      </text>
    </comment>
    <comment ref="C592" authorId="0" shapeId="0">
      <text>
        <r>
          <rPr>
            <b/>
            <sz val="9"/>
            <color indexed="81"/>
            <rFont val="Tahoma"/>
            <family val="2"/>
          </rPr>
          <t xml:space="preserve">Try an outdoor challenge. </t>
        </r>
        <r>
          <rPr>
            <sz val="9"/>
            <color indexed="81"/>
            <rFont val="Tahoma"/>
            <family val="2"/>
          </rPr>
          <t>How could you take something you like to do outside and make it a bit more adventurous?
Invite a friend to climb a hill that’s taller than the ones you’ve
climbed before. Partner up and bike a little farther or in a
new place. Or think up your own idea! Just make sure to get permission for hatever you decide to try.</t>
        </r>
      </text>
    </comment>
    <comment ref="C593" authorId="0" shapeId="0">
      <text>
        <r>
          <rPr>
            <b/>
            <sz val="9"/>
            <color indexed="81"/>
            <rFont val="Tahoma"/>
            <family val="2"/>
          </rPr>
          <t xml:space="preserve">Explore the night. </t>
        </r>
        <r>
          <rPr>
            <sz val="9"/>
            <color indexed="81"/>
            <rFont val="Tahoma"/>
            <family val="2"/>
          </rPr>
          <t>After the sun sets, find out how the orld
outside changes. Grab a flashlight, team up with an adult, and go for a nighttime walk around your neighborhood. Search for nighttime critters. Chase fireflies. Listen for sounds. Do you
hear crickets or frogs? Do you see the Big Dipper in the sky?
Use the stars as your disco ball and dance!</t>
        </r>
      </text>
    </comment>
    <comment ref="C594" authorId="0" shapeId="0">
      <text>
        <r>
          <rPr>
            <b/>
            <sz val="9"/>
            <color indexed="81"/>
            <rFont val="Tahoma"/>
            <family val="2"/>
          </rPr>
          <t xml:space="preserve">Have fun with water. </t>
        </r>
        <r>
          <rPr>
            <sz val="9"/>
            <color indexed="81"/>
            <rFont val="Tahoma"/>
            <family val="2"/>
          </rPr>
          <t>Take a rowboat on a lake or river. Slip off your shoes and wade in a creek. Jump over the shallow waves at the edge of the ocean. Skip a stone across a pond. (How many
skips can you get before it sinks to the bottom?) If you know
how to swim, take a dip in the ocean, lake, or pool.</t>
        </r>
      </text>
    </comment>
    <comment ref="C595" authorId="0" shapeId="0">
      <text>
        <r>
          <rPr>
            <sz val="9"/>
            <color indexed="81"/>
            <rFont val="Tahoma"/>
            <family val="2"/>
          </rPr>
          <t>Nature is the hundreds of plants and insects you see when you hike a trail. It’s the puffy clouds in the sky. It’s the sound of frogs croaking. It’s the smell
of flowers. It’s the way a worm feels slimy when you touch it. Nature is awesome. It’s surprising.
Sometimes it’s even weird. Let’s explore it!</t>
        </r>
      </text>
    </comment>
    <comment ref="C596" authorId="0" shapeId="0">
      <text>
        <r>
          <rPr>
            <b/>
            <sz val="9"/>
            <color indexed="81"/>
            <rFont val="Tahoma"/>
            <family val="2"/>
          </rPr>
          <t xml:space="preserve">Go on a nature hike. </t>
        </r>
        <r>
          <rPr>
            <sz val="9"/>
            <color indexed="81"/>
            <rFont val="Tahoma"/>
            <family val="2"/>
          </rPr>
          <t>Go on a treasure hunt to collect leaves,
pinecones, shells, acorns, and odd-shaped rocks. Follow
tracks on a trail—were they left by humans or by other
creatures? Or go bird watching and count how many
different kinds of birds you see.</t>
        </r>
      </text>
    </comment>
    <comment ref="C597" authorId="0" shapeId="0">
      <text>
        <r>
          <rPr>
            <b/>
            <sz val="9"/>
            <color indexed="81"/>
            <rFont val="Tahoma"/>
            <family val="2"/>
          </rPr>
          <t xml:space="preserve">Create a scent diary. </t>
        </r>
        <r>
          <rPr>
            <sz val="9"/>
            <color indexed="81"/>
            <rFont val="Tahoma"/>
            <family val="2"/>
          </rPr>
          <t>Bring a notebook and draw or write about the things that create the unusual, amazing, and
mysterious scents you can find outdoors. (You can even tape
things that you find into your notebook!) Do you smell pine
from a tree? Leaves or wildflowers? A campfire burning? How does the air smell after a rain? Whether exploring on a trail, in
a local park, or in your own backyard, make sure to stop and
close your eyes to take in the scents. Can you describe what
you smell?</t>
        </r>
      </text>
    </comment>
    <comment ref="C598" authorId="0" shapeId="0">
      <text>
        <r>
          <rPr>
            <b/>
            <sz val="9"/>
            <color indexed="81"/>
            <rFont val="Tahoma"/>
            <family val="2"/>
          </rPr>
          <t xml:space="preserve">Sky watch. </t>
        </r>
        <r>
          <rPr>
            <sz val="9"/>
            <color indexed="81"/>
            <rFont val="Tahoma"/>
            <family val="2"/>
          </rPr>
          <t>On the next page, learn about different kinds of clouds. Then go outside and look at the sky. What colors and shapes do you see? Are the clouds white or gray? Can you see through them, or are they thick and fluffy, like cotton candy?
Are the clouds moving? Watch the sky at different times of the day to see how it changes. Draw at least five of the different cloud shapes and colors you’ve seen.</t>
        </r>
      </text>
    </comment>
    <comment ref="C599" authorId="0" shapeId="0">
      <text>
        <r>
          <rPr>
            <sz val="9"/>
            <color indexed="81"/>
            <rFont val="Tahoma"/>
            <family val="2"/>
          </rPr>
          <t>Playing outdoors is fun, of course! And playing outdoors with your friends is even better. It can also help you get ready for your outdoor adventures. So play away!</t>
        </r>
      </text>
    </comment>
    <comment ref="C600" authorId="0" shapeId="0">
      <text>
        <r>
          <rPr>
            <b/>
            <sz val="9"/>
            <color indexed="81"/>
            <rFont val="Tahoma"/>
            <family val="2"/>
          </rPr>
          <t xml:space="preserve">Play a survival game. </t>
        </r>
        <r>
          <rPr>
            <sz val="9"/>
            <color indexed="81"/>
            <rFont val="Tahoma"/>
            <family val="2"/>
          </rPr>
          <t>Develop your senses by playing the Survival Tent Game or get stronger and faster playing
Capture the Flag.</t>
        </r>
      </text>
    </comment>
    <comment ref="C601" authorId="0" shapeId="0">
      <text>
        <r>
          <rPr>
            <b/>
            <sz val="9"/>
            <color indexed="81"/>
            <rFont val="Tahoma"/>
            <family val="2"/>
          </rPr>
          <t xml:space="preserve">Play a night game. </t>
        </r>
        <r>
          <rPr>
            <sz val="9"/>
            <color indexed="81"/>
            <rFont val="Tahoma"/>
            <family val="2"/>
          </rPr>
          <t>Grab some friends and a flashlight, and head outdoors after the sun goes down! Try a nighttime scavenger hunt and check off things you might see or hear, like the North Star or crickets. Or play a game of flashlight tag.</t>
        </r>
      </text>
    </comment>
    <comment ref="C602" authorId="0" shapeId="0">
      <text>
        <r>
          <rPr>
            <b/>
            <sz val="9"/>
            <color indexed="81"/>
            <rFont val="Tahoma"/>
            <family val="2"/>
          </rPr>
          <t xml:space="preserve">Play a water game. </t>
        </r>
        <r>
          <rPr>
            <sz val="9"/>
            <color indexed="81"/>
            <rFont val="Tahoma"/>
            <family val="2"/>
          </rPr>
          <t>Experience fun ways to be around water
and get wet! Fill small balloons with water, and use them to
play catch with a friend. (Remember to pick up and throw
away the balloons that break!) Who can stay dry the longest?
Or do a water limbo dance: Try moving underneath a water
stream from a hose without getting wet. If you’re in a pool
or lake, play a tag game like Marco Polo.</t>
        </r>
      </text>
    </comment>
    <comment ref="C603" authorId="0" shapeId="0">
      <text>
        <r>
          <rPr>
            <sz val="9"/>
            <color indexed="81"/>
            <rFont val="Tahoma"/>
            <family val="2"/>
          </rPr>
          <t>Camping out is a great way to experience the outdoors. Whether it’s in your backyard or on
a campsite, learn something that will come in handy on a campout.</t>
        </r>
      </text>
    </comment>
    <comment ref="C604" authorId="0" shapeId="0">
      <text>
        <r>
          <rPr>
            <b/>
            <sz val="9"/>
            <color indexed="81"/>
            <rFont val="Tahoma"/>
            <family val="2"/>
          </rPr>
          <t xml:space="preserve">Prepare a campfire. </t>
        </r>
        <r>
          <rPr>
            <sz val="9"/>
            <color indexed="81"/>
            <rFont val="Tahoma"/>
            <family val="2"/>
          </rPr>
          <t>Collect dry twigs, wood shavings, sticks, and large wood for a fire. Stack your materials into three separate piles: What can be used for tinder? Kindling? Fuel? Then, make an
A frame with three pieces of kindling, just like in the drawing. Leave a space under the crossbar. Lay
a handful of tinder against the crossbar inside.</t>
        </r>
      </text>
    </comment>
    <comment ref="C605" authorId="0" shapeId="0">
      <text>
        <r>
          <rPr>
            <b/>
            <sz val="9"/>
            <color indexed="81"/>
            <rFont val="Tahoma"/>
            <family val="2"/>
          </rPr>
          <t xml:space="preserve">Tie an overhand knot and a square knot. </t>
        </r>
        <r>
          <rPr>
            <sz val="9"/>
            <color indexed="81"/>
            <rFont val="Tahoma"/>
            <family val="2"/>
          </rPr>
          <t>There are many
kinds of knots. Learn these two: the overhand knot, which is made with one piece of rope; and the square knot, which is
also known as the joining knot. Follow the steps in the picture, and then tie something, like a bundle of clothes or food in a bag. The overhand knot is also known as a stopper—can you
see why?</t>
        </r>
      </text>
    </comment>
    <comment ref="C606" authorId="0" shapeId="0">
      <text>
        <r>
          <rPr>
            <b/>
            <sz val="9"/>
            <color indexed="81"/>
            <rFont val="Tahoma"/>
            <family val="2"/>
          </rPr>
          <t xml:space="preserve">Learn to roll a sleeping bag. </t>
        </r>
        <r>
          <rPr>
            <sz val="9"/>
            <color indexed="81"/>
            <rFont val="Tahoma"/>
            <family val="2"/>
          </rPr>
          <t>The smaller or tighter you make your sleeping bag, the easier it is to carry. Practice rolling and tying your sleeping bag tightly. If you have a sleeping bag that goes into a “stuff sack,” or a bed roll, that’s fine, too! Practice rolling it as tightly as you can before you stuff it into the sack or tie it up.</t>
        </r>
      </text>
    </comment>
    <comment ref="C607" authorId="0" shapeId="0">
      <text>
        <r>
          <rPr>
            <sz val="9"/>
            <color indexed="81"/>
            <rFont val="Tahoma"/>
            <family val="2"/>
          </rPr>
          <t>Find an outdoor space you love, and think about how to make it even better. Outdoor adventurers are champions of the world outside!</t>
        </r>
      </text>
    </comment>
    <comment ref="C608" authorId="0" shapeId="0">
      <text>
        <r>
          <rPr>
            <b/>
            <sz val="9"/>
            <color indexed="81"/>
            <rFont val="Tahoma"/>
            <family val="2"/>
          </rPr>
          <t xml:space="preserve">Improve a trail. </t>
        </r>
        <r>
          <rPr>
            <sz val="9"/>
            <color indexed="81"/>
            <rFont val="Tahoma"/>
            <family val="2"/>
          </rPr>
          <t>Tell a family member or your troop leader
that you’d like to help out at a city or state park. You can do
things like help clear an old hiking trail or think of ways to
remind people to protect plants and wildlife.</t>
        </r>
      </text>
    </comment>
    <comment ref="C609" authorId="0" shapeId="0">
      <text>
        <r>
          <rPr>
            <b/>
            <sz val="9"/>
            <color indexed="81"/>
            <rFont val="Tahoma"/>
            <family val="2"/>
          </rPr>
          <t xml:space="preserve">Care for animals. </t>
        </r>
        <r>
          <rPr>
            <sz val="9"/>
            <color indexed="81"/>
            <rFont val="Tahoma"/>
            <family val="2"/>
          </rPr>
          <t>How can you help other living things
around you? You might put up a bird feeder or create a
birdbath out of a recycled container. You could plant flowers like zinnias and marigolds to attract hummingbirds. Or pile
up lots of dead branches and leaves to give small animals a
place to nest and hide.</t>
        </r>
      </text>
    </comment>
    <comment ref="C610" authorId="0" shapeId="0">
      <text>
        <r>
          <rPr>
            <b/>
            <sz val="9"/>
            <color indexed="81"/>
            <rFont val="Tahoma"/>
            <family val="2"/>
          </rPr>
          <t xml:space="preserve">Help an outdoor space you love. </t>
        </r>
        <r>
          <rPr>
            <sz val="9"/>
            <color indexed="81"/>
            <rFont val="Tahoma"/>
            <family val="2"/>
          </rPr>
          <t>What’s your favorite outdoor place? What could you do it make it even better? You could talk with your troop leader about planting new bushes or trees. Or get together with your troop and come up with your own ideas!</t>
        </r>
      </text>
    </comment>
  </commentList>
</comments>
</file>

<file path=xl/comments2.xml><?xml version="1.0" encoding="utf-8"?>
<comments xmlns="http://schemas.openxmlformats.org/spreadsheetml/2006/main">
  <authors>
    <author>Audra Edmunds</author>
    <author>Audra</author>
  </authors>
  <commentList>
    <comment ref="C8" authorId="0" shapeId="0">
      <text>
        <r>
          <rPr>
            <sz val="9"/>
            <color indexed="81"/>
            <rFont val="Tahoma"/>
            <family val="2"/>
          </rPr>
          <t>their special qualities and talents</t>
        </r>
      </text>
    </comment>
    <comment ref="C9" authorId="0" shapeId="0">
      <text>
        <r>
          <rPr>
            <sz val="9"/>
            <color indexed="81"/>
            <rFont val="Tahoma"/>
            <family val="2"/>
          </rPr>
          <t>the values of the Girl Scout Law</t>
        </r>
      </text>
    </comment>
    <comment ref="C10" authorId="0" shapeId="0">
      <text>
        <r>
          <rPr>
            <sz val="9"/>
            <color indexed="81"/>
            <rFont val="Tahoma"/>
            <family val="2"/>
          </rPr>
          <t>their special qualities and values of their families</t>
        </r>
      </text>
    </comment>
    <comment ref="C14" authorId="0" shapeId="0">
      <text>
        <r>
          <rPr>
            <sz val="9"/>
            <color indexed="81"/>
            <rFont val="Tahoma"/>
            <family val="2"/>
          </rPr>
          <t>with their families on a healthy-living activity</t>
        </r>
      </text>
    </comment>
    <comment ref="C15" authorId="0" shapeId="0">
      <text>
        <r>
          <rPr>
            <sz val="9"/>
            <color indexed="81"/>
            <rFont val="Tahoma"/>
            <family val="2"/>
          </rPr>
          <t>with their communities to increase healthy-living opportunities</t>
        </r>
      </text>
    </comment>
    <comment ref="C18" authorId="0" shapeId="0">
      <text>
        <r>
          <rPr>
            <sz val="9"/>
            <color indexed="81"/>
            <rFont val="Tahoma"/>
            <family val="2"/>
          </rPr>
          <t>identify a community place where they can Take Action</t>
        </r>
      </text>
    </comment>
    <comment ref="C20" authorId="0" shapeId="0">
      <text>
        <r>
          <rPr>
            <sz val="9"/>
            <color indexed="81"/>
            <rFont val="Tahoma"/>
            <family val="2"/>
          </rPr>
          <t>improve their world by carrying out their Take Action Project</t>
        </r>
      </text>
    </comment>
    <comment ref="C23" authorId="0" shapeId="0">
      <text>
        <r>
          <rPr>
            <sz val="9"/>
            <color indexed="81"/>
            <rFont val="Tahoma"/>
            <family val="2"/>
          </rPr>
          <t>This is the master lock that needs all three of their keys in order to open. Through this award, the Brownies come to see that, together, their three keys - Discover, Connect, and Take Action - unlock the meaning of leadership.</t>
        </r>
      </text>
    </comment>
    <comment ref="C28" authorId="0" shapeId="0">
      <text>
        <r>
          <rPr>
            <sz val="9"/>
            <color indexed="81"/>
            <rFont val="Tahoma"/>
            <family val="2"/>
          </rPr>
          <t>This first award encourages girls to become aware of the many ways they use and enjoy water. As they begin to understand the science of water and its importance in the world, they will also make a personal commitment to protect it.</t>
        </r>
      </text>
    </comment>
    <comment ref="C29" authorId="0" shapeId="0">
      <text>
        <r>
          <rPr>
            <sz val="9"/>
            <color indexed="81"/>
            <rFont val="Tahoma"/>
            <family val="2"/>
          </rPr>
          <t>Show two things they know and love about water</t>
        </r>
      </text>
    </comment>
    <comment ref="C30" authorId="0" shapeId="0">
      <text>
        <r>
          <rPr>
            <sz val="9"/>
            <color indexed="81"/>
            <rFont val="Tahoma"/>
            <family val="2"/>
          </rPr>
          <t>Make and carry out one personal promise that protects water.</t>
        </r>
      </text>
    </comment>
    <comment ref="C33" authorId="0" shapeId="0">
      <text>
        <r>
          <rPr>
            <sz val="9"/>
            <color indexed="81"/>
            <rFont val="Tahoma"/>
            <family val="2"/>
          </rPr>
          <t>The second award is earned when the Brownies team up and speak up as advocates to protect water or keep it clean in their community. By making an effort that moves beyond themselves, the girls begin to realize the impact that group efforts can produce.</t>
        </r>
      </text>
    </comment>
    <comment ref="C36" authorId="0" shapeId="0">
      <text>
        <r>
          <rPr>
            <sz val="9"/>
            <color indexed="81"/>
            <rFont val="Tahoma"/>
            <family val="2"/>
          </rPr>
          <t>Girls earn the third award as they create an even bigger ripple by sharing their efforts for water with others, educating and inspiring them to join in, and asking them to commit to a water promise.</t>
        </r>
      </text>
    </comment>
    <comment ref="C39" authorId="0" shapeId="0">
      <text>
        <r>
          <rPr>
            <sz val="9"/>
            <color indexed="81"/>
            <rFont val="Tahoma"/>
            <family val="2"/>
          </rPr>
          <t>Girls culminate their journey by earning the WOW! Award, a grand finale that symbolizes the powerful change they've brought to their community. The earn the award by showing proof of their SHARE Water efforts, and by describing how their efforts relate to the Gil Scout Law and how they have had an impact as leaders.</t>
        </r>
      </text>
    </comment>
    <comment ref="C45" authorId="1" shapeId="0">
      <text>
        <r>
          <rPr>
            <b/>
            <sz val="9"/>
            <color indexed="81"/>
            <rFont val="Tahoma"/>
            <family val="2"/>
          </rPr>
          <t>What it means for Brownies:</t>
        </r>
        <r>
          <rPr>
            <sz val="9"/>
            <color indexed="81"/>
            <rFont val="Tahoma"/>
            <family val="2"/>
          </rPr>
          <t xml:space="preserve"> They see that stories hold clues for how to better the world.
</t>
        </r>
        <r>
          <rPr>
            <b/>
            <sz val="9"/>
            <color indexed="81"/>
            <rFont val="Tahoma"/>
            <family val="2"/>
          </rPr>
          <t>How Brownies earn it:</t>
        </r>
        <r>
          <rPr>
            <sz val="9"/>
            <color indexed="81"/>
            <rFont val="Tahoma"/>
            <family val="2"/>
          </rPr>
          <t xml:space="preserve"> By finding a clue in a story that represents a change they can make in their world.</t>
        </r>
      </text>
    </comment>
    <comment ref="C48" authorId="1" shapeId="0">
      <text>
        <r>
          <rPr>
            <b/>
            <sz val="9"/>
            <color indexed="81"/>
            <rFont val="Tahoma"/>
            <family val="2"/>
          </rPr>
          <t xml:space="preserve">What it means for Brownies: </t>
        </r>
        <r>
          <rPr>
            <sz val="9"/>
            <color indexed="81"/>
            <rFont val="Tahoma"/>
            <family val="2"/>
          </rPr>
          <t xml:space="preserve">They realize they have the power to change things for the better.
</t>
        </r>
        <r>
          <rPr>
            <b/>
            <sz val="9"/>
            <color indexed="81"/>
            <rFont val="Tahoma"/>
            <family val="2"/>
          </rPr>
          <t>How Brownies earn it:</t>
        </r>
        <r>
          <rPr>
            <sz val="9"/>
            <color indexed="81"/>
            <rFont val="Tahoma"/>
            <family val="2"/>
          </rPr>
          <t xml:space="preserve"> They act on a clue to change things for the better for girls in their world.</t>
        </r>
      </text>
    </comment>
    <comment ref="C51" authorId="1" shapeId="0">
      <text>
        <r>
          <rPr>
            <b/>
            <sz val="9"/>
            <color indexed="81"/>
            <rFont val="Tahoma"/>
            <family val="2"/>
          </rPr>
          <t xml:space="preserve">What it means for Brownies: </t>
        </r>
        <r>
          <rPr>
            <sz val="9"/>
            <color indexed="81"/>
            <rFont val="Tahoma"/>
            <family val="2"/>
          </rPr>
          <t xml:space="preserve">They have the confidence and knowledge to educate and inspire others.
</t>
        </r>
        <r>
          <rPr>
            <b/>
            <sz val="9"/>
            <color indexed="81"/>
            <rFont val="Tahoma"/>
            <family val="2"/>
          </rPr>
          <t>How Brownies earn it:</t>
        </r>
        <r>
          <rPr>
            <sz val="9"/>
            <color indexed="81"/>
            <rFont val="Tahoma"/>
            <family val="2"/>
          </rPr>
          <t xml:space="preserve"> They teach others about the change they created in their community and inspire their audience to support the change, too.</t>
        </r>
      </text>
    </comment>
    <comment ref="C54" authorId="1" shapeId="0">
      <text>
        <r>
          <rPr>
            <b/>
            <sz val="9"/>
            <color indexed="81"/>
            <rFont val="Tahoma"/>
            <family val="2"/>
          </rPr>
          <t>What it means for Brownies:</t>
        </r>
        <r>
          <rPr>
            <sz val="9"/>
            <color indexed="81"/>
            <rFont val="Tahoma"/>
            <family val="2"/>
          </rPr>
          <t xml:space="preserve"> They understand that they belong to a large and far-reaching world of girls.
</t>
        </r>
        <r>
          <rPr>
            <b/>
            <sz val="9"/>
            <color indexed="81"/>
            <rFont val="Tahoma"/>
            <family val="2"/>
          </rPr>
          <t>How Brownies earn it:</t>
        </r>
        <r>
          <rPr>
            <sz val="9"/>
            <color indexed="81"/>
            <rFont val="Tahoma"/>
            <family val="2"/>
          </rPr>
          <t xml:space="preserve"> They use creative expression (of their choice) to show what it means to them to be part of a larger world of girls.</t>
        </r>
      </text>
    </comment>
  </commentList>
</comments>
</file>

<file path=xl/comments3.xml><?xml version="1.0" encoding="utf-8"?>
<comments xmlns="http://schemas.openxmlformats.org/spreadsheetml/2006/main">
  <authors>
    <author>Audra</author>
  </authors>
  <commentList>
    <comment ref="C7" authorId="0" shapeId="0">
      <text/>
    </comment>
    <comment ref="C8" authorId="0" shapeId="0">
      <text/>
    </comment>
    <comment ref="C9" authorId="0" shapeId="0">
      <text/>
    </comment>
    <comment ref="C10" authorId="0" shapeId="0">
      <text/>
    </comment>
    <comment ref="C11" authorId="0" shapeId="0">
      <text/>
    </comment>
    <comment ref="C12" authorId="0" shapeId="0">
      <text/>
    </comment>
    <comment ref="C13" authorId="0" shapeId="0">
      <text/>
    </comment>
    <comment ref="C14" authorId="0" shapeId="0">
      <text/>
    </comment>
    <comment ref="C15" authorId="0" shapeId="0">
      <text/>
    </comment>
    <comment ref="C16" authorId="0" shapeId="0">
      <text/>
    </comment>
    <comment ref="C17" authorId="0" shapeId="0">
      <text/>
    </comment>
    <comment ref="C18" authorId="0" shapeId="0">
      <text/>
    </comment>
    <comment ref="C19" authorId="0" shapeId="0">
      <text/>
    </comment>
    <comment ref="C20" authorId="0" shapeId="0">
      <text/>
    </comment>
    <comment ref="C21" authorId="0" shapeId="0">
      <text/>
    </comment>
    <comment ref="C22" authorId="0" shapeId="0">
      <text/>
    </comment>
    <comment ref="C23" authorId="0" shapeId="0">
      <text/>
    </comment>
    <comment ref="C24" authorId="0" shapeId="0">
      <text/>
    </comment>
    <comment ref="C25" authorId="0" shapeId="0">
      <text/>
    </comment>
    <comment ref="C26" authorId="0" shapeId="0">
      <text/>
    </comment>
    <comment ref="C31" authorId="0" shapeId="0">
      <text/>
    </comment>
    <comment ref="C32" authorId="0" shapeId="0">
      <text/>
    </comment>
    <comment ref="C33" authorId="0" shapeId="0">
      <text/>
    </comment>
    <comment ref="C34" authorId="0" shapeId="0">
      <text/>
    </comment>
    <comment ref="C35" authorId="0" shapeId="0">
      <text/>
    </comment>
    <comment ref="C36" authorId="0" shapeId="0">
      <text/>
    </comment>
    <comment ref="C37" authorId="0" shapeId="0">
      <text/>
    </comment>
    <comment ref="C38" authorId="0" shapeId="0">
      <text/>
    </comment>
    <comment ref="C39" authorId="0" shapeId="0">
      <text/>
    </comment>
    <comment ref="C40" authorId="0" shapeId="0">
      <text/>
    </comment>
    <comment ref="C41" authorId="0" shapeId="0">
      <text/>
    </comment>
    <comment ref="C42" authorId="0" shapeId="0">
      <text/>
    </comment>
    <comment ref="C43" authorId="0" shapeId="0">
      <text/>
    </comment>
    <comment ref="C44" authorId="0" shapeId="0">
      <text/>
    </comment>
    <comment ref="C45" authorId="0" shapeId="0">
      <text/>
    </comment>
    <comment ref="C46" authorId="0" shapeId="0">
      <text/>
    </comment>
    <comment ref="C47" authorId="0" shapeId="0">
      <text/>
    </comment>
    <comment ref="C48" authorId="0" shapeId="0">
      <text/>
    </comment>
    <comment ref="C49" authorId="0" shapeId="0">
      <text/>
    </comment>
    <comment ref="C50" authorId="0" shapeId="0">
      <text/>
    </comment>
    <comment ref="C55" authorId="0" shapeId="0">
      <text/>
    </comment>
    <comment ref="C56" authorId="0" shapeId="0">
      <text/>
    </comment>
    <comment ref="C57" authorId="0" shapeId="0">
      <text/>
    </comment>
    <comment ref="C58" authorId="0" shapeId="0">
      <text/>
    </comment>
    <comment ref="C59" authorId="0" shapeId="0">
      <text/>
    </comment>
    <comment ref="C60" authorId="0" shapeId="0">
      <text/>
    </comment>
    <comment ref="C61" authorId="0" shapeId="0">
      <text/>
    </comment>
    <comment ref="C62" authorId="0" shapeId="0">
      <text/>
    </comment>
    <comment ref="C63" authorId="0" shapeId="0">
      <text/>
    </comment>
    <comment ref="C64" authorId="0" shapeId="0">
      <text/>
    </comment>
    <comment ref="C65" authorId="0" shapeId="0">
      <text/>
    </comment>
    <comment ref="C66" authorId="0" shapeId="0">
      <text/>
    </comment>
    <comment ref="C67" authorId="0" shapeId="0">
      <text/>
    </comment>
    <comment ref="C68" authorId="0" shapeId="0">
      <text/>
    </comment>
    <comment ref="C69" authorId="0" shapeId="0">
      <text/>
    </comment>
    <comment ref="C70" authorId="0" shapeId="0">
      <text/>
    </comment>
    <comment ref="C71" authorId="0" shapeId="0">
      <text/>
    </comment>
    <comment ref="C72" authorId="0" shapeId="0">
      <text/>
    </comment>
    <comment ref="C73" authorId="0" shapeId="0">
      <text/>
    </comment>
    <comment ref="C74" authorId="0" shapeId="0">
      <text/>
    </comment>
    <comment ref="C79" authorId="0" shapeId="0">
      <text/>
    </comment>
    <comment ref="C80" authorId="0" shapeId="0">
      <text/>
    </comment>
    <comment ref="C81" authorId="0" shapeId="0">
      <text/>
    </comment>
    <comment ref="C82" authorId="0" shapeId="0">
      <text/>
    </comment>
    <comment ref="C83" authorId="0" shapeId="0">
      <text/>
    </comment>
    <comment ref="C84" authorId="0" shapeId="0">
      <text/>
    </comment>
    <comment ref="C85" authorId="0" shapeId="0">
      <text/>
    </comment>
    <comment ref="C86" authorId="0" shapeId="0">
      <text/>
    </comment>
    <comment ref="C87" authorId="0" shapeId="0">
      <text/>
    </comment>
    <comment ref="C88" authorId="0" shapeId="0">
      <text/>
    </comment>
    <comment ref="C89" authorId="0" shapeId="0">
      <text/>
    </comment>
    <comment ref="C90" authorId="0" shapeId="0">
      <text/>
    </comment>
    <comment ref="C91" authorId="0" shapeId="0">
      <text/>
    </comment>
    <comment ref="C92" authorId="0" shapeId="0">
      <text/>
    </comment>
    <comment ref="C93" authorId="0" shapeId="0">
      <text/>
    </comment>
    <comment ref="C94" authorId="0" shapeId="0">
      <text/>
    </comment>
    <comment ref="C95" authorId="0" shapeId="0">
      <text/>
    </comment>
    <comment ref="C96" authorId="0" shapeId="0">
      <text/>
    </comment>
    <comment ref="C97" authorId="0" shapeId="0">
      <text/>
    </comment>
    <comment ref="C98" authorId="0" shapeId="0">
      <text/>
    </comment>
    <comment ref="C103" authorId="0" shapeId="0">
      <text/>
    </comment>
    <comment ref="C104" authorId="0" shapeId="0">
      <text/>
    </comment>
    <comment ref="C105" authorId="0" shapeId="0">
      <text/>
    </comment>
    <comment ref="C106" authorId="0" shapeId="0">
      <text/>
    </comment>
    <comment ref="C107" authorId="0" shapeId="0">
      <text/>
    </comment>
    <comment ref="C108" authorId="0" shapeId="0">
      <text/>
    </comment>
    <comment ref="C109" authorId="0" shapeId="0">
      <text/>
    </comment>
    <comment ref="C110" authorId="0" shapeId="0">
      <text/>
    </comment>
    <comment ref="C111" authorId="0" shapeId="0">
      <text/>
    </comment>
    <comment ref="C112" authorId="0" shapeId="0">
      <text/>
    </comment>
    <comment ref="C113" authorId="0" shapeId="0">
      <text/>
    </comment>
    <comment ref="C114" authorId="0" shapeId="0">
      <text/>
    </comment>
    <comment ref="C115" authorId="0" shapeId="0">
      <text/>
    </comment>
    <comment ref="C116" authorId="0" shapeId="0">
      <text/>
    </comment>
    <comment ref="C117" authorId="0" shapeId="0">
      <text/>
    </comment>
    <comment ref="C118" authorId="0" shapeId="0">
      <text/>
    </comment>
    <comment ref="C119" authorId="0" shapeId="0">
      <text/>
    </comment>
    <comment ref="C120" authorId="0" shapeId="0">
      <text/>
    </comment>
    <comment ref="C121" authorId="0" shapeId="0">
      <text/>
    </comment>
    <comment ref="C122" authorId="0" shapeId="0">
      <text/>
    </comment>
  </commentList>
</comments>
</file>

<file path=xl/comments4.xml><?xml version="1.0" encoding="utf-8"?>
<comments xmlns="http://schemas.openxmlformats.org/spreadsheetml/2006/main">
  <authors>
    <author>Audra</author>
  </authors>
  <commentList>
    <comment ref="C6" authorId="0" shapeId="0">
      <text>
        <r>
          <rPr>
            <sz val="9"/>
            <color indexed="81"/>
            <rFont val="Tahoma"/>
            <family val="2"/>
          </rPr>
          <t>Share your talents and skills by teaching younger Girl Scouts something you have learned to do as a Brownie.
This list has a few ideas to get you started. You only have to do one of these-or something like it-to complete the step.</t>
        </r>
      </text>
    </comment>
    <comment ref="C7" authorId="0" shapeId="0">
      <text>
        <r>
          <rPr>
            <b/>
            <sz val="9"/>
            <color indexed="81"/>
            <rFont val="Tahoma"/>
            <family val="2"/>
          </rPr>
          <t>Teach a group of Girl Scout Daisies</t>
        </r>
        <r>
          <rPr>
            <sz val="9"/>
            <color indexed="81"/>
            <rFont val="Tahoma"/>
            <family val="2"/>
          </rPr>
          <t xml:space="preserve"> a song, game, or craft that you enjoyed doing on your Brownie adventure.</t>
        </r>
      </text>
    </comment>
    <comment ref="C8" authorId="0" shapeId="0">
      <text>
        <r>
          <rPr>
            <b/>
            <sz val="9"/>
            <color indexed="81"/>
            <rFont val="Tahoma"/>
            <family val="2"/>
          </rPr>
          <t>Talk to your Daisy sisters about the Journeys you did as a Brownie</t>
        </r>
        <r>
          <rPr>
            <sz val="9"/>
            <color indexed="81"/>
            <rFont val="Tahoma"/>
            <family val="2"/>
          </rPr>
          <t xml:space="preserve"> and how you made the world a better place. Maybe you can show photos that you took on a Journey or teach one of the skills you learned.</t>
        </r>
      </text>
    </comment>
    <comment ref="C9" authorId="0" shapeId="0">
      <text>
        <r>
          <rPr>
            <b/>
            <sz val="9"/>
            <color indexed="81"/>
            <rFont val="Tahoma"/>
            <family val="2"/>
          </rPr>
          <t>Help the Daisies make small books</t>
        </r>
        <r>
          <rPr>
            <sz val="9"/>
            <color indexed="81"/>
            <rFont val="Tahoma"/>
            <family val="2"/>
          </rPr>
          <t xml:space="preserve"> by stapling blank pages between two pieces of construction paper. Pass the books around and write message to the Daisies, telling them what makes them special, why you're glad they're your sister Girl Scouts, and what they can look forward to as Brownies. Inspire your Daisy sisters to climb the ladder of leadership!</t>
        </r>
      </text>
    </comment>
    <comment ref="C11" authorId="0" shapeId="0">
      <text>
        <r>
          <rPr>
            <sz val="9"/>
            <color indexed="81"/>
            <rFont val="Tahoma"/>
            <family val="2"/>
          </rPr>
          <t>As a Junior, you'll find new stars to guide you and become a star yourself! The best way to find out what it really means to be a Girl Scout Junior is to talk to girls who are already Juniors.
This list has a few ideas to get you started. You only have to do one of these-or something like it-to complete the step.</t>
        </r>
      </text>
    </comment>
    <comment ref="C12" authorId="0" shapeId="0">
      <text>
        <r>
          <rPr>
            <b/>
            <sz val="9"/>
            <color indexed="81"/>
            <rFont val="Tahoma"/>
            <family val="2"/>
          </rPr>
          <t xml:space="preserve">Ask your Junior friends what Journeys they did. </t>
        </r>
        <r>
          <rPr>
            <sz val="9"/>
            <color indexed="81"/>
            <rFont val="Tahoma"/>
            <family val="2"/>
          </rPr>
          <t>Maybe they can tach you something they learned on thier Journeys. If any of the girls were also Girl Scout Brownies, ask them how being a Junior was different from being a Brownie.</t>
        </r>
      </text>
    </comment>
    <comment ref="C13" authorId="0" shapeId="0">
      <text>
        <r>
          <rPr>
            <b/>
            <sz val="9"/>
            <color indexed="81"/>
            <rFont val="Tahoma"/>
            <family val="2"/>
          </rPr>
          <t>Talk to a Girl Scout Junior who earned her Girl Scout Bronze Award.</t>
        </r>
        <r>
          <rPr>
            <sz val="9"/>
            <color indexed="81"/>
            <rFont val="Tahoma"/>
            <family val="2"/>
          </rPr>
          <t xml:space="preserve"> How did she choose her project? Who was on her team? What did she learn? Ask what advice she would give to someone who wants to earn her Bronze Award.</t>
        </r>
      </text>
    </comment>
    <comment ref="C14" authorId="0" shapeId="0">
      <text>
        <r>
          <rPr>
            <b/>
            <sz val="9"/>
            <color indexed="81"/>
            <rFont val="Tahoma"/>
            <family val="2"/>
          </rPr>
          <t>Go to a meeting of Girl Scout Juniors.</t>
        </r>
        <r>
          <rPr>
            <sz val="9"/>
            <color indexed="81"/>
            <rFont val="Tahoma"/>
            <family val="2"/>
          </rPr>
          <t xml:space="preserve"> Talk to them about their favorite memories of being a Junior and what fun activities you shouldn't miss.</t>
        </r>
      </text>
    </comment>
    <comment ref="C16" authorId="0" shapeId="0">
      <text>
        <r>
          <rPr>
            <sz val="9"/>
            <color indexed="81"/>
            <rFont val="Tahoma"/>
            <family val="2"/>
          </rPr>
          <t>Congratulations! You've earned your Bridge to Girl Scout Junior Award! Celebrate with a favorite ceremony you learned on your Brownie journey—or make up a new one. Then add your Bridging patch to your Junior sash or vest. Some girls receive their Brownie wings at this ceremony, too.</t>
        </r>
      </text>
    </comment>
  </commentList>
</comments>
</file>

<file path=xl/comments5.xml><?xml version="1.0" encoding="utf-8"?>
<comments xmlns="http://schemas.openxmlformats.org/spreadsheetml/2006/main">
  <authors>
    <author>Audra</author>
  </authors>
  <commentList>
    <comment ref="C24" authorId="0" shapeId="0">
      <text>
        <r>
          <rPr>
            <sz val="9"/>
            <color indexed="81"/>
            <rFont val="Tahoma"/>
            <family val="2"/>
          </rPr>
          <t>Find a story, song, or poem from your faith with the same ideas. Talk with your family or friends about what the Law and the story, song, or poem have in common.</t>
        </r>
      </text>
    </comment>
    <comment ref="C25" authorId="0" shapeId="0">
      <text>
        <r>
          <rPr>
            <sz val="9"/>
            <color indexed="81"/>
            <rFont val="Tahoma"/>
            <family val="2"/>
          </rPr>
          <t>Find a woman in your own or another faith community. Ask her how she tries to use that line of the Law in her life.</t>
        </r>
      </text>
    </comment>
    <comment ref="C26" authorId="0" shapeId="0">
      <text>
        <r>
          <rPr>
            <sz val="9"/>
            <color indexed="81"/>
            <rFont val="Tahoma"/>
            <family val="2"/>
          </rPr>
          <t>by women that fit with that line of the Girl Scout Law. Put them where you can see them every day!</t>
        </r>
      </text>
    </comment>
    <comment ref="C27" authorId="0" shapeId="0">
      <text>
        <r>
          <rPr>
            <sz val="9"/>
            <color indexed="81"/>
            <rFont val="Tahoma"/>
            <family val="2"/>
          </rPr>
          <t>of what you've learned. It might be a drawing, painting, or poster. You could also make up a story or a skit.</t>
        </r>
      </text>
    </comment>
    <comment ref="C28" authorId="0" shapeId="0">
      <text>
        <r>
          <rPr>
            <sz val="9"/>
            <color indexed="81"/>
            <rFont val="Tahoma"/>
            <family val="2"/>
          </rPr>
          <t>Talk with your friends, family, or a group in your faith community about what you've learned about your faith and Girl Scouting. Ask them to help you live the Law and your faith. Maybe you can show them what you just made or perform your skit!</t>
        </r>
      </text>
    </comment>
    <comment ref="C31" authorId="0" shapeId="0">
      <text>
        <r>
          <rPr>
            <sz val="9"/>
            <color indexed="81"/>
            <rFont val="Tahoma"/>
            <family val="2"/>
          </rPr>
          <t>Find a story, song, or poem from your faith with the same ideas. Talk with your family or friends about what the Law and the story, song, or poem have in common.</t>
        </r>
      </text>
    </comment>
    <comment ref="C32" authorId="0" shapeId="0">
      <text>
        <r>
          <rPr>
            <sz val="9"/>
            <color indexed="81"/>
            <rFont val="Tahoma"/>
            <family val="2"/>
          </rPr>
          <t>Find a woman in your own or another faith community. Ask her how she tries to use that line of the Law in her life.</t>
        </r>
      </text>
    </comment>
    <comment ref="C33" authorId="0" shapeId="0">
      <text>
        <r>
          <rPr>
            <sz val="9"/>
            <color indexed="81"/>
            <rFont val="Tahoma"/>
            <family val="2"/>
          </rPr>
          <t>by women that fit with that line of the Girl Scout Law. Put them where you can see them every day!</t>
        </r>
      </text>
    </comment>
    <comment ref="C34" authorId="0" shapeId="0">
      <text>
        <r>
          <rPr>
            <sz val="9"/>
            <color indexed="81"/>
            <rFont val="Tahoma"/>
            <family val="2"/>
          </rPr>
          <t>of what you've learned. It might be a drawing, painting, or poster. You could also make up a story or a skit.</t>
        </r>
      </text>
    </comment>
    <comment ref="C35" authorId="0" shapeId="0">
      <text>
        <r>
          <rPr>
            <sz val="9"/>
            <color indexed="81"/>
            <rFont val="Tahoma"/>
            <family val="2"/>
          </rPr>
          <t>Talk with your friends, family, or a group in your faith community about what you've learned about your faith and Girl Scouting. Ask them to help you live the Law and your faith. Maybe you can show them what you just made or perform your skit!</t>
        </r>
      </text>
    </comment>
    <comment ref="C40" authorId="0" shapeId="0">
      <text>
        <r>
          <rPr>
            <sz val="9"/>
            <color indexed="81"/>
            <rFont val="Tahoma"/>
            <family val="2"/>
          </rPr>
          <t>If you complete all three Brownie Journeys, you'll earn this very special award.</t>
        </r>
      </text>
    </comment>
    <comment ref="C42" authorId="0" shapeId="0">
      <text>
        <r>
          <rPr>
            <b/>
            <sz val="9"/>
            <color indexed="81"/>
            <rFont val="Tahoma"/>
            <family val="2"/>
          </rPr>
          <t xml:space="preserve">Talk to a teacher, parent, or another adult about how to stay safe at school. </t>
        </r>
        <r>
          <rPr>
            <sz val="9"/>
            <color indexed="81"/>
            <rFont val="Tahoma"/>
            <family val="2"/>
          </rPr>
          <t>Make a list of the three most important rules for playground safety or safety on the school bus.</t>
        </r>
      </text>
    </comment>
    <comment ref="C43" authorId="0" shapeId="0">
      <text>
        <r>
          <rPr>
            <b/>
            <sz val="9"/>
            <color indexed="81"/>
            <rFont val="Tahoma"/>
            <family val="2"/>
          </rPr>
          <t>Get a map of your neighborhood or town</t>
        </r>
        <r>
          <rPr>
            <sz val="9"/>
            <color indexed="81"/>
            <rFont val="Tahoma"/>
            <family val="2"/>
          </rPr>
          <t xml:space="preserve"> and mark where the police station, fire station, and other important points are located.</t>
        </r>
      </text>
    </comment>
    <comment ref="C44" authorId="0" shapeId="0">
      <text>
        <r>
          <rPr>
            <b/>
            <sz val="9"/>
            <color indexed="81"/>
            <rFont val="Tahoma"/>
            <family val="2"/>
          </rPr>
          <t>Find out how a smoke alarm works.</t>
        </r>
        <r>
          <rPr>
            <sz val="9"/>
            <color indexed="81"/>
            <rFont val="Tahoma"/>
            <family val="2"/>
          </rPr>
          <t xml:space="preserve"> Test the one at your home so you know what it sounds like and to make sure it's working.</t>
        </r>
      </text>
    </comment>
    <comment ref="C45" authorId="0" shapeId="0">
      <text>
        <r>
          <rPr>
            <b/>
            <sz val="9"/>
            <color indexed="81"/>
            <rFont val="Tahoma"/>
            <family val="2"/>
          </rPr>
          <t>Choose an upcoming trip you plan to take-</t>
        </r>
        <r>
          <rPr>
            <sz val="9"/>
            <color indexed="81"/>
            <rFont val="Tahoma"/>
            <family val="2"/>
          </rPr>
          <t>to a carnival, amusement park, the mall, or even just the grocery store-and make a safety plan with an adult. Find out what to do if a stranger approaches you in a public place.</t>
        </r>
      </text>
    </comment>
    <comment ref="C46" authorId="0" shapeId="0">
      <text>
        <r>
          <rPr>
            <b/>
            <sz val="9"/>
            <color indexed="81"/>
            <rFont val="Tahoma"/>
            <family val="2"/>
          </rPr>
          <t>Find out what natural disasters are most common in your area</t>
        </r>
        <r>
          <rPr>
            <sz val="9"/>
            <color indexed="81"/>
            <rFont val="Tahoma"/>
            <family val="2"/>
          </rPr>
          <t xml:space="preserve"> (earthquakes, blizzards, hurricanes, tornados, floods) and discuss with your family or another adult what to do when they happen.</t>
        </r>
      </text>
    </comment>
    <comment ref="C49" authorId="0" shapeId="0">
      <text>
        <r>
          <rPr>
            <sz val="9"/>
            <color indexed="81"/>
            <rFont val="Tahoma"/>
            <family val="2"/>
          </rPr>
          <t>American Girl Scouts who live overseas can earn this award by doing activities that encourage international friendships with girls in their host country.</t>
        </r>
      </text>
    </comment>
  </commentList>
</comments>
</file>

<file path=xl/sharedStrings.xml><?xml version="1.0" encoding="utf-8"?>
<sst xmlns="http://schemas.openxmlformats.org/spreadsheetml/2006/main" count="1903" uniqueCount="764">
  <si>
    <t>First, please enter your Service Unit in the box:</t>
  </si>
  <si>
    <t>Next, please enter your Troop number in this box:</t>
  </si>
  <si>
    <t>How to enter Brownie Names in the spreadsheet:</t>
  </si>
  <si>
    <t>The Parent Contact Info page:</t>
  </si>
  <si>
    <t>The Parent Contact Info page is simply there to give you a place to collect parent info for your scouts.  Use it or not.  It will have no effect on the rest of the sheet.  This is just there as a tool for you.</t>
  </si>
  <si>
    <t>The Attendance page:</t>
  </si>
  <si>
    <t>The Summary page:</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</si>
  <si>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E</t>
    </r>
    <r>
      <rPr>
        <sz val="10"/>
        <rFont val="Arial"/>
        <family val="2"/>
      </rPr>
      <t xml:space="preserve"> (and highlight it) on the Summary page.  When you present the award to the girl, enter an </t>
    </r>
    <r>
      <rPr>
        <b/>
        <sz val="10"/>
        <rFont val="Arial"/>
        <family val="2"/>
      </rPr>
      <t>A</t>
    </r>
    <r>
      <rPr>
        <sz val="10"/>
        <rFont val="Arial"/>
        <family val="2"/>
      </rPr>
      <t xml:space="preserve"> beside that award for that girl (and the highlight goes away).</t>
    </r>
  </si>
  <si>
    <t>The Order page:</t>
  </si>
  <si>
    <t>What's the purpose of the individual Brownie pages?</t>
  </si>
  <si>
    <t>You will never enter any information on the individual Brownie pages.  Those pages are for you to occasionally print out and hand to the parents.  You can use them to let a parent know what their daughter has and has not completed.  You can also use that page to make homework assignments for the girls.</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</si>
  <si>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</si>
  <si>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</si>
  <si>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</si>
  <si>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 xml:space="preserve">If neither of these has helped, then please e-mail me and ask.  However, I ask that you please exhaust the above resources before you e-mail me.  I get several e-mails per day asking for help, and to be honest, if they ask a question which I've already covered in these instructions and/or the FAQ page, I'm very likely to ignore the e-mail.  Please read before you e-mail me. </t>
  </si>
  <si>
    <t>What's the password?</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</si>
  <si>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brownie</t>
    </r>
  </si>
  <si>
    <t>What about sharing and editing this sheet?</t>
  </si>
  <si>
    <t>1.  You have my permission to share this spreadsheet, absolutely free of charge, to any scouter anywhere.</t>
  </si>
  <si>
    <t>3.  You have my permission to modify this sheet in any way to suit your own needs, however, if you do, please don't post your modified version anywhere on the internet.</t>
  </si>
  <si>
    <t>4.  You have my permission to e-mail me with suggestions for improvements you'd like to see, but please don't be offended if I don't use your suggestions.</t>
  </si>
  <si>
    <t>How can you contact me?</t>
  </si>
  <si>
    <t>aedmunds@bellsouth.net</t>
  </si>
  <si>
    <t>Version History</t>
  </si>
  <si>
    <t>BrownieTrax 1.0</t>
  </si>
  <si>
    <t>- Initial release of the software package.</t>
  </si>
  <si>
    <t>BrownieTrax 1.1</t>
  </si>
  <si>
    <t>- Fixed minor glitches and added Journey Awards</t>
  </si>
  <si>
    <t>- Widespread Commercial release of software</t>
  </si>
  <si>
    <t>You will never enter any information on the Order page.  It is a completely automated page that gleens information from the Summary page.  When it is time for you to order, simply go to the Order page for that information.  Every time a girl earns a patch, the numbers on this page increase.  When you award the patch to the girl (and place the A's on the Summary page), the numbers decrease.</t>
  </si>
  <si>
    <t>BrownieTrax 1.2</t>
  </si>
  <si>
    <t xml:space="preserve">Date of Birth: </t>
  </si>
  <si>
    <t xml:space="preserve">     EMERGENCY CONTACT</t>
  </si>
  <si>
    <t>Primary Adult</t>
  </si>
  <si>
    <t>Second Adult</t>
  </si>
  <si>
    <t xml:space="preserve">Name: </t>
  </si>
  <si>
    <t xml:space="preserve">Relationship: </t>
  </si>
  <si>
    <t>Relationship:</t>
  </si>
  <si>
    <t xml:space="preserve">Address: </t>
  </si>
  <si>
    <t xml:space="preserve">City, State  ZIP: </t>
  </si>
  <si>
    <t xml:space="preserve">Home Phone: </t>
  </si>
  <si>
    <t xml:space="preserve">Work Phone: </t>
  </si>
  <si>
    <t xml:space="preserve">Cell Phone: </t>
  </si>
  <si>
    <t xml:space="preserve">Home e-mail: </t>
  </si>
  <si>
    <t xml:space="preserve">Work e-mail: </t>
  </si>
  <si>
    <t>Service Unit</t>
  </si>
  <si>
    <t>Troop</t>
  </si>
  <si>
    <t>Registration Papers</t>
  </si>
  <si>
    <t>Status: (P)artial or (C)omplete</t>
  </si>
  <si>
    <t>Attendance</t>
  </si>
  <si>
    <t>Date</t>
  </si>
  <si>
    <t>Event Attended (Meeting, Field Trip, Day Camp, etc)</t>
  </si>
  <si>
    <r>
      <t xml:space="preserve">   Enter </t>
    </r>
    <r>
      <rPr>
        <b/>
        <sz val="10"/>
        <rFont val="Arial"/>
        <family val="2"/>
      </rPr>
      <t>A</t>
    </r>
    <r>
      <rPr>
        <sz val="10"/>
        <rFont val="Arial"/>
        <family val="2"/>
      </rPr>
      <t xml:space="preserve"> for credit</t>
    </r>
  </si>
  <si>
    <t>Senses</t>
  </si>
  <si>
    <t>It's Your World -- Change It!</t>
  </si>
  <si>
    <t>Brownie Quest</t>
  </si>
  <si>
    <t>as a Brownie Team</t>
  </si>
  <si>
    <t>plan to Take Action</t>
  </si>
  <si>
    <t>The Brownie Quest Award</t>
  </si>
  <si>
    <t>The Discover Key</t>
  </si>
  <si>
    <t>The Connection Key</t>
  </si>
  <si>
    <t>The Take Action Key</t>
  </si>
  <si>
    <t>Qualities and talents</t>
  </si>
  <si>
    <t>Girl Scout Law</t>
  </si>
  <si>
    <t>Qualities and values</t>
  </si>
  <si>
    <t>Healthy-living activity</t>
  </si>
  <si>
    <t>Healthy-living opportunities</t>
  </si>
  <si>
    <t>Take Action</t>
  </si>
  <si>
    <t>Take Action Project</t>
  </si>
  <si>
    <t>Master Lock</t>
  </si>
  <si>
    <t>Investiture</t>
  </si>
  <si>
    <t>&lt;List Patch Here&gt;</t>
  </si>
  <si>
    <t>Safety Award</t>
  </si>
  <si>
    <t>Summary
Page</t>
  </si>
  <si>
    <t>Earned</t>
  </si>
  <si>
    <t>Journey Awards</t>
  </si>
  <si>
    <t>Council's Own</t>
  </si>
  <si>
    <t>Thinking Day</t>
  </si>
  <si>
    <t>Patches</t>
  </si>
  <si>
    <t>Quantity</t>
  </si>
  <si>
    <t xml:space="preserve">(P)artial or (C)ompleted:  </t>
  </si>
  <si>
    <t>Key</t>
  </si>
  <si>
    <r>
      <t>C</t>
    </r>
    <r>
      <rPr>
        <sz val="10"/>
        <rFont val="Arial"/>
        <family val="2"/>
      </rPr>
      <t xml:space="preserve"> = Completed Award</t>
    </r>
  </si>
  <si>
    <r>
      <t>P</t>
    </r>
    <r>
      <rPr>
        <sz val="10"/>
        <rFont val="Arial"/>
        <family val="2"/>
      </rPr>
      <t xml:space="preserve"> = Partially Completed Award</t>
    </r>
  </si>
  <si>
    <r>
      <t>A</t>
    </r>
    <r>
      <rPr>
        <sz val="10"/>
        <rFont val="Arial"/>
        <family val="2"/>
      </rPr>
      <t xml:space="preserve"> = Individual Requirement Achieved</t>
    </r>
  </si>
  <si>
    <t>Page 2</t>
  </si>
  <si>
    <t>Page 1</t>
  </si>
  <si>
    <r>
      <t xml:space="preserve">   Enter </t>
    </r>
    <r>
      <rPr>
        <b/>
        <sz val="10"/>
        <rFont val="Arial"/>
        <family val="2"/>
      </rPr>
      <t>A</t>
    </r>
    <r>
      <rPr>
        <sz val="10"/>
        <rFont val="Arial"/>
        <family val="2"/>
      </rPr>
      <t xml:space="preserve"> to indicate Attendance at the Event.</t>
    </r>
  </si>
  <si>
    <t>The Registration page:</t>
  </si>
  <si>
    <t>Immediately after you download:</t>
  </si>
  <si>
    <t>You must save your spreadsheet to your hard drive.  If you don't, it won't let you propogate the names throughout the spreadsheet, and it will act as though the spreadsheet is read-only.</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</si>
  <si>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</si>
  <si>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The Attendance page is used to help you keep track of who was present at various events, such as Meetings, Campouts, etc.</t>
  </si>
  <si>
    <t>Enter amount
   received</t>
  </si>
  <si>
    <t>The Dues page:</t>
  </si>
  <si>
    <t>Enter dues as you receive them.  The sheet is set up for you to record money.  Simply type in what they were able to contribute.</t>
  </si>
  <si>
    <r>
      <t xml:space="preserve">To enter credit on the Achievement page, enter an </t>
    </r>
    <r>
      <rPr>
        <b/>
        <sz val="10"/>
        <rFont val="Arial"/>
        <family val="2"/>
      </rPr>
      <t>A</t>
    </r>
    <r>
      <rPr>
        <sz val="10"/>
        <rFont val="Arial"/>
        <family val="2"/>
      </rPr>
      <t xml:space="preserve"> as a Daisy completes each requirement</t>
    </r>
    <r>
      <rPr>
        <sz val="10"/>
        <rFont val="Arial"/>
        <family val="2"/>
      </rPr>
      <t xml:space="preserve">.  Make sure you enter an </t>
    </r>
    <r>
      <rPr>
        <b/>
        <sz val="10"/>
        <rFont val="Arial"/>
        <family val="2"/>
      </rPr>
      <t>A</t>
    </r>
    <r>
      <rPr>
        <sz val="10"/>
        <rFont val="Arial"/>
        <family val="2"/>
      </rPr>
      <t>.  If you enter anything else, it won't register.  The spreadsheet is only set up to count A's.</t>
    </r>
  </si>
  <si>
    <t>Cookies</t>
  </si>
  <si>
    <t>Fall Sales</t>
  </si>
  <si>
    <t>Age-Level Awards</t>
  </si>
  <si>
    <t>Age-Level Patches</t>
  </si>
  <si>
    <t xml:space="preserve"> Awarded</t>
  </si>
  <si>
    <t xml:space="preserve">     The Girl Scout Trax Website:  </t>
  </si>
  <si>
    <t>http://trax.boy-scouts.net/gstrax.htm</t>
  </si>
  <si>
    <t>-added dues page, fixed minor issues and reworked a few pages</t>
  </si>
  <si>
    <t>BrownieTrax 1.3</t>
  </si>
  <si>
    <t>- Modified formulas to make spreadsheet work on both Microsoft Excel and OpenOffice Calc.</t>
  </si>
  <si>
    <t>Our Council's Own</t>
  </si>
  <si>
    <t>BrownieTrax 1.4</t>
  </si>
  <si>
    <t>It's Your Planet -- Love It!</t>
  </si>
  <si>
    <t>WOW! Wonders of Water</t>
  </si>
  <si>
    <t>Service Unit:</t>
  </si>
  <si>
    <t>Troop:</t>
  </si>
  <si>
    <r>
      <t xml:space="preserve">Enter </t>
    </r>
    <r>
      <rPr>
        <b/>
        <sz val="10"/>
        <rFont val="Arial"/>
        <family val="2"/>
      </rPr>
      <t>A</t>
    </r>
    <r>
      <rPr>
        <sz val="10"/>
        <rFont val="Arial"/>
        <family val="2"/>
      </rPr>
      <t xml:space="preserve"> for credit</t>
    </r>
  </si>
  <si>
    <t>It's Your Story -- Tell It!</t>
  </si>
  <si>
    <t>The Connect Key</t>
  </si>
  <si>
    <t>Fun Patches</t>
  </si>
  <si>
    <t>&lt;&lt;Last Name&gt;&gt;</t>
  </si>
  <si>
    <t>yearly total (per girl)</t>
  </si>
  <si>
    <t>meeting
totals</t>
  </si>
  <si>
    <r>
      <t xml:space="preserve">Enter </t>
    </r>
    <r>
      <rPr>
        <b/>
        <sz val="10"/>
        <rFont val="Arial"/>
        <family val="2"/>
      </rPr>
      <t xml:space="preserve">A </t>
    </r>
    <r>
      <rPr>
        <sz val="10"/>
        <rFont val="Arial"/>
        <family val="2"/>
      </rPr>
      <t>for credit</t>
    </r>
  </si>
  <si>
    <t>LOVE Water</t>
  </si>
  <si>
    <t>Show two things</t>
  </si>
  <si>
    <t>Make and carry out</t>
  </si>
  <si>
    <t>SAVE Water</t>
  </si>
  <si>
    <t>Brownies team up</t>
  </si>
  <si>
    <t>SHARE Water</t>
  </si>
  <si>
    <t>Create an even bigger ripple</t>
  </si>
  <si>
    <t>WOW!</t>
  </si>
  <si>
    <t>Powerful change</t>
  </si>
  <si>
    <t>Instructions, Setup, &amp; Data Entry FAQs (Frequently Asked Questions):</t>
  </si>
  <si>
    <r>
      <t xml:space="preserve">2.  You have my permission to post this spreadsheet on any server willing to host it.  I will, however, ask that if you DO post this spreadsheet on a server somewhere, that you occasionally check back to the main site that will host this sheet to check for updates (to make sure you have the latest version available.  
</t>
    </r>
    <r>
      <rPr>
        <u/>
        <sz val="10"/>
        <rFont val="Arial"/>
        <family val="2"/>
      </rPr>
      <t>The site is:</t>
    </r>
  </si>
  <si>
    <t>BrownieTrax 1.5</t>
  </si>
  <si>
    <t>BrownieTrax 1.6</t>
  </si>
  <si>
    <t>-fixed issues</t>
  </si>
  <si>
    <t>A World of Girls</t>
  </si>
  <si>
    <t>Hear a Story</t>
  </si>
  <si>
    <t>Change a Story</t>
  </si>
  <si>
    <t>Tell a Story</t>
  </si>
  <si>
    <t>Better World for Girls!</t>
  </si>
  <si>
    <t>Read Shali's Story</t>
  </si>
  <si>
    <t>Giving, Sharing, Changing</t>
  </si>
  <si>
    <t>Tell Our Story of Change</t>
  </si>
  <si>
    <t>Reflection Time</t>
  </si>
  <si>
    <t>-Added new Journey, reduced registration and dues to 2 years</t>
  </si>
  <si>
    <r>
      <t xml:space="preserve">Enter </t>
    </r>
    <r>
      <rPr>
        <b/>
        <sz val="11"/>
        <rFont val="Arial"/>
        <family val="2"/>
      </rPr>
      <t>Y</t>
    </r>
    <r>
      <rPr>
        <sz val="11"/>
        <rFont val="Arial"/>
        <family val="2"/>
      </rPr>
      <t xml:space="preserve"> for yes when you have presented the award</t>
    </r>
  </si>
  <si>
    <t>Financial Literacy</t>
  </si>
  <si>
    <t>Cookie Business</t>
  </si>
  <si>
    <t>Legacy</t>
  </si>
  <si>
    <t>Painting</t>
  </si>
  <si>
    <t xml:space="preserve"> </t>
  </si>
  <si>
    <t>Plan a Ceremony</t>
  </si>
  <si>
    <t>Pass It On!</t>
  </si>
  <si>
    <t>Teach a group of Daisies a song, game,</t>
  </si>
  <si>
    <t>Help the Daisies create and decorate</t>
  </si>
  <si>
    <t xml:space="preserve">Invite Daisies to attend one of your </t>
  </si>
  <si>
    <t>Ask your Junior friends what activites</t>
  </si>
  <si>
    <t>Get Inspired</t>
  </si>
  <si>
    <t>Paint the real world</t>
  </si>
  <si>
    <t>Paint a mood</t>
  </si>
  <si>
    <t>Paint without brushes</t>
  </si>
  <si>
    <t>Paint a mural</t>
  </si>
  <si>
    <t>Talk to a painter</t>
  </si>
  <si>
    <t>Go to an art show or museum</t>
  </si>
  <si>
    <t xml:space="preserve">Team up with an adult to find </t>
  </si>
  <si>
    <t>Paint a portrait of a family</t>
  </si>
  <si>
    <t>Paint an outdoor landscape</t>
  </si>
  <si>
    <t>Paint a still live.</t>
  </si>
  <si>
    <t>Calm</t>
  </si>
  <si>
    <t>Happy</t>
  </si>
  <si>
    <t>Angry</t>
  </si>
  <si>
    <t>Paint something from nature</t>
  </si>
  <si>
    <t>Paint with indoor objects</t>
  </si>
  <si>
    <t>Paint with a stamp</t>
  </si>
  <si>
    <t>Paint a mural that tells a story</t>
  </si>
  <si>
    <t>Paint a mural about your Girl</t>
  </si>
  <si>
    <t>Paint a mural that tells the story</t>
  </si>
  <si>
    <t>Fair Play</t>
  </si>
  <si>
    <t>Follow the rules</t>
  </si>
  <si>
    <t>Include everyone</t>
  </si>
  <si>
    <t>Be part of a team</t>
  </si>
  <si>
    <t>Keep score</t>
  </si>
  <si>
    <t>Have a field day</t>
  </si>
  <si>
    <t>Teach the rules of an active</t>
  </si>
  <si>
    <t>Make up two new rules for hide</t>
  </si>
  <si>
    <t>Learn two rules for a sport or</t>
  </si>
  <si>
    <t>Ask a woman about Title IX</t>
  </si>
  <si>
    <t>Find a sport that women play</t>
  </si>
  <si>
    <t>Learn about disabilities and</t>
  </si>
  <si>
    <t>Play popcorn</t>
  </si>
  <si>
    <t>Untangle yourself from a human</t>
  </si>
  <si>
    <t>Try a game of Octopus Tag</t>
  </si>
  <si>
    <t>See a sport live or on television</t>
  </si>
  <si>
    <t>Make more points</t>
  </si>
  <si>
    <t>Keep score for a sport you play</t>
  </si>
  <si>
    <t xml:space="preserve">Make a team relay that </t>
  </si>
  <si>
    <t>Make a theme day</t>
  </si>
  <si>
    <t>Make up a championship</t>
  </si>
  <si>
    <t>Celebrating Community</t>
  </si>
  <si>
    <t>Explore community symbols</t>
  </si>
  <si>
    <t>Sing together</t>
  </si>
  <si>
    <t>Follow the parade</t>
  </si>
  <si>
    <t>Be a landmark detective</t>
  </si>
  <si>
    <t>Join a ceremony or celbration</t>
  </si>
  <si>
    <t>Go on a flag hunt</t>
  </si>
  <si>
    <t>Draw your state's symbols</t>
  </si>
  <si>
    <t>Find your own town's symbols</t>
  </si>
  <si>
    <t>Choose natinoal songs</t>
  </si>
  <si>
    <t>Pick three community songs</t>
  </si>
  <si>
    <t>Find three celebration songs</t>
  </si>
  <si>
    <t>Learn to march</t>
  </si>
  <si>
    <t>Join a parade</t>
  </si>
  <si>
    <t>See a band review or field show</t>
  </si>
  <si>
    <t>Follow a landmark trail</t>
  </si>
  <si>
    <t>Tour a landmark that honors the</t>
  </si>
  <si>
    <t>Make a landmark map</t>
  </si>
  <si>
    <t>Join a flag ceremony</t>
  </si>
  <si>
    <t>Join a town ceremony</t>
  </si>
  <si>
    <t>Make up your own</t>
  </si>
  <si>
    <t>Snacks</t>
  </si>
  <si>
    <t>Computer Expert</t>
  </si>
  <si>
    <t>My Best Self</t>
  </si>
  <si>
    <t>Dancer</t>
  </si>
  <si>
    <t>Home Scientist</t>
  </si>
  <si>
    <t>My Family Story</t>
  </si>
  <si>
    <t>Potter</t>
  </si>
  <si>
    <t>Household Elf</t>
  </si>
  <si>
    <t>Hiker</t>
  </si>
  <si>
    <t>My Great Day</t>
  </si>
  <si>
    <t>Letterboxer</t>
  </si>
  <si>
    <t>Pets</t>
  </si>
  <si>
    <t>Making Games</t>
  </si>
  <si>
    <t>Inventor</t>
  </si>
  <si>
    <t>Making Friends</t>
  </si>
  <si>
    <t>Brownie First Aid</t>
  </si>
  <si>
    <t>Brownie Girl Scout Way</t>
  </si>
  <si>
    <t>Bugs</t>
  </si>
  <si>
    <t>Money Manager</t>
  </si>
  <si>
    <t>Philanthropist</t>
  </si>
  <si>
    <t>Give Back</t>
  </si>
  <si>
    <t>Meet My Customers</t>
  </si>
  <si>
    <t>Jump into the world of snacks</t>
  </si>
  <si>
    <t>Make a savory snack</t>
  </si>
  <si>
    <t>Try a sweet snack</t>
  </si>
  <si>
    <t>Snack for energy</t>
  </si>
  <si>
    <t>Slurp a snack</t>
  </si>
  <si>
    <t>Is the food good for me?</t>
  </si>
  <si>
    <t>Is the food good for the earth?</t>
  </si>
  <si>
    <t>What's in that snack?</t>
  </si>
  <si>
    <t>Make your own restaurant snack</t>
  </si>
  <si>
    <t>Make a savory snack from a</t>
  </si>
  <si>
    <t>Make a veggie face</t>
  </si>
  <si>
    <t>Create a holiday dessert</t>
  </si>
  <si>
    <t>Make a snack "in disguise"</t>
  </si>
  <si>
    <t>Make your own cookies</t>
  </si>
  <si>
    <t>Make no-bake energy bars</t>
  </si>
  <si>
    <t>Create a snack for a group</t>
  </si>
  <si>
    <t>Make a lunchtime snack</t>
  </si>
  <si>
    <t>Make your own milk shake</t>
  </si>
  <si>
    <t>Make your own fruit smoothie</t>
  </si>
  <si>
    <t>Make your own party punch</t>
  </si>
  <si>
    <t>Find out how to get help from 911</t>
  </si>
  <si>
    <t>Make a first aid kit</t>
  </si>
  <si>
    <t>Learn how to treat minor injuries</t>
  </si>
  <si>
    <t>Know how to prevent and treat</t>
  </si>
  <si>
    <t>Talk to someone who treats injured</t>
  </si>
  <si>
    <t>Role-play 911</t>
  </si>
  <si>
    <t>Practice 911 with a friend or family</t>
  </si>
  <si>
    <t>Get advice from an expert</t>
  </si>
  <si>
    <t>Interview a medical professional</t>
  </si>
  <si>
    <t>Talk to the police</t>
  </si>
  <si>
    <t>Visit a fire station</t>
  </si>
  <si>
    <t>Make a first aid kit for your home</t>
  </si>
  <si>
    <t>Make a kit for your Girl Scout</t>
  </si>
  <si>
    <t>Make a first aid kit and donate it</t>
  </si>
  <si>
    <t>Get tips from a medical professional</t>
  </si>
  <si>
    <t>Learn with the Red Cross</t>
  </si>
  <si>
    <t>Talk to an EMT</t>
  </si>
  <si>
    <t>Take a hike</t>
  </si>
  <si>
    <t>Read all about it</t>
  </si>
  <si>
    <t>Talk to an outdoor expert</t>
  </si>
  <si>
    <t>Sing everywhere</t>
  </si>
  <si>
    <t>Celebrate Juliette Low's birthday</t>
  </si>
  <si>
    <t>Share sisterhood</t>
  </si>
  <si>
    <t>Leave a place better than you found</t>
  </si>
  <si>
    <t>Enjoy Girl Scout traditions</t>
  </si>
  <si>
    <t>Learn three new Girl Scout songs</t>
  </si>
  <si>
    <t>Learn a new singing game</t>
  </si>
  <si>
    <t>Make up your own song based on</t>
  </si>
  <si>
    <t>Throw a birthday bash</t>
  </si>
  <si>
    <t>Make a birthday card for a Daisy</t>
  </si>
  <si>
    <t>Make up a birthday message</t>
  </si>
  <si>
    <t>Make up a game about your</t>
  </si>
  <si>
    <t>Create a story, play, or puppet</t>
  </si>
  <si>
    <t>Make a team mural, collage, flag</t>
  </si>
  <si>
    <t>A better room or home</t>
  </si>
  <si>
    <t>A better meeting place</t>
  </si>
  <si>
    <t>A better classroom</t>
  </si>
  <si>
    <t>Follow in a Girl Scout's footsteps</t>
  </si>
  <si>
    <t>Read the Brownie Story from an</t>
  </si>
  <si>
    <t>Make up a story about Campbell</t>
  </si>
  <si>
    <t>Take a bug field trip</t>
  </si>
  <si>
    <t>Explore bug homes</t>
  </si>
  <si>
    <t>See bugs in action</t>
  </si>
  <si>
    <t>Try a bug craft</t>
  </si>
  <si>
    <t>Draw a bug poster</t>
  </si>
  <si>
    <t>Talk to a bug specialist in your</t>
  </si>
  <si>
    <t>With an adult's help, find websites</t>
  </si>
  <si>
    <t>Read a book or watch a video</t>
  </si>
  <si>
    <t>Make a paper-plate spider</t>
  </si>
  <si>
    <t>Make an egg-carton caterpillar</t>
  </si>
  <si>
    <t>Make your own butterfly</t>
  </si>
  <si>
    <t>Watch three bugs</t>
  </si>
  <si>
    <t>With an adult, find an ant trail</t>
  </si>
  <si>
    <t>Make a bug box</t>
  </si>
  <si>
    <t>Draw a cocoon</t>
  </si>
  <si>
    <t>Make a model of a bug house</t>
  </si>
  <si>
    <t>For one week, watch a spider</t>
  </si>
  <si>
    <t>Visit a farm</t>
  </si>
  <si>
    <t>Take a bug walk or bug hike</t>
  </si>
  <si>
    <t>Visit a museum, zoo, or botanical</t>
  </si>
  <si>
    <t>Shop for elf items with your elf doll</t>
  </si>
  <si>
    <t>Go grocery shopping</t>
  </si>
  <si>
    <t>Go clothes shopping</t>
  </si>
  <si>
    <t>Get ready for school</t>
  </si>
  <si>
    <t>Have some fun</t>
  </si>
  <si>
    <t>Go shopping…at home</t>
  </si>
  <si>
    <t>Go shopping with a Brownie friends</t>
  </si>
  <si>
    <t>Go shopping with your Brownie</t>
  </si>
  <si>
    <t>Shop online</t>
  </si>
  <si>
    <t>Shop on paper</t>
  </si>
  <si>
    <t>Shop at a store</t>
  </si>
  <si>
    <t>Browse through catalogs</t>
  </si>
  <si>
    <t>Go to the mall</t>
  </si>
  <si>
    <t>Shop secondhand</t>
  </si>
  <si>
    <t>You have $15 total</t>
  </si>
  <si>
    <t>You have $30 total</t>
  </si>
  <si>
    <t>Pool your money</t>
  </si>
  <si>
    <t>Go to the movies with a friend</t>
  </si>
  <si>
    <t>Get outdoors</t>
  </si>
  <si>
    <t>Have fun with friends</t>
  </si>
  <si>
    <t>Learn what every person needs</t>
  </si>
  <si>
    <t>Investigate how to help people who</t>
  </si>
  <si>
    <t>Find out how to help people who</t>
  </si>
  <si>
    <t>Know how to help in times of</t>
  </si>
  <si>
    <t>Think-and act!-like a philanthropist</t>
  </si>
  <si>
    <t>Create a list</t>
  </si>
  <si>
    <t>Create posters</t>
  </si>
  <si>
    <t>Do you own research</t>
  </si>
  <si>
    <t>Take a field trip</t>
  </si>
  <si>
    <t>Invite a guest speaker</t>
  </si>
  <si>
    <t>Get secondhand knowledge</t>
  </si>
  <si>
    <t>Find out about helping people</t>
  </si>
  <si>
    <t>Donate money</t>
  </si>
  <si>
    <t>Organize a great food donation</t>
  </si>
  <si>
    <t>Host a clothing-donation party</t>
  </si>
  <si>
    <t>Find out where your customers are</t>
  </si>
  <si>
    <t>Talk to some customers</t>
  </si>
  <si>
    <t xml:space="preserve">Practice handling money and </t>
  </si>
  <si>
    <t>Role-play good customer relations</t>
  </si>
  <si>
    <t>Thank your customers!</t>
  </si>
  <si>
    <t xml:space="preserve">Talk to your family or Brownie </t>
  </si>
  <si>
    <t>With your family or Brownie friends</t>
  </si>
  <si>
    <t>In your group or with your family</t>
  </si>
  <si>
    <t>With your friends or family</t>
  </si>
  <si>
    <t>Everybody who buys cookies is</t>
  </si>
  <si>
    <t>Find out about businesses that</t>
  </si>
  <si>
    <t>Set a giving goal</t>
  </si>
  <si>
    <t>Involve your customers</t>
  </si>
  <si>
    <t>Practice giving back</t>
  </si>
  <si>
    <t>Tell your cookie customers how</t>
  </si>
  <si>
    <t>What does it mean to "give back"</t>
  </si>
  <si>
    <t xml:space="preserve">With your Brownie friends, talk </t>
  </si>
  <si>
    <t>As you sell cookies ,ask customers</t>
  </si>
  <si>
    <t>If you want to help others with your</t>
  </si>
  <si>
    <t>Write your cookie customers</t>
  </si>
  <si>
    <t>www.girlscouts.org/cookies</t>
  </si>
  <si>
    <t>Cookie Rally (Year 1)</t>
  </si>
  <si>
    <t>Cookie Sales (Year 1)</t>
  </si>
  <si>
    <t>Cookie Pin (Year 1)</t>
  </si>
  <si>
    <t>Cookie Rally (Year 2)</t>
  </si>
  <si>
    <t>Cookie Sales (Year 2)</t>
  </si>
  <si>
    <t>Cookie Pin (Year 2)</t>
  </si>
  <si>
    <t>Fall Sales (Year 1)</t>
  </si>
  <si>
    <t>Fall Sales (Year 2)</t>
  </si>
  <si>
    <t>www.girlscouts.org/world_thinking_day</t>
  </si>
  <si>
    <t>Thinking Day (Year 1)</t>
  </si>
  <si>
    <t>Thinking Day (Year 2)</t>
  </si>
  <si>
    <t>Investiture and Rededication</t>
  </si>
  <si>
    <t>Rededication (1st year)</t>
  </si>
  <si>
    <r>
      <t xml:space="preserve">My Promise, My Faith </t>
    </r>
    <r>
      <rPr>
        <sz val="10"/>
        <rFont val="Arial"/>
        <family val="2"/>
      </rPr>
      <t>(Year 1)</t>
    </r>
  </si>
  <si>
    <t>Choose one line from the Law</t>
  </si>
  <si>
    <t>Find a woman in your community</t>
  </si>
  <si>
    <t>Gather three inspirational quotes</t>
  </si>
  <si>
    <t>Make something to remind you</t>
  </si>
  <si>
    <t>Keep the connection strong.</t>
  </si>
  <si>
    <r>
      <t xml:space="preserve">My Promise, My Faith </t>
    </r>
    <r>
      <rPr>
        <sz val="10"/>
        <rFont val="Arial"/>
        <family val="2"/>
      </rPr>
      <t>(Year 2)</t>
    </r>
  </si>
  <si>
    <t>Global Action Award</t>
  </si>
  <si>
    <t>www.girlscouts.org/global_action_award</t>
  </si>
  <si>
    <t>Journey Summit Pin</t>
  </si>
  <si>
    <t>International Friendship Recognition Pin</t>
  </si>
  <si>
    <t>International Friendship</t>
  </si>
  <si>
    <r>
      <t xml:space="preserve">Safety Award </t>
    </r>
    <r>
      <rPr>
        <sz val="8"/>
        <rFont val="Arial"/>
        <family val="2"/>
      </rPr>
      <t>(you must complete all five steps)</t>
    </r>
  </si>
  <si>
    <t xml:space="preserve">Talk to a teacher, parent, or </t>
  </si>
  <si>
    <t>Get a map of your neighborhood</t>
  </si>
  <si>
    <t>Find out how a smoke alarm</t>
  </si>
  <si>
    <t>Choose an upcoming trip you</t>
  </si>
  <si>
    <t>Find out what natural disasters</t>
  </si>
  <si>
    <t>Look Ahead!</t>
  </si>
  <si>
    <t>Talk to a Girl Scout Junior who earned</t>
  </si>
  <si>
    <t>Go to a meeting of Girl Scout Juniors</t>
  </si>
  <si>
    <t>Rededication (2nd year)</t>
  </si>
  <si>
    <t>Rededication (3rd year)</t>
  </si>
  <si>
    <t>Bridge to Juniors</t>
  </si>
  <si>
    <t>Badges</t>
  </si>
  <si>
    <t>Badges Summary                  Total:</t>
  </si>
  <si>
    <t>Bridge to Junior Girl Scouts</t>
  </si>
  <si>
    <t>BrownieTrax 2.0</t>
  </si>
  <si>
    <t>Fun Patches (cont'd)</t>
  </si>
  <si>
    <t>Paint or draw with an art program</t>
  </si>
  <si>
    <t>Paint a picture</t>
  </si>
  <si>
    <t>Create a cool card</t>
  </si>
  <si>
    <t>Build a bookmark</t>
  </si>
  <si>
    <t>Find some cool facts</t>
  </si>
  <si>
    <t>All about animals</t>
  </si>
  <si>
    <t>Hometown history</t>
  </si>
  <si>
    <t>Online art walk</t>
  </si>
  <si>
    <t>Take a trip online</t>
  </si>
  <si>
    <t>Road trip</t>
  </si>
  <si>
    <t>World adventure</t>
  </si>
  <si>
    <t>3…2…1…blastoff!</t>
  </si>
  <si>
    <t>Make a connection</t>
  </si>
  <si>
    <t>Here is my card</t>
  </si>
  <si>
    <t>You've got mail</t>
  </si>
  <si>
    <t>Dear President…</t>
  </si>
  <si>
    <t>Have more computer fun</t>
  </si>
  <si>
    <t>Game on</t>
  </si>
  <si>
    <t>Dance on</t>
  </si>
  <si>
    <t>Print on</t>
  </si>
  <si>
    <t>Get to know your body</t>
  </si>
  <si>
    <t xml:space="preserve">Color in your eyes, hair, and </t>
  </si>
  <si>
    <t xml:space="preserve">Write on your elf self where you </t>
  </si>
  <si>
    <t>Share how you're unique</t>
  </si>
  <si>
    <t>Eat and play in a healthy way</t>
  </si>
  <si>
    <t>Try three new foods that are good</t>
  </si>
  <si>
    <t>Try three different kinds of exercise</t>
  </si>
  <si>
    <t>Take a thirsty challenge</t>
  </si>
  <si>
    <t>Find out how your body works</t>
  </si>
  <si>
    <t>Talk about three common reasons</t>
  </si>
  <si>
    <t>Learn about a healthy temperature</t>
  </si>
  <si>
    <t>Find out about bandages</t>
  </si>
  <si>
    <t>Know what to do if something bugs</t>
  </si>
  <si>
    <t>Create a "happy box" with five</t>
  </si>
  <si>
    <t>Each day for one week, draw your</t>
  </si>
  <si>
    <t xml:space="preserve">Moving helps our bodies feel </t>
  </si>
  <si>
    <t>Meet a health helper</t>
  </si>
  <si>
    <t>Visit a doctor, dentist, or</t>
  </si>
  <si>
    <t>Visit with a school nurse or</t>
  </si>
  <si>
    <t>Meet someone who works in an</t>
  </si>
  <si>
    <t>Warm up and get moving</t>
  </si>
  <si>
    <t>Try a new dance</t>
  </si>
  <si>
    <t>Take to the floor like a dancer</t>
  </si>
  <si>
    <t>Make up your own dance</t>
  </si>
  <si>
    <t>Show your moves</t>
  </si>
  <si>
    <t>Get flexible</t>
  </si>
  <si>
    <t>Make your warm-up animal themed</t>
  </si>
  <si>
    <t>Use the music</t>
  </si>
  <si>
    <t>Do some famous moves</t>
  </si>
  <si>
    <t>Ask a dancer for help</t>
  </si>
  <si>
    <t>Try "dancersise"</t>
  </si>
  <si>
    <t>Head to the studio</t>
  </si>
  <si>
    <t>Team up with an adult to find</t>
  </si>
  <si>
    <t>Pretend you're a Girl Scout</t>
  </si>
  <si>
    <t>Create a special-occasion dance</t>
  </si>
  <si>
    <t>Use dance to tell a story</t>
  </si>
  <si>
    <t>Make up a dance to your favorite</t>
  </si>
  <si>
    <t>Throw a dance party</t>
  </si>
  <si>
    <t>Perform a dance show for your</t>
  </si>
  <si>
    <t>Perform a dance for your family</t>
  </si>
  <si>
    <t>Be a kitchen chemist</t>
  </si>
  <si>
    <t>Make a salad dressing</t>
  </si>
  <si>
    <t>Grow rock candy</t>
  </si>
  <si>
    <t>Make your own ice cream</t>
  </si>
  <si>
    <t>Create static electricity</t>
  </si>
  <si>
    <t>Follow the balloon leader</t>
  </si>
  <si>
    <t>Bend water</t>
  </si>
  <si>
    <t>Make pepper dance</t>
  </si>
  <si>
    <t>Dive into density</t>
  </si>
  <si>
    <t>Eggs in salt water</t>
  </si>
  <si>
    <t>Dancing raisins</t>
  </si>
  <si>
    <t>Lemons vs. limes</t>
  </si>
  <si>
    <t>Make something bubble up</t>
  </si>
  <si>
    <t>Soda geyser</t>
  </si>
  <si>
    <t>Film-canister rockets</t>
  </si>
  <si>
    <t>Blow up a balloon without using</t>
  </si>
  <si>
    <t>Play with science</t>
  </si>
  <si>
    <t>Giant bubbles</t>
  </si>
  <si>
    <t>Homemade Silly Putty</t>
  </si>
  <si>
    <t>Make dinosaur sn_t</t>
  </si>
  <si>
    <t>Explore family stories</t>
  </si>
  <si>
    <t>Know where your family is from</t>
  </si>
  <si>
    <t>Make a story tree</t>
  </si>
  <si>
    <t>Find an object that means</t>
  </si>
  <si>
    <t>Share your family story</t>
  </si>
  <si>
    <t>Read two stories starring families</t>
  </si>
  <si>
    <t>Watch a family story</t>
  </si>
  <si>
    <t>Share family stories with friends</t>
  </si>
  <si>
    <t>Ask about a festival, holiday, or</t>
  </si>
  <si>
    <t>Ask about a song, game, or</t>
  </si>
  <si>
    <t>Ask about a family recipe</t>
  </si>
  <si>
    <t>Use the story tree</t>
  </si>
  <si>
    <t>Draw or paint your tree</t>
  </si>
  <si>
    <t xml:space="preserve">Use software on a computer, or </t>
  </si>
  <si>
    <t>Ask about an old photo</t>
  </si>
  <si>
    <t>Talk about an object that has been</t>
  </si>
  <si>
    <t>Ask about an object that belongs</t>
  </si>
  <si>
    <t>Have a "family tree" potluck party</t>
  </si>
  <si>
    <t>Make a family crest</t>
  </si>
  <si>
    <t>Become pen pals with another</t>
  </si>
  <si>
    <t>Find some pottery</t>
  </si>
  <si>
    <t>Get to know clay</t>
  </si>
  <si>
    <t>Make a simple pot</t>
  </si>
  <si>
    <t>Make an art piece</t>
  </si>
  <si>
    <t>Paint and glaze!</t>
  </si>
  <si>
    <t>Visit an art gallery or museum</t>
  </si>
  <si>
    <t>Look for clay in your life</t>
  </si>
  <si>
    <t>Look in books, magazines, or</t>
  </si>
  <si>
    <t>Visit a potter's studio</t>
  </si>
  <si>
    <t>Invite a craft teacher to your</t>
  </si>
  <si>
    <t xml:space="preserve">Go to a pottery class at a </t>
  </si>
  <si>
    <t>Make a pinch pot</t>
  </si>
  <si>
    <t>Make a coil pot</t>
  </si>
  <si>
    <t>Make a slab pot</t>
  </si>
  <si>
    <t>Decorate a tile</t>
  </si>
  <si>
    <t>Make a pinch or slab sculpture</t>
  </si>
  <si>
    <t>Make beads for jewelry</t>
  </si>
  <si>
    <t>Dip your pottery</t>
  </si>
  <si>
    <t>Paint on glaze</t>
  </si>
  <si>
    <t>Sponge paint your pottery</t>
  </si>
  <si>
    <t>Decide where to go</t>
  </si>
  <si>
    <t>Try out a hiking skill</t>
  </si>
  <si>
    <t>Pick the right gear</t>
  </si>
  <si>
    <t>Pack a snack for energy</t>
  </si>
  <si>
    <t>Go on your hike!</t>
  </si>
  <si>
    <t>Find a trail</t>
  </si>
  <si>
    <t>Ask an expert</t>
  </si>
  <si>
    <t>Choose something to see</t>
  </si>
  <si>
    <t>Learn to follow trail signs</t>
  </si>
  <si>
    <t>Practice observation on a</t>
  </si>
  <si>
    <t>Know the trail</t>
  </si>
  <si>
    <t>Visit an outdoor store</t>
  </si>
  <si>
    <t>Ask an older Girl Scout</t>
  </si>
  <si>
    <t>Invite an experienced hiker to your</t>
  </si>
  <si>
    <t>GORP</t>
  </si>
  <si>
    <t>Make a "walking salad"</t>
  </si>
  <si>
    <t>Bring a "nose-bag lunch"</t>
  </si>
  <si>
    <t>Have a scavenger hunt</t>
  </si>
  <si>
    <t>Play "I Spy"</t>
  </si>
  <si>
    <t>Do a detective hike</t>
  </si>
  <si>
    <t>Save energy</t>
  </si>
  <si>
    <t>Save water</t>
  </si>
  <si>
    <t>Go natural</t>
  </si>
  <si>
    <t>Reuse or recycle</t>
  </si>
  <si>
    <t>Clear the air</t>
  </si>
  <si>
    <t>Every step has three choices. Do ONE choice to complete each step.</t>
  </si>
  <si>
    <t>Be a light-saver</t>
  </si>
  <si>
    <t>Go on an energy scavenger hunt</t>
  </si>
  <si>
    <t>Find out about three ways to use</t>
  </si>
  <si>
    <t>Use less water by taking shorter</t>
  </si>
  <si>
    <t>Turn off the faucet when brushing</t>
  </si>
  <si>
    <t>Find three ways to save water</t>
  </si>
  <si>
    <t>Make a natural cleaner</t>
  </si>
  <si>
    <t>Make a natural spray to use on</t>
  </si>
  <si>
    <t>Take your own reusable bag to the</t>
  </si>
  <si>
    <t>How much trash can you stash</t>
  </si>
  <si>
    <t>Recycle plastic bags</t>
  </si>
  <si>
    <t>Donate toys and clothes</t>
  </si>
  <si>
    <t>Clean or replace an air filter</t>
  </si>
  <si>
    <t>Discover natural filters</t>
  </si>
  <si>
    <t>Make a natural air freshener</t>
  </si>
  <si>
    <t>Look around</t>
  </si>
  <si>
    <t>Hold a scavenger hunt in your</t>
  </si>
  <si>
    <t>Play Kim's Game</t>
  </si>
  <si>
    <t>Go on a window hunt</t>
  </si>
  <si>
    <t>Listen to the world</t>
  </si>
  <si>
    <t>Listen for 10 different sounds</t>
  </si>
  <si>
    <t>Listen to sound boxes</t>
  </si>
  <si>
    <t>Wear safety earplugs to understand</t>
  </si>
  <si>
    <t>Put your nose to work</t>
  </si>
  <si>
    <t>Follow a friend using only your nose</t>
  </si>
  <si>
    <t>Play a smelly game with your</t>
  </si>
  <si>
    <t>Try sniffing out three different foods</t>
  </si>
  <si>
    <t>Take a taste test</t>
  </si>
  <si>
    <t>Do a taste test with salty, sweet</t>
  </si>
  <si>
    <t>Look at the taste buds on a friend's</t>
  </si>
  <si>
    <t>Explore how sight influences taste</t>
  </si>
  <si>
    <t>Touch and feel</t>
  </si>
  <si>
    <t>Find things that have different</t>
  </si>
  <si>
    <t>Try an arm or leg touch test</t>
  </si>
  <si>
    <t>Try Braille</t>
  </si>
  <si>
    <t>Start your day right</t>
  </si>
  <si>
    <t>Sort out your stuff</t>
  </si>
  <si>
    <t>Make homework a breeze</t>
  </si>
  <si>
    <t>Plan ahead</t>
  </si>
  <si>
    <t>Help others get organized</t>
  </si>
  <si>
    <t>Get started with letterboxing</t>
  </si>
  <si>
    <t>Find your own stamp</t>
  </si>
  <si>
    <t>Practice solving clues</t>
  </si>
  <si>
    <t>Search for a letterbox</t>
  </si>
  <si>
    <t>Make a letterbox</t>
  </si>
  <si>
    <t>Find out what care different pets</t>
  </si>
  <si>
    <t>Keep a pet comfy</t>
  </si>
  <si>
    <t>Help a pet stay healthy and safe</t>
  </si>
  <si>
    <t>Make a pet feel loved</t>
  </si>
  <si>
    <t>Feed a pet</t>
  </si>
  <si>
    <t>Try a scavenger hunt</t>
  </si>
  <si>
    <t>Make up a mystery game</t>
  </si>
  <si>
    <t>Create a party game</t>
  </si>
  <si>
    <t>Change the rules</t>
  </si>
  <si>
    <t>Invent a whole new sport</t>
  </si>
  <si>
    <t>Warm up your inventor's mind</t>
  </si>
  <si>
    <t>Find lots of ways to solve the same</t>
  </si>
  <si>
    <t>Make a needs list</t>
  </si>
  <si>
    <t>Solve a problem</t>
  </si>
  <si>
    <t>Share your invention</t>
  </si>
  <si>
    <t>Make friendly introductions</t>
  </si>
  <si>
    <t>Show friends you care</t>
  </si>
  <si>
    <t>Share favorite activities</t>
  </si>
  <si>
    <t>Learn how to disagree</t>
  </si>
  <si>
    <t>Practice friendship</t>
  </si>
  <si>
    <t>Set your alarm</t>
  </si>
  <si>
    <t>Lay out your clothes</t>
  </si>
  <si>
    <t>Make your bed</t>
  </si>
  <si>
    <t>Sort your school supplies</t>
  </si>
  <si>
    <t>Make and label play-stuff bins</t>
  </si>
  <si>
    <t>Organize your clothes</t>
  </si>
  <si>
    <t>Create your own homework space</t>
  </si>
  <si>
    <t>Make a homework station</t>
  </si>
  <si>
    <t>Make a homework schedule</t>
  </si>
  <si>
    <t>Make a "special dates" calendar</t>
  </si>
  <si>
    <t>Make a family activities schedule</t>
  </si>
  <si>
    <t>Be a family grocery helper</t>
  </si>
  <si>
    <t>Organize a Girl Scout place</t>
  </si>
  <si>
    <t>Organize a community place</t>
  </si>
  <si>
    <t>Help a relative, friend, or neighbor</t>
  </si>
  <si>
    <t>Make a letterboxing dictionary</t>
  </si>
  <si>
    <t>Think of hiding places</t>
  </si>
  <si>
    <t>Practice your "seeking" skills</t>
  </si>
  <si>
    <t>Cut your own stamp from craft foam</t>
  </si>
  <si>
    <t>Use a stamp-making kit from a</t>
  </si>
  <si>
    <t>Choose a special stamp</t>
  </si>
  <si>
    <t>Create a fill-in-the-blank clue</t>
  </si>
  <si>
    <t>Create a scramble</t>
  </si>
  <si>
    <t>Create a number code clue</t>
  </si>
  <si>
    <t>Go on a letterbox search using a</t>
  </si>
  <si>
    <t>Go on an adventure in a new place</t>
  </si>
  <si>
    <t xml:space="preserve">Go on a letterbox search that </t>
  </si>
  <si>
    <t>Hide a letterbox in your yard</t>
  </si>
  <si>
    <t>Hide a letterbox along a nearby</t>
  </si>
  <si>
    <t>Hide a letterbox using compass</t>
  </si>
  <si>
    <t>Play bingo at a pet store</t>
  </si>
  <si>
    <t>Play bingo at a veterinarian's office</t>
  </si>
  <si>
    <t>Play bingo online</t>
  </si>
  <si>
    <t>Be the cage or tank cleaner</t>
  </si>
  <si>
    <t>Learn how to muck out a stall</t>
  </si>
  <si>
    <t>Make a cozy sleeping space for a</t>
  </si>
  <si>
    <t>Ask a veterinarian about health</t>
  </si>
  <si>
    <t>Help a dog get exercise for one</t>
  </si>
  <si>
    <t>Find out how to keep different</t>
  </si>
  <si>
    <t>Make up a game to play with a pet</t>
  </si>
  <si>
    <t>Learn about how three different</t>
  </si>
  <si>
    <t>If you have a pet of your own, make</t>
  </si>
  <si>
    <t>Volunteer to feed someone else's</t>
  </si>
  <si>
    <t>Make a pet budget for two pets</t>
  </si>
  <si>
    <t>Make a simple pet toy</t>
  </si>
  <si>
    <t>Find it</t>
  </si>
  <si>
    <t>See it</t>
  </si>
  <si>
    <t>Touch it</t>
  </si>
  <si>
    <t>Get a clue</t>
  </si>
  <si>
    <t>Mystery box</t>
  </si>
  <si>
    <t>Who's who</t>
  </si>
  <si>
    <t>Pin the tail on…</t>
  </si>
  <si>
    <t>Heat things up</t>
  </si>
  <si>
    <t>Race day</t>
  </si>
  <si>
    <t>You're It</t>
  </si>
  <si>
    <t>Duck, Duck, "Moo"-se</t>
  </si>
  <si>
    <t>Hop to it</t>
  </si>
  <si>
    <t>Queen of the court</t>
  </si>
  <si>
    <t>Field of dreams</t>
  </si>
  <si>
    <t>The new ballpark</t>
  </si>
  <si>
    <t>Make up five new uses for a box</t>
  </si>
  <si>
    <t>Come up with fun and different</t>
  </si>
  <si>
    <t>Find five new ways to use or play</t>
  </si>
  <si>
    <t>Making music</t>
  </si>
  <si>
    <t>Carrying lunch</t>
  </si>
  <si>
    <t>Watering plants</t>
  </si>
  <si>
    <t>Mornings</t>
  </si>
  <si>
    <t>Lunch at school</t>
  </si>
  <si>
    <t>Brownie meetings</t>
  </si>
  <si>
    <t>Mind-map</t>
  </si>
  <si>
    <t>Sketch it out</t>
  </si>
  <si>
    <t>Buddy up and brainstorm lots of</t>
  </si>
  <si>
    <t>Draw it</t>
  </si>
  <si>
    <t>Act it out</t>
  </si>
  <si>
    <t>Build it</t>
  </si>
  <si>
    <t>Introduce yourself</t>
  </si>
  <si>
    <t>Introduce a friend to someone else</t>
  </si>
  <si>
    <t>Ask your parents to introduce you</t>
  </si>
  <si>
    <t>Write a name poem</t>
  </si>
  <si>
    <t>Give something special to a friend</t>
  </si>
  <si>
    <t>Be a friend to someone you don't</t>
  </si>
  <si>
    <t>Do a friend's favorite thing</t>
  </si>
  <si>
    <t>Try a game or activity that's new to</t>
  </si>
  <si>
    <t>Share a favorite activity with a friend</t>
  </si>
  <si>
    <t>Practice being a good listener</t>
  </si>
  <si>
    <t>Remember what you agree about</t>
  </si>
  <si>
    <t>Find kind words</t>
  </si>
  <si>
    <t>Invite another Brownie group to an</t>
  </si>
  <si>
    <t>Sit at a different table or area at</t>
  </si>
  <si>
    <t>Go to a dance or art class, sports</t>
  </si>
  <si>
    <t>-Added new Girl's Guide for Scouting books, all three skill builder sets, new bridging requirements. Removed all Try-Its, except Council's Own. Reworked Summary and Order pages. Also reworked Individual Brownie pages. Removed borders from all pages.</t>
  </si>
  <si>
    <r>
      <t>Double-Click on the Tabs at the bottom of the page that say "Brownie 1", "Brownie 2", etc.  That will hightlight the text.  Simply type the girl's</t>
    </r>
    <r>
      <rPr>
        <b/>
        <sz val="10"/>
        <rFont val="Arial"/>
        <family val="2"/>
      </rPr>
      <t xml:space="preserve"> FIRST</t>
    </r>
    <r>
      <rPr>
        <sz val="10"/>
        <rFont val="Arial"/>
        <family val="2"/>
      </rPr>
      <t xml:space="preserve"> name on the tab.  That will cause her name to proliferate thoughout the spreadsheet.</t>
    </r>
  </si>
  <si>
    <t>How to enter credit on the Badges, Journey, Bridging, Age-Level and Fun Patches pages:</t>
  </si>
  <si>
    <t>&lt;&lt;List Badge Here&gt;&gt;</t>
  </si>
  <si>
    <t>&lt;List Requirement Here&gt;</t>
  </si>
  <si>
    <t>Page 3</t>
  </si>
  <si>
    <t xml:space="preserve">NOTE: Page 3, which has council's own badges on them, is not set up to print (neither is this). </t>
  </si>
  <si>
    <t>BrownieTrax 2.1</t>
  </si>
  <si>
    <t>-Changed Council's Own tab to reflect changes in requirements. Changed Individual Brownie pages as well.
I have eliminated the Council's Own badges from printing the Individual Brownie pages to be able to print on only 2 pages.</t>
  </si>
  <si>
    <t>-Added new Journey, small mods</t>
  </si>
  <si>
    <t xml:space="preserve">  These I modeled after all the others.  If you can attain a picture, you may paste it in the space to the left of the name. You will enter the name of the badge, and all the requirements under the name. I've left the comments open so that you may enter the specific requirements here. Everything will transfer through to all the other necessary sheets.
  The status portion is set the same at 1 step for each requirements to complete.  You may change if you know how, otherwise, just enter the A's if they're done.</t>
  </si>
  <si>
    <t>BrownieTrax 2.2</t>
  </si>
  <si>
    <t>-fixed badges tab where names were not populating.</t>
  </si>
  <si>
    <t>BrownieTrax 2.3</t>
  </si>
  <si>
    <t>-modified summit pin formula on age-level tab</t>
  </si>
  <si>
    <t>Outdoor Badge</t>
  </si>
  <si>
    <t>Outdoor Adventurer</t>
  </si>
  <si>
    <t>Play outdoors in a new way</t>
  </si>
  <si>
    <t>Try an outdoor challenge</t>
  </si>
  <si>
    <t>Explore the night</t>
  </si>
  <si>
    <t>Have fun with water</t>
  </si>
  <si>
    <t>Explore Nature</t>
  </si>
  <si>
    <t>Go on a nature hike</t>
  </si>
  <si>
    <t>Create a scent diary</t>
  </si>
  <si>
    <t>Sky watch</t>
  </si>
  <si>
    <t>Buddy up and play outdoor games</t>
  </si>
  <si>
    <t>Play a survival game</t>
  </si>
  <si>
    <t>Play a night game</t>
  </si>
  <si>
    <t>Play a water game</t>
  </si>
  <si>
    <t>Learn a camp skill</t>
  </si>
  <si>
    <t>Prepare a campfire</t>
  </si>
  <si>
    <t>Tie an overhand and square knot</t>
  </si>
  <si>
    <t>Learn to roll a sleeping bag</t>
  </si>
  <si>
    <t>Care for the outdoors</t>
  </si>
  <si>
    <t>Improve a trail</t>
  </si>
  <si>
    <t>Care for animals</t>
  </si>
  <si>
    <t>Help an outdoors space you love</t>
  </si>
  <si>
    <t>Check to GSUSA (Registration)</t>
  </si>
  <si>
    <t>Adult Registration</t>
  </si>
  <si>
    <t>Adult Registration Payment</t>
  </si>
  <si>
    <t>Background Check</t>
  </si>
  <si>
    <t>Troop Dues</t>
  </si>
  <si>
    <t>Girl Health History</t>
  </si>
  <si>
    <t>Adult Health History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</si>
</sst>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mm/dd/yy;@"/>
    <numFmt numFmtId="165" formatCode="m/d/yy;@"/>
    <numFmt numFmtId="166" formatCode="[$-409]d\-mmm;@"/>
    <numFmt numFmtId="167" formatCode="[&lt;=9999999]###\-####;\(###\)\ ###\-####"/>
  </numFmts>
  <fonts count="65" x14ac:knownFonts="1">
    <font>
      <sz val="10"/>
      <name val="Arial"/>
    </font>
    <font>
      <sz val="10"/>
      <name val="Arial"/>
      <family val="2"/>
    </font>
    <font>
      <b/>
      <u/>
      <sz val="10"/>
      <name val="Arial"/>
      <family val="2"/>
    </font>
    <font>
      <b/>
      <sz val="10"/>
      <name val="Arial"/>
      <family val="2"/>
    </font>
    <font>
      <sz val="10"/>
      <name val="Arial"/>
      <family val="2"/>
    </font>
    <font>
      <u/>
      <sz val="10"/>
      <color indexed="12"/>
      <name val="Arial"/>
      <family val="2"/>
    </font>
    <font>
      <sz val="8"/>
      <name val="Arial"/>
      <family val="2"/>
    </font>
    <font>
      <b/>
      <sz val="12"/>
      <name val="Arial"/>
      <family val="2"/>
    </font>
    <font>
      <b/>
      <sz val="10"/>
      <color indexed="9"/>
      <name val="Arial"/>
      <family val="2"/>
    </font>
    <font>
      <b/>
      <sz val="11"/>
      <name val="Arial"/>
      <family val="2"/>
    </font>
    <font>
      <sz val="10"/>
      <name val="Arial Narrow"/>
      <family val="2"/>
    </font>
    <font>
      <sz val="9"/>
      <name val="Arial"/>
      <family val="2"/>
    </font>
    <font>
      <sz val="9"/>
      <name val="Arial"/>
      <family val="2"/>
    </font>
    <font>
      <b/>
      <sz val="12"/>
      <color indexed="9"/>
      <name val="Arial"/>
      <family val="2"/>
    </font>
    <font>
      <b/>
      <sz val="14"/>
      <color indexed="9"/>
      <name val="Arial"/>
      <family val="2"/>
    </font>
    <font>
      <sz val="10"/>
      <color indexed="9"/>
      <name val="Arial"/>
      <family val="2"/>
    </font>
    <font>
      <b/>
      <sz val="9"/>
      <name val="Arial"/>
      <family val="2"/>
    </font>
    <font>
      <sz val="9"/>
      <color indexed="81"/>
      <name val="Tahoma"/>
      <family val="2"/>
    </font>
    <font>
      <b/>
      <sz val="10"/>
      <color indexed="20"/>
      <name val="Arial"/>
      <family val="2"/>
    </font>
    <font>
      <b/>
      <sz val="10"/>
      <color indexed="54"/>
      <name val="Arial"/>
      <family val="2"/>
    </font>
    <font>
      <sz val="10"/>
      <color indexed="54"/>
      <name val="Arial"/>
      <family val="2"/>
    </font>
    <font>
      <b/>
      <sz val="18"/>
      <name val="Arial"/>
      <family val="2"/>
    </font>
    <font>
      <sz val="10"/>
      <name val="Arial"/>
      <family val="2"/>
    </font>
    <font>
      <b/>
      <sz val="8"/>
      <name val="Arial"/>
      <family val="2"/>
    </font>
    <font>
      <sz val="10"/>
      <color indexed="20"/>
      <name val="Arial"/>
      <family val="2"/>
    </font>
    <font>
      <b/>
      <sz val="9"/>
      <color indexed="81"/>
      <name val="Tahoma"/>
      <family val="2"/>
    </font>
    <font>
      <sz val="11"/>
      <color indexed="8"/>
      <name val="Verdana"/>
      <family val="2"/>
    </font>
    <font>
      <sz val="1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name val="Arial"/>
      <family val="2"/>
    </font>
    <font>
      <sz val="8"/>
      <color theme="0"/>
      <name val="Arial"/>
      <family val="2"/>
    </font>
    <font>
      <b/>
      <sz val="8"/>
      <color theme="0"/>
      <name val="Arial"/>
      <family val="2"/>
    </font>
    <font>
      <sz val="9"/>
      <color theme="0"/>
      <name val="Arial"/>
      <family val="2"/>
    </font>
    <font>
      <i/>
      <sz val="9"/>
      <color indexed="81"/>
      <name val="Tahoma"/>
      <family val="2"/>
    </font>
    <font>
      <b/>
      <sz val="9"/>
      <color indexed="81"/>
      <name val="Wingdings"/>
      <charset val="2"/>
    </font>
    <font>
      <sz val="9"/>
      <color indexed="81"/>
      <name val="Wingdings"/>
      <charset val="2"/>
    </font>
    <font>
      <b/>
      <sz val="11"/>
      <color indexed="54"/>
      <name val="Arial"/>
      <family val="2"/>
    </font>
    <font>
      <b/>
      <sz val="11"/>
      <color indexed="20"/>
      <name val="Arial"/>
      <family val="2"/>
    </font>
    <font>
      <sz val="12"/>
      <name val="Arial"/>
      <family val="2"/>
    </font>
    <font>
      <b/>
      <sz val="14"/>
      <color theme="9" tint="-0.499984740745262"/>
      <name val="Arial"/>
      <family val="2"/>
    </font>
    <font>
      <sz val="10"/>
      <color theme="9" tint="-0.499984740745262"/>
      <name val="Arial"/>
      <family val="2"/>
    </font>
    <font>
      <sz val="12"/>
      <color indexed="9"/>
      <name val="Arial"/>
      <family val="2"/>
    </font>
    <font>
      <b/>
      <sz val="16"/>
      <name val="Arial"/>
      <family val="2"/>
    </font>
    <font>
      <sz val="16"/>
      <name val="Arial"/>
      <family val="2"/>
    </font>
    <font>
      <b/>
      <sz val="8"/>
      <color indexed="81"/>
      <name val="Tahoma"/>
      <family val="2"/>
    </font>
    <font>
      <i/>
      <sz val="8"/>
      <name val="Arial"/>
      <family val="2"/>
    </font>
    <font>
      <u/>
      <sz val="9"/>
      <color indexed="81"/>
      <name val="Tahoma"/>
      <family val="2"/>
    </font>
    <font>
      <sz val="10"/>
      <color theme="0"/>
      <name val="Arial"/>
      <family val="2"/>
    </font>
    <font>
      <sz val="10"/>
      <color rgb="FF7030A0"/>
      <name val="Arial"/>
      <family val="2"/>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10"/>
        <bgColor indexed="64"/>
      </patternFill>
    </fill>
    <fill>
      <patternFill patternType="solid">
        <fgColor theme="4" tint="0.39997558519241921"/>
        <bgColor indexed="64"/>
      </patternFill>
    </fill>
    <fill>
      <patternFill patternType="solid">
        <fgColor theme="6" tint="-0.499984740745262"/>
        <bgColor indexed="64"/>
      </patternFill>
    </fill>
    <fill>
      <patternFill patternType="solid">
        <fgColor theme="3"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7030A0"/>
        <bgColor indexed="64"/>
      </patternFill>
    </fill>
    <fill>
      <patternFill patternType="solid">
        <fgColor theme="0" tint="-0.249977111117893"/>
        <bgColor indexed="64"/>
      </patternFill>
    </fill>
  </fills>
  <borders count="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ck">
        <color indexed="64"/>
      </left>
      <right style="double">
        <color indexed="64"/>
      </right>
      <top style="thick">
        <color indexed="64"/>
      </top>
      <bottom style="thin">
        <color indexed="64"/>
      </bottom>
      <diagonal/>
    </border>
    <border>
      <left style="thick">
        <color indexed="64"/>
      </left>
      <right/>
      <top style="thin">
        <color indexed="64"/>
      </top>
      <bottom style="thin">
        <color indexed="64"/>
      </bottom>
      <diagonal/>
    </border>
    <border>
      <left style="double">
        <color indexed="64"/>
      </left>
      <right style="thin">
        <color indexed="64"/>
      </right>
      <top style="thin">
        <color indexed="64"/>
      </top>
      <bottom style="hair">
        <color indexed="64"/>
      </bottom>
      <diagonal/>
    </border>
    <border>
      <left style="thick">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thick">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right style="thick">
        <color indexed="64"/>
      </right>
      <top style="thin">
        <color indexed="64"/>
      </top>
      <bottom/>
      <diagonal/>
    </border>
    <border>
      <left/>
      <right style="thick">
        <color indexed="64"/>
      </right>
      <top/>
      <bottom style="thin">
        <color indexed="64"/>
      </bottom>
      <diagonal/>
    </border>
    <border>
      <left style="thin">
        <color indexed="64"/>
      </left>
      <right style="thick">
        <color indexed="64"/>
      </right>
      <top style="thin">
        <color indexed="64"/>
      </top>
      <bottom style="thick">
        <color indexed="64"/>
      </bottom>
      <diagonal/>
    </border>
    <border>
      <left style="double">
        <color indexed="64"/>
      </left>
      <right style="thin">
        <color indexed="64"/>
      </right>
      <top style="thin">
        <color indexed="64"/>
      </top>
      <bottom style="thick">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4"/>
      </left>
      <right style="thin">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
        <color indexed="64"/>
      </left>
      <right/>
      <top/>
      <bottom/>
      <diagonal/>
    </border>
    <border>
      <left style="dashDot">
        <color indexed="64"/>
      </left>
      <right/>
      <top/>
      <bottom style="thin">
        <color indexed="64"/>
      </bottom>
      <diagonal/>
    </border>
    <border>
      <left style="double">
        <color indexed="64"/>
      </left>
      <right style="double">
        <color indexed="64"/>
      </right>
      <top style="thick">
        <color indexed="64"/>
      </top>
      <bottom style="thin">
        <color indexed="64"/>
      </bottom>
      <diagonal/>
    </border>
    <border>
      <left style="thick">
        <color indexed="64"/>
      </left>
      <right style="double">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double">
        <color indexed="64"/>
      </left>
      <right style="thick">
        <color indexed="64"/>
      </right>
      <top style="thick">
        <color indexed="64"/>
      </top>
      <bottom style="thin">
        <color indexed="64"/>
      </bottom>
      <diagonal/>
    </border>
  </borders>
  <cellStyleXfs count="45">
    <xf numFmtId="0" fontId="0" fillId="0" borderId="0"/>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5" borderId="0" applyNumberFormat="0" applyBorder="0" applyAlignment="0" applyProtection="0"/>
    <xf numFmtId="0" fontId="28" fillId="8" borderId="0" applyNumberFormat="0" applyBorder="0" applyAlignment="0" applyProtection="0"/>
    <xf numFmtId="0" fontId="28" fillId="11" borderId="0" applyNumberFormat="0" applyBorder="0" applyAlignment="0" applyProtection="0"/>
    <xf numFmtId="0" fontId="29" fillId="12"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9" borderId="0" applyNumberFormat="0" applyBorder="0" applyAlignment="0" applyProtection="0"/>
    <xf numFmtId="0" fontId="30" fillId="3" borderId="0" applyNumberFormat="0" applyBorder="0" applyAlignment="0" applyProtection="0"/>
    <xf numFmtId="0" fontId="31" fillId="20" borderId="1" applyNumberFormat="0" applyAlignment="0" applyProtection="0"/>
    <xf numFmtId="0" fontId="32" fillId="21" borderId="2" applyNumberFormat="0" applyAlignment="0" applyProtection="0"/>
    <xf numFmtId="44" fontId="1" fillId="0" borderId="0" applyFont="0" applyFill="0" applyBorder="0" applyAlignment="0" applyProtection="0"/>
    <xf numFmtId="0" fontId="33" fillId="0" borderId="0" applyNumberFormat="0" applyFill="0" applyBorder="0" applyAlignment="0" applyProtection="0"/>
    <xf numFmtId="0" fontId="34" fillId="4" borderId="0" applyNumberFormat="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5" applyNumberFormat="0" applyFill="0" applyAlignment="0" applyProtection="0"/>
    <xf numFmtId="0" fontId="37" fillId="0" borderId="0" applyNumberFormat="0" applyFill="0" applyBorder="0" applyAlignment="0" applyProtection="0"/>
    <xf numFmtId="0" fontId="5" fillId="0" borderId="0" applyNumberFormat="0" applyFill="0" applyBorder="0" applyAlignment="0" applyProtection="0">
      <alignment vertical="top"/>
      <protection locked="0"/>
    </xf>
    <xf numFmtId="0" fontId="38" fillId="7" borderId="1" applyNumberFormat="0" applyAlignment="0" applyProtection="0"/>
    <xf numFmtId="0" fontId="39" fillId="0" borderId="6" applyNumberFormat="0" applyFill="0" applyAlignment="0" applyProtection="0"/>
    <xf numFmtId="0" fontId="40" fillId="22" borderId="0" applyNumberFormat="0" applyBorder="0" applyAlignment="0" applyProtection="0"/>
    <xf numFmtId="0" fontId="1" fillId="23" borderId="7" applyNumberFormat="0" applyFont="0" applyAlignment="0" applyProtection="0"/>
    <xf numFmtId="0" fontId="41" fillId="20" borderId="8" applyNumberFormat="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0" borderId="0" applyNumberFormat="0" applyFill="0" applyBorder="0" applyAlignment="0" applyProtection="0"/>
    <xf numFmtId="0" fontId="1" fillId="0" borderId="0"/>
  </cellStyleXfs>
  <cellXfs count="536">
    <xf numFmtId="0" fontId="0" fillId="0" borderId="0" xfId="0"/>
    <xf numFmtId="0" fontId="0" fillId="0" borderId="0" xfId="0" applyProtection="1"/>
    <xf numFmtId="0" fontId="3" fillId="0" borderId="0" xfId="0" applyFont="1" applyAlignment="1" applyProtection="1">
      <alignment horizontal="left"/>
    </xf>
    <xf numFmtId="0" fontId="3" fillId="0" borderId="0" xfId="0" applyFont="1" applyAlignment="1" applyProtection="1"/>
    <xf numFmtId="0" fontId="0" fillId="0" borderId="0" xfId="0" applyAlignment="1" applyProtection="1">
      <alignment horizontal="left" vertical="top" wrapText="1"/>
    </xf>
    <xf numFmtId="0" fontId="3" fillId="0" borderId="0" xfId="0" applyFont="1" applyProtection="1"/>
    <xf numFmtId="0" fontId="0" fillId="0" borderId="0" xfId="0" applyAlignment="1" applyProtection="1">
      <alignment wrapText="1"/>
    </xf>
    <xf numFmtId="0" fontId="0" fillId="0" borderId="0" xfId="0" applyAlignment="1" applyProtection="1">
      <alignment horizontal="left" wrapText="1"/>
    </xf>
    <xf numFmtId="0" fontId="0" fillId="0" borderId="0" xfId="0" applyAlignment="1" applyProtection="1">
      <alignment vertical="top" wrapText="1"/>
    </xf>
    <xf numFmtId="0" fontId="0" fillId="0" borderId="0" xfId="0" quotePrefix="1" applyProtection="1"/>
    <xf numFmtId="0" fontId="7" fillId="0" borderId="0" xfId="0" quotePrefix="1" applyFont="1"/>
    <xf numFmtId="0" fontId="7" fillId="0" borderId="0" xfId="0" applyFont="1" applyProtection="1">
      <protection locked="0"/>
    </xf>
    <xf numFmtId="0" fontId="3" fillId="0" borderId="0" xfId="0" applyFont="1" applyAlignment="1">
      <alignment horizontal="right"/>
    </xf>
    <xf numFmtId="14" fontId="0" fillId="0" borderId="0" xfId="0" applyNumberFormat="1" applyAlignment="1" applyProtection="1">
      <alignment horizontal="left"/>
      <protection locked="0"/>
    </xf>
    <xf numFmtId="14" fontId="3" fillId="0" borderId="0" xfId="0" applyNumberFormat="1" applyFont="1" applyAlignment="1" applyProtection="1">
      <alignment horizontal="center" textRotation="90"/>
    </xf>
    <xf numFmtId="14" fontId="0" fillId="0" borderId="0" xfId="0" applyNumberFormat="1" applyAlignment="1" applyProtection="1">
      <alignment horizontal="left"/>
    </xf>
    <xf numFmtId="0" fontId="3" fillId="0" borderId="0" xfId="0" applyFont="1" applyBorder="1" applyAlignment="1">
      <alignment horizontal="right"/>
    </xf>
    <xf numFmtId="0" fontId="4" fillId="0" borderId="0" xfId="0" applyFont="1" applyAlignment="1" applyProtection="1">
      <alignment horizontal="center"/>
      <protection locked="0"/>
    </xf>
    <xf numFmtId="0" fontId="0" fillId="0" borderId="10" xfId="0" applyBorder="1" applyProtection="1">
      <protection locked="0"/>
    </xf>
    <xf numFmtId="0" fontId="0" fillId="0" borderId="0" xfId="0" applyBorder="1" applyProtection="1">
      <protection locked="0"/>
    </xf>
    <xf numFmtId="0" fontId="0" fillId="0" borderId="0" xfId="0" applyBorder="1" applyProtection="1"/>
    <xf numFmtId="0" fontId="3" fillId="0" borderId="11" xfId="0" applyFont="1" applyBorder="1" applyAlignment="1">
      <alignment horizontal="right"/>
    </xf>
    <xf numFmtId="0" fontId="0" fillId="0" borderId="12" xfId="0" applyBorder="1" applyProtection="1">
      <protection locked="0"/>
    </xf>
    <xf numFmtId="0" fontId="0" fillId="0" borderId="11" xfId="0" applyBorder="1" applyProtection="1">
      <protection locked="0"/>
    </xf>
    <xf numFmtId="0" fontId="0" fillId="0" borderId="11" xfId="0" applyBorder="1" applyProtection="1"/>
    <xf numFmtId="0" fontId="0" fillId="0" borderId="0" xfId="0" applyAlignment="1" applyProtection="1">
      <alignment horizontal="left"/>
      <protection locked="0"/>
    </xf>
    <xf numFmtId="0" fontId="0" fillId="0" borderId="0" xfId="0" applyBorder="1"/>
    <xf numFmtId="0" fontId="3" fillId="0" borderId="10" xfId="0" applyFont="1" applyBorder="1" applyAlignment="1">
      <alignment horizontal="left" wrapText="1"/>
    </xf>
    <xf numFmtId="0" fontId="3" fillId="0" borderId="13" xfId="0" applyFont="1" applyBorder="1" applyAlignment="1"/>
    <xf numFmtId="0" fontId="0" fillId="0" borderId="14" xfId="0" applyBorder="1" applyAlignment="1">
      <alignment horizontal="left"/>
    </xf>
    <xf numFmtId="0" fontId="3" fillId="0" borderId="0" xfId="0" applyFont="1" applyBorder="1" applyAlignment="1">
      <alignment horizontal="center"/>
    </xf>
    <xf numFmtId="0" fontId="0" fillId="0" borderId="20" xfId="0" applyBorder="1" applyAlignment="1" applyProtection="1">
      <protection locked="0"/>
    </xf>
    <xf numFmtId="0" fontId="0" fillId="0" borderId="14" xfId="0" applyFill="1" applyBorder="1" applyAlignment="1" applyProtection="1">
      <alignment horizontal="center"/>
      <protection locked="0"/>
    </xf>
    <xf numFmtId="0" fontId="0" fillId="0" borderId="14" xfId="0" applyBorder="1" applyAlignment="1" applyProtection="1">
      <alignment horizontal="center"/>
      <protection locked="0"/>
    </xf>
    <xf numFmtId="0" fontId="0" fillId="0" borderId="20" xfId="0" applyBorder="1" applyAlignment="1" applyProtection="1">
      <alignment horizontal="left"/>
      <protection locked="0"/>
    </xf>
    <xf numFmtId="0" fontId="0" fillId="0" borderId="14" xfId="0" applyBorder="1" applyAlignment="1" applyProtection="1">
      <alignment horizontal="left"/>
      <protection locked="0"/>
    </xf>
    <xf numFmtId="0" fontId="0" fillId="0" borderId="21" xfId="0" applyBorder="1" applyAlignment="1" applyProtection="1">
      <alignment horizontal="center"/>
      <protection locked="0"/>
    </xf>
    <xf numFmtId="0" fontId="4" fillId="0" borderId="14" xfId="0" applyFont="1" applyBorder="1" applyAlignment="1" applyProtection="1">
      <alignment horizontal="center"/>
      <protection locked="0"/>
    </xf>
    <xf numFmtId="0" fontId="0" fillId="0" borderId="20" xfId="0" applyFill="1" applyBorder="1" applyAlignment="1" applyProtection="1">
      <alignment horizontal="left"/>
      <protection locked="0"/>
    </xf>
    <xf numFmtId="0" fontId="0" fillId="0" borderId="14" xfId="0" applyBorder="1" applyProtection="1">
      <protection locked="0"/>
    </xf>
    <xf numFmtId="0" fontId="12" fillId="0" borderId="20" xfId="0" applyFont="1" applyFill="1" applyBorder="1" applyAlignment="1" applyProtection="1">
      <alignment horizontal="left"/>
      <protection locked="0"/>
    </xf>
    <xf numFmtId="0" fontId="1" fillId="0" borderId="20" xfId="0" applyFont="1" applyBorder="1" applyAlignment="1" applyProtection="1">
      <alignment horizontal="left"/>
      <protection locked="0"/>
    </xf>
    <xf numFmtId="0" fontId="12" fillId="0" borderId="20" xfId="0" applyFont="1" applyBorder="1" applyAlignment="1" applyProtection="1">
      <alignment horizontal="left"/>
      <protection locked="0"/>
    </xf>
    <xf numFmtId="0" fontId="0" fillId="0" borderId="22" xfId="0" applyBorder="1" applyAlignment="1" applyProtection="1">
      <alignment horizontal="left"/>
      <protection locked="0"/>
    </xf>
    <xf numFmtId="0" fontId="0" fillId="0" borderId="22" xfId="0" applyBorder="1" applyProtection="1">
      <protection locked="0"/>
    </xf>
    <xf numFmtId="0" fontId="7" fillId="0" borderId="0" xfId="0" applyFont="1" applyFill="1" applyBorder="1" applyAlignment="1">
      <alignment horizontal="center" vertical="top" textRotation="90"/>
    </xf>
    <xf numFmtId="0" fontId="0" fillId="0" borderId="10" xfId="0" applyBorder="1" applyAlignment="1">
      <alignment horizontal="center"/>
    </xf>
    <xf numFmtId="0" fontId="4" fillId="0" borderId="13" xfId="0" applyFont="1" applyBorder="1" applyAlignment="1">
      <alignment vertical="top" wrapText="1"/>
    </xf>
    <xf numFmtId="0" fontId="12" fillId="0" borderId="14" xfId="0" applyFont="1" applyBorder="1" applyAlignment="1" applyProtection="1">
      <alignment horizontal="center"/>
      <protection locked="0"/>
    </xf>
    <xf numFmtId="0" fontId="4" fillId="0" borderId="13" xfId="0" applyFont="1" applyBorder="1" applyAlignment="1"/>
    <xf numFmtId="0" fontId="4" fillId="0" borderId="14" xfId="0" applyFont="1" applyBorder="1" applyAlignment="1"/>
    <xf numFmtId="0" fontId="16" fillId="0" borderId="18" xfId="0" applyFont="1" applyBorder="1" applyAlignment="1">
      <alignment horizontal="center"/>
    </xf>
    <xf numFmtId="0" fontId="16" fillId="0" borderId="23" xfId="0" applyFont="1" applyBorder="1" applyAlignment="1">
      <alignment horizontal="center"/>
    </xf>
    <xf numFmtId="0" fontId="0" fillId="0" borderId="0" xfId="0" applyBorder="1" applyAlignment="1">
      <alignment horizontal="right"/>
    </xf>
    <xf numFmtId="0" fontId="16" fillId="0" borderId="0" xfId="0" applyFont="1" applyBorder="1" applyAlignment="1">
      <alignment horizontal="center"/>
    </xf>
    <xf numFmtId="0" fontId="12" fillId="0" borderId="0" xfId="0" applyFont="1"/>
    <xf numFmtId="0" fontId="0" fillId="0" borderId="0" xfId="0" applyAlignment="1">
      <alignment horizontal="center"/>
    </xf>
    <xf numFmtId="0" fontId="0" fillId="0" borderId="0" xfId="0" applyFill="1"/>
    <xf numFmtId="0" fontId="3" fillId="0" borderId="0" xfId="0" applyFont="1" applyBorder="1" applyAlignment="1" applyProtection="1">
      <alignment horizontal="center"/>
    </xf>
    <xf numFmtId="0" fontId="4" fillId="0" borderId="14" xfId="0" applyFont="1" applyBorder="1" applyAlignment="1">
      <alignment wrapText="1"/>
    </xf>
    <xf numFmtId="0" fontId="4" fillId="0" borderId="21" xfId="0" applyFont="1" applyBorder="1" applyAlignment="1">
      <alignment wrapText="1"/>
    </xf>
    <xf numFmtId="0" fontId="0" fillId="0" borderId="14" xfId="0" applyBorder="1" applyAlignment="1">
      <alignment horizontal="left" wrapText="1"/>
    </xf>
    <xf numFmtId="0" fontId="0" fillId="0" borderId="16" xfId="0" applyBorder="1" applyAlignment="1">
      <alignment horizontal="left" wrapText="1"/>
    </xf>
    <xf numFmtId="0" fontId="0" fillId="0" borderId="14" xfId="0" applyBorder="1"/>
    <xf numFmtId="0" fontId="4" fillId="0" borderId="14" xfId="0" applyFont="1" applyBorder="1" applyAlignment="1" applyProtection="1">
      <alignment horizontal="left" indent="1"/>
      <protection locked="0"/>
    </xf>
    <xf numFmtId="0" fontId="7" fillId="0" borderId="24" xfId="0" applyFont="1" applyBorder="1" applyAlignment="1" applyProtection="1">
      <alignment horizontal="center" vertical="center" wrapText="1"/>
    </xf>
    <xf numFmtId="0" fontId="0" fillId="0" borderId="25" xfId="0" applyBorder="1" applyAlignment="1" applyProtection="1">
      <alignment horizontal="left" indent="1"/>
    </xf>
    <xf numFmtId="0" fontId="19" fillId="0" borderId="26" xfId="0" applyFont="1" applyBorder="1" applyAlignment="1" applyProtection="1">
      <alignment horizontal="center"/>
    </xf>
    <xf numFmtId="0" fontId="0" fillId="0" borderId="27" xfId="0" applyBorder="1" applyAlignment="1" applyProtection="1">
      <alignment horizontal="left" indent="1"/>
    </xf>
    <xf numFmtId="0" fontId="19" fillId="0" borderId="28" xfId="0" applyFont="1" applyBorder="1" applyAlignment="1" applyProtection="1">
      <alignment horizontal="center"/>
    </xf>
    <xf numFmtId="0" fontId="19" fillId="0" borderId="20" xfId="0" applyFont="1" applyBorder="1" applyAlignment="1" applyProtection="1">
      <alignment horizontal="center"/>
    </xf>
    <xf numFmtId="0" fontId="19" fillId="0" borderId="11" xfId="0" applyFont="1" applyBorder="1" applyAlignment="1" applyProtection="1">
      <alignment horizontal="center"/>
    </xf>
    <xf numFmtId="0" fontId="0" fillId="0" borderId="27" xfId="0" applyBorder="1" applyAlignment="1" applyProtection="1">
      <alignment horizontal="left" vertical="top" indent="2"/>
    </xf>
    <xf numFmtId="0" fontId="0" fillId="0" borderId="0" xfId="0" applyAlignment="1" applyProtection="1">
      <alignment horizontal="center"/>
    </xf>
    <xf numFmtId="0" fontId="20" fillId="0" borderId="0" xfId="0" applyFont="1" applyAlignment="1" applyProtection="1">
      <alignment horizontal="center" vertical="center"/>
    </xf>
    <xf numFmtId="0" fontId="20" fillId="0" borderId="0" xfId="0" applyFont="1" applyBorder="1" applyAlignment="1" applyProtection="1">
      <alignment horizontal="center" vertical="center"/>
    </xf>
    <xf numFmtId="0" fontId="4" fillId="0" borderId="0" xfId="0" applyFont="1" applyProtection="1"/>
    <xf numFmtId="166" fontId="18" fillId="0" borderId="29" xfId="0" applyNumberFormat="1" applyFont="1" applyBorder="1" applyAlignment="1" applyProtection="1">
      <alignment horizontal="center"/>
      <protection locked="0"/>
    </xf>
    <xf numFmtId="166" fontId="18" fillId="0" borderId="20" xfId="0" applyNumberFormat="1" applyFont="1" applyBorder="1" applyAlignment="1" applyProtection="1">
      <alignment horizontal="center"/>
    </xf>
    <xf numFmtId="166" fontId="18" fillId="0" borderId="30" xfId="0" applyNumberFormat="1" applyFont="1" applyBorder="1" applyAlignment="1" applyProtection="1">
      <alignment horizontal="center"/>
      <protection locked="0"/>
    </xf>
    <xf numFmtId="166" fontId="18" fillId="0" borderId="11" xfId="0" applyNumberFormat="1" applyFont="1" applyBorder="1" applyAlignment="1" applyProtection="1">
      <alignment horizontal="center"/>
    </xf>
    <xf numFmtId="166" fontId="18" fillId="0" borderId="20" xfId="0" applyNumberFormat="1" applyFont="1" applyBorder="1" applyAlignment="1" applyProtection="1">
      <alignment horizontal="center"/>
      <protection locked="0"/>
    </xf>
    <xf numFmtId="166" fontId="18" fillId="0" borderId="31" xfId="0" applyNumberFormat="1" applyFont="1" applyBorder="1" applyAlignment="1" applyProtection="1">
      <alignment horizontal="center"/>
      <protection locked="0"/>
    </xf>
    <xf numFmtId="166" fontId="18" fillId="0" borderId="0" xfId="0" applyNumberFormat="1" applyFont="1" applyBorder="1" applyAlignment="1" applyProtection="1">
      <alignment horizontal="center"/>
    </xf>
    <xf numFmtId="166" fontId="18" fillId="0" borderId="33" xfId="0" applyNumberFormat="1" applyFont="1" applyBorder="1" applyAlignment="1" applyProtection="1">
      <alignment horizontal="center"/>
      <protection locked="0"/>
    </xf>
    <xf numFmtId="166" fontId="18" fillId="0" borderId="32" xfId="0" applyNumberFormat="1" applyFont="1" applyBorder="1" applyAlignment="1" applyProtection="1">
      <alignment horizontal="center"/>
    </xf>
    <xf numFmtId="166" fontId="18" fillId="0" borderId="34" xfId="0" applyNumberFormat="1" applyFont="1" applyBorder="1" applyAlignment="1" applyProtection="1">
      <alignment horizontal="center"/>
      <protection locked="0"/>
    </xf>
    <xf numFmtId="166" fontId="18" fillId="0" borderId="36" xfId="0" applyNumberFormat="1" applyFont="1" applyBorder="1" applyAlignment="1" applyProtection="1">
      <alignment horizontal="center"/>
    </xf>
    <xf numFmtId="166" fontId="18" fillId="0" borderId="32" xfId="0" applyNumberFormat="1" applyFont="1" applyBorder="1" applyAlignment="1" applyProtection="1">
      <alignment horizontal="center"/>
      <protection locked="0"/>
    </xf>
    <xf numFmtId="166" fontId="18" fillId="0" borderId="37" xfId="0" applyNumberFormat="1" applyFont="1" applyBorder="1" applyAlignment="1" applyProtection="1">
      <alignment horizontal="center"/>
      <protection locked="0"/>
    </xf>
    <xf numFmtId="0" fontId="19" fillId="0" borderId="38" xfId="0" applyFont="1" applyBorder="1" applyAlignment="1" applyProtection="1">
      <alignment horizontal="center"/>
    </xf>
    <xf numFmtId="0" fontId="7" fillId="0" borderId="14" xfId="0" applyFont="1" applyBorder="1" applyAlignment="1">
      <alignment horizontal="center" vertical="center" wrapText="1"/>
    </xf>
    <xf numFmtId="0" fontId="13" fillId="0" borderId="39" xfId="0" applyFont="1" applyFill="1" applyBorder="1" applyAlignment="1">
      <alignment vertical="center" textRotation="90"/>
    </xf>
    <xf numFmtId="0" fontId="3" fillId="0" borderId="14" xfId="0" applyFont="1" applyBorder="1" applyAlignment="1" applyProtection="1">
      <alignment horizontal="left"/>
    </xf>
    <xf numFmtId="0" fontId="0" fillId="0" borderId="14" xfId="0" applyBorder="1" applyAlignment="1" applyProtection="1">
      <alignment horizontal="left" indent="1"/>
    </xf>
    <xf numFmtId="0" fontId="3" fillId="0" borderId="14" xfId="0" applyFont="1" applyBorder="1" applyAlignment="1" applyProtection="1">
      <alignment horizontal="left" vertical="top"/>
    </xf>
    <xf numFmtId="0" fontId="0" fillId="0" borderId="14" xfId="0" applyBorder="1" applyAlignment="1" applyProtection="1">
      <alignment horizontal="left" vertical="top" indent="1"/>
    </xf>
    <xf numFmtId="0" fontId="13" fillId="0" borderId="19" xfId="0" applyFont="1" applyFill="1" applyBorder="1" applyAlignment="1">
      <alignment vertical="center" textRotation="90"/>
    </xf>
    <xf numFmtId="0" fontId="4" fillId="0" borderId="14" xfId="0" applyFont="1" applyBorder="1" applyAlignment="1" applyProtection="1">
      <alignment horizontal="left" vertical="top" indent="1"/>
    </xf>
    <xf numFmtId="0" fontId="20" fillId="0" borderId="0" xfId="0" applyFont="1" applyAlignment="1">
      <alignment horizontal="center" vertical="center"/>
    </xf>
    <xf numFmtId="0" fontId="21" fillId="0" borderId="0" xfId="0" applyFont="1" applyFill="1" applyBorder="1" applyAlignment="1">
      <alignment horizontal="left"/>
    </xf>
    <xf numFmtId="0" fontId="1" fillId="0" borderId="0" xfId="0" applyFont="1" applyFill="1" applyBorder="1"/>
    <xf numFmtId="0" fontId="0" fillId="0" borderId="20" xfId="0" applyBorder="1"/>
    <xf numFmtId="165" fontId="0" fillId="0" borderId="0" xfId="0" applyNumberFormat="1" applyProtection="1"/>
    <xf numFmtId="0" fontId="3" fillId="0" borderId="0" xfId="0" applyFont="1" applyAlignment="1"/>
    <xf numFmtId="165" fontId="4" fillId="0" borderId="22" xfId="0" applyNumberFormat="1" applyFont="1" applyFill="1" applyBorder="1" applyAlignment="1" applyProtection="1">
      <alignment horizontal="center"/>
      <protection locked="0"/>
    </xf>
    <xf numFmtId="0" fontId="0" fillId="0" borderId="0" xfId="0" applyBorder="1" applyAlignment="1" applyProtection="1">
      <alignment horizontal="right"/>
    </xf>
    <xf numFmtId="0" fontId="3" fillId="0" borderId="14" xfId="0" applyFont="1" applyBorder="1" applyAlignment="1">
      <alignment horizontal="center"/>
    </xf>
    <xf numFmtId="0" fontId="9" fillId="0" borderId="0" xfId="0" applyFont="1" applyBorder="1" applyAlignment="1">
      <alignment horizontal="right"/>
    </xf>
    <xf numFmtId="0" fontId="9" fillId="0" borderId="10" xfId="0" applyFont="1" applyBorder="1" applyAlignment="1">
      <alignment horizontal="left" wrapText="1"/>
    </xf>
    <xf numFmtId="0" fontId="22" fillId="0" borderId="0" xfId="0" applyFont="1"/>
    <xf numFmtId="0" fontId="1" fillId="0" borderId="0" xfId="0" applyFont="1" applyAlignment="1">
      <alignment horizontal="right"/>
    </xf>
    <xf numFmtId="0" fontId="1" fillId="0" borderId="0" xfId="0" applyFont="1" applyBorder="1" applyAlignment="1">
      <alignment horizontal="left" wrapText="1"/>
    </xf>
    <xf numFmtId="0" fontId="9" fillId="0" borderId="0" xfId="0" applyFont="1" applyAlignment="1">
      <alignment horizontal="right"/>
    </xf>
    <xf numFmtId="0" fontId="9" fillId="0" borderId="0" xfId="0" applyFont="1" applyBorder="1" applyAlignment="1">
      <alignment horizontal="left" wrapText="1"/>
    </xf>
    <xf numFmtId="0" fontId="11" fillId="0" borderId="14" xfId="0" applyFont="1" applyBorder="1" applyAlignment="1" applyProtection="1">
      <alignment horizontal="center"/>
      <protection locked="0"/>
    </xf>
    <xf numFmtId="0" fontId="0" fillId="0" borderId="0" xfId="0" quotePrefix="1"/>
    <xf numFmtId="164" fontId="0" fillId="0" borderId="0" xfId="0" applyNumberFormat="1" applyAlignment="1">
      <alignment horizontal="center"/>
    </xf>
    <xf numFmtId="0" fontId="3" fillId="0" borderId="0" xfId="0" applyFont="1" applyAlignment="1" applyProtection="1">
      <alignment vertical="top"/>
    </xf>
    <xf numFmtId="167" fontId="0" fillId="0" borderId="10" xfId="0" applyNumberFormat="1" applyBorder="1" applyProtection="1">
      <protection locked="0"/>
    </xf>
    <xf numFmtId="167" fontId="0" fillId="0" borderId="0" xfId="0" applyNumberFormat="1" applyBorder="1" applyProtection="1">
      <protection locked="0"/>
    </xf>
    <xf numFmtId="167" fontId="0" fillId="0" borderId="0" xfId="0" applyNumberFormat="1" applyBorder="1" applyProtection="1"/>
    <xf numFmtId="166" fontId="18" fillId="0" borderId="16" xfId="0" applyNumberFormat="1" applyFont="1" applyBorder="1" applyAlignment="1" applyProtection="1">
      <alignment horizontal="center"/>
      <protection locked="0"/>
    </xf>
    <xf numFmtId="167" fontId="3" fillId="0" borderId="0" xfId="0" applyNumberFormat="1" applyFont="1" applyBorder="1" applyAlignment="1">
      <alignment horizontal="right"/>
    </xf>
    <xf numFmtId="0" fontId="3" fillId="0" borderId="0" xfId="0" applyFont="1" applyFill="1" applyBorder="1" applyAlignment="1">
      <alignment horizontal="left"/>
    </xf>
    <xf numFmtId="0" fontId="4" fillId="0" borderId="0" xfId="0" applyFont="1" applyBorder="1" applyAlignment="1">
      <alignment horizontal="right"/>
    </xf>
    <xf numFmtId="0" fontId="7" fillId="0" borderId="0" xfId="0" applyFont="1" applyFill="1" applyBorder="1" applyAlignment="1" applyProtection="1">
      <alignment horizontal="center" vertical="top"/>
    </xf>
    <xf numFmtId="0" fontId="7" fillId="0" borderId="0" xfId="0" applyFont="1" applyFill="1" applyBorder="1" applyAlignment="1" applyProtection="1">
      <alignment horizontal="center" vertical="top" textRotation="90"/>
    </xf>
    <xf numFmtId="0" fontId="4" fillId="0" borderId="0" xfId="0" applyFont="1" applyFill="1" applyProtection="1"/>
    <xf numFmtId="0" fontId="11" fillId="0" borderId="0" xfId="0" applyFont="1" applyProtection="1"/>
    <xf numFmtId="0" fontId="3" fillId="0" borderId="0" xfId="0" applyFont="1" applyFill="1" applyBorder="1" applyAlignment="1" applyProtection="1">
      <alignment horizontal="center" vertical="top" textRotation="90"/>
    </xf>
    <xf numFmtId="0" fontId="9" fillId="0" borderId="0" xfId="0" applyFont="1" applyBorder="1" applyAlignment="1" applyProtection="1">
      <alignment horizontal="right"/>
    </xf>
    <xf numFmtId="0" fontId="9" fillId="0" borderId="10" xfId="0" applyFont="1" applyBorder="1" applyAlignment="1" applyProtection="1">
      <alignment horizontal="left" wrapText="1"/>
    </xf>
    <xf numFmtId="0" fontId="26" fillId="0" borderId="0" xfId="0" applyFont="1" applyProtection="1"/>
    <xf numFmtId="0" fontId="4" fillId="0" borderId="0" xfId="0" applyFont="1" applyBorder="1" applyAlignment="1" applyProtection="1">
      <alignment horizontal="right"/>
    </xf>
    <xf numFmtId="0" fontId="19" fillId="0" borderId="41" xfId="0" applyFont="1" applyBorder="1" applyAlignment="1" applyProtection="1">
      <alignment horizontal="center"/>
    </xf>
    <xf numFmtId="0" fontId="9" fillId="0" borderId="0" xfId="0" applyFont="1" applyBorder="1" applyAlignment="1"/>
    <xf numFmtId="0" fontId="9" fillId="0" borderId="0" xfId="0" applyFont="1" applyFill="1" applyBorder="1" applyAlignment="1">
      <alignment horizontal="center" vertical="top"/>
    </xf>
    <xf numFmtId="0" fontId="27" fillId="0" borderId="0" xfId="0" applyFont="1" applyAlignment="1"/>
    <xf numFmtId="0" fontId="27" fillId="0" borderId="0" xfId="0" applyFont="1"/>
    <xf numFmtId="0" fontId="1" fillId="0" borderId="10" xfId="0" applyFont="1" applyBorder="1" applyProtection="1">
      <protection locked="0"/>
    </xf>
    <xf numFmtId="167" fontId="1" fillId="0" borderId="10" xfId="0" applyNumberFormat="1" applyFont="1" applyBorder="1" applyProtection="1">
      <protection locked="0"/>
    </xf>
    <xf numFmtId="44" fontId="1" fillId="0" borderId="14" xfId="28" applyFont="1" applyBorder="1" applyProtection="1">
      <protection locked="0"/>
    </xf>
    <xf numFmtId="44" fontId="1" fillId="0" borderId="14" xfId="28" applyFont="1" applyBorder="1" applyProtection="1"/>
    <xf numFmtId="44" fontId="1" fillId="0" borderId="14" xfId="28" applyFont="1" applyBorder="1" applyAlignment="1" applyProtection="1">
      <alignment wrapText="1"/>
    </xf>
    <xf numFmtId="44" fontId="3" fillId="0" borderId="18" xfId="28" applyFont="1" applyBorder="1" applyAlignment="1" applyProtection="1">
      <alignment wrapText="1"/>
    </xf>
    <xf numFmtId="0" fontId="3" fillId="0" borderId="20" xfId="0" applyFont="1" applyBorder="1" applyAlignment="1" applyProtection="1">
      <alignment horizontal="left"/>
    </xf>
    <xf numFmtId="0" fontId="3" fillId="0" borderId="11" xfId="0" applyFont="1" applyBorder="1" applyAlignment="1" applyProtection="1">
      <alignment horizontal="left" vertical="top" indent="1"/>
    </xf>
    <xf numFmtId="0" fontId="3" fillId="0" borderId="20" xfId="0" applyFont="1" applyBorder="1" applyAlignment="1" applyProtection="1">
      <alignment horizontal="left" vertical="top" indent="1"/>
    </xf>
    <xf numFmtId="0" fontId="5" fillId="0" borderId="0" xfId="35" applyAlignment="1" applyProtection="1">
      <alignment horizontal="left"/>
    </xf>
    <xf numFmtId="0" fontId="1" fillId="0" borderId="14" xfId="0" applyFont="1" applyBorder="1" applyAlignment="1">
      <alignment vertical="top" wrapText="1"/>
    </xf>
    <xf numFmtId="0" fontId="1" fillId="0" borderId="14" xfId="0" applyFont="1" applyBorder="1" applyAlignment="1"/>
    <xf numFmtId="0" fontId="1" fillId="0" borderId="14" xfId="0" applyFont="1" applyBorder="1" applyAlignment="1">
      <alignment horizontal="left"/>
    </xf>
    <xf numFmtId="0" fontId="1" fillId="0" borderId="0" xfId="0" quotePrefix="1" applyFont="1"/>
    <xf numFmtId="0" fontId="6" fillId="0" borderId="28" xfId="0" applyFont="1" applyBorder="1" applyAlignment="1" applyProtection="1">
      <alignment horizontal="center" vertical="center" textRotation="90"/>
    </xf>
    <xf numFmtId="166" fontId="6" fillId="0" borderId="29" xfId="0" applyNumberFormat="1" applyFont="1" applyBorder="1" applyAlignment="1" applyProtection="1">
      <alignment horizontal="center" vertical="center" textRotation="90" wrapText="1"/>
    </xf>
    <xf numFmtId="0" fontId="6" fillId="0" borderId="22" xfId="0" applyFont="1" applyBorder="1" applyAlignment="1" applyProtection="1">
      <alignment horizontal="center" vertical="center" textRotation="90"/>
    </xf>
    <xf numFmtId="166" fontId="6" fillId="0" borderId="33" xfId="0" applyNumberFormat="1" applyFont="1" applyBorder="1" applyAlignment="1" applyProtection="1">
      <alignment horizontal="center" vertical="center" textRotation="90" wrapText="1"/>
    </xf>
    <xf numFmtId="0" fontId="6" fillId="0" borderId="0" xfId="0" applyFont="1" applyBorder="1" applyProtection="1"/>
    <xf numFmtId="0" fontId="6" fillId="0" borderId="0" xfId="0" applyFont="1" applyProtection="1"/>
    <xf numFmtId="0" fontId="27" fillId="0" borderId="25" xfId="0" applyFont="1" applyBorder="1" applyAlignment="1" applyProtection="1">
      <alignment horizontal="center" vertical="center" wrapText="1"/>
    </xf>
    <xf numFmtId="0" fontId="11" fillId="0" borderId="14" xfId="0" applyFont="1" applyBorder="1" applyAlignment="1" applyProtection="1">
      <alignment horizontal="center" vertical="top"/>
      <protection locked="0"/>
    </xf>
    <xf numFmtId="0" fontId="1" fillId="0" borderId="0" xfId="44"/>
    <xf numFmtId="0" fontId="9" fillId="0" borderId="0" xfId="44" applyFont="1" applyBorder="1" applyAlignment="1" applyProtection="1">
      <alignment horizontal="right"/>
    </xf>
    <xf numFmtId="0" fontId="7" fillId="0" borderId="10" xfId="44" applyFont="1" applyBorder="1" applyAlignment="1" applyProtection="1">
      <alignment horizontal="left" wrapText="1"/>
    </xf>
    <xf numFmtId="0" fontId="3" fillId="0" borderId="13" xfId="44" applyFont="1" applyBorder="1" applyAlignment="1" applyProtection="1"/>
    <xf numFmtId="0" fontId="1" fillId="0" borderId="13" xfId="44" applyFont="1" applyBorder="1" applyAlignment="1" applyProtection="1"/>
    <xf numFmtId="0" fontId="3" fillId="0" borderId="0" xfId="44" applyFont="1" applyBorder="1" applyAlignment="1" applyProtection="1"/>
    <xf numFmtId="0" fontId="1" fillId="0" borderId="0" xfId="44" applyFont="1" applyBorder="1" applyAlignment="1" applyProtection="1"/>
    <xf numFmtId="0" fontId="3" fillId="0" borderId="11" xfId="44" applyFont="1" applyBorder="1" applyAlignment="1" applyProtection="1"/>
    <xf numFmtId="0" fontId="1" fillId="0" borderId="11" xfId="44" applyFont="1" applyBorder="1" applyAlignment="1" applyProtection="1"/>
    <xf numFmtId="0" fontId="23" fillId="0" borderId="11" xfId="44" applyFont="1" applyBorder="1" applyAlignment="1" applyProtection="1">
      <alignment horizontal="left" wrapText="1"/>
    </xf>
    <xf numFmtId="0" fontId="6" fillId="0" borderId="11" xfId="44" applyFont="1" applyBorder="1" applyAlignment="1" applyProtection="1">
      <alignment horizontal="left" wrapText="1"/>
    </xf>
    <xf numFmtId="0" fontId="1" fillId="0" borderId="0" xfId="44" applyBorder="1" applyAlignment="1" applyProtection="1">
      <alignment horizontal="right"/>
    </xf>
    <xf numFmtId="0" fontId="1" fillId="0" borderId="10" xfId="44" applyBorder="1" applyAlignment="1" applyProtection="1">
      <alignment horizontal="right"/>
    </xf>
    <xf numFmtId="0" fontId="1" fillId="0" borderId="16" xfId="44" applyFont="1" applyBorder="1" applyAlignment="1" applyProtection="1">
      <alignment horizontal="left" vertical="top"/>
    </xf>
    <xf numFmtId="0" fontId="1" fillId="0" borderId="14" xfId="44" applyFont="1" applyFill="1" applyBorder="1" applyAlignment="1" applyProtection="1">
      <alignment horizontal="center"/>
      <protection locked="0"/>
    </xf>
    <xf numFmtId="0" fontId="1" fillId="0" borderId="14" xfId="44" applyFill="1" applyBorder="1" applyAlignment="1" applyProtection="1">
      <alignment horizontal="center"/>
      <protection locked="0"/>
    </xf>
    <xf numFmtId="0" fontId="46" fillId="0" borderId="0" xfId="44" applyFont="1" applyProtection="1"/>
    <xf numFmtId="0" fontId="46" fillId="0" borderId="0" xfId="44" applyFont="1" applyBorder="1" applyProtection="1"/>
    <xf numFmtId="0" fontId="47" fillId="0" borderId="13" xfId="44" applyFont="1" applyBorder="1" applyAlignment="1" applyProtection="1">
      <alignment horizontal="center"/>
    </xf>
    <xf numFmtId="0" fontId="46" fillId="0" borderId="13" xfId="44" applyFont="1" applyBorder="1" applyAlignment="1" applyProtection="1">
      <alignment horizontal="center"/>
    </xf>
    <xf numFmtId="0" fontId="46" fillId="0" borderId="0" xfId="44" applyFont="1"/>
    <xf numFmtId="0" fontId="1" fillId="0" borderId="0" xfId="44" applyProtection="1"/>
    <xf numFmtId="0" fontId="46" fillId="0" borderId="0" xfId="44" applyFont="1" applyBorder="1" applyAlignment="1" applyProtection="1">
      <alignment horizontal="right"/>
    </xf>
    <xf numFmtId="0" fontId="46" fillId="0" borderId="13" xfId="44" applyFont="1" applyBorder="1" applyAlignment="1" applyProtection="1">
      <alignment horizontal="left" vertical="top"/>
    </xf>
    <xf numFmtId="0" fontId="3" fillId="0" borderId="0" xfId="44" applyFont="1" applyBorder="1" applyAlignment="1" applyProtection="1">
      <alignment horizontal="center"/>
    </xf>
    <xf numFmtId="0" fontId="3" fillId="0" borderId="18" xfId="44" applyFont="1" applyBorder="1" applyAlignment="1" applyProtection="1">
      <alignment horizontal="center"/>
    </xf>
    <xf numFmtId="0" fontId="0" fillId="0" borderId="0" xfId="0" applyAlignment="1" applyProtection="1"/>
    <xf numFmtId="0" fontId="11" fillId="0" borderId="21" xfId="0" applyFont="1" applyBorder="1" applyAlignment="1" applyProtection="1">
      <alignment horizontal="center" vertical="top"/>
      <protection locked="0"/>
    </xf>
    <xf numFmtId="0" fontId="11" fillId="0" borderId="40" xfId="0" applyFont="1" applyBorder="1" applyAlignment="1" applyProtection="1">
      <alignment horizontal="center"/>
      <protection locked="0"/>
    </xf>
    <xf numFmtId="0" fontId="11" fillId="0" borderId="21" xfId="0" applyFont="1" applyBorder="1" applyAlignment="1" applyProtection="1">
      <alignment horizontal="center"/>
      <protection locked="0"/>
    </xf>
    <xf numFmtId="0" fontId="48" fillId="0" borderId="20" xfId="0" applyFont="1" applyBorder="1" applyAlignment="1" applyProtection="1">
      <alignment horizontal="center"/>
    </xf>
    <xf numFmtId="0" fontId="3" fillId="0" borderId="0" xfId="0" applyFont="1" applyBorder="1" applyAlignment="1" applyProtection="1">
      <alignment horizontal="right"/>
    </xf>
    <xf numFmtId="0" fontId="9" fillId="0" borderId="0" xfId="0" applyFont="1" applyBorder="1" applyAlignment="1" applyProtection="1"/>
    <xf numFmtId="0" fontId="9" fillId="0" borderId="0" xfId="0" applyFont="1" applyAlignment="1" applyProtection="1"/>
    <xf numFmtId="0" fontId="1" fillId="0" borderId="11" xfId="0" applyFont="1" applyBorder="1" applyAlignment="1" applyProtection="1">
      <alignment vertical="top" wrapText="1"/>
    </xf>
    <xf numFmtId="0" fontId="11" fillId="0" borderId="11" xfId="0" applyFont="1" applyBorder="1" applyAlignment="1" applyProtection="1">
      <alignment horizontal="center" vertical="top"/>
    </xf>
    <xf numFmtId="0" fontId="12" fillId="0" borderId="11" xfId="0" applyFont="1" applyBorder="1" applyAlignment="1" applyProtection="1">
      <alignment horizontal="center"/>
    </xf>
    <xf numFmtId="0" fontId="0" fillId="0" borderId="10" xfId="0" applyBorder="1" applyAlignment="1" applyProtection="1">
      <alignment horizontal="right"/>
    </xf>
    <xf numFmtId="0" fontId="1" fillId="0" borderId="13" xfId="0" applyFont="1" applyBorder="1" applyAlignment="1" applyProtection="1">
      <alignment horizontal="left" vertical="top" wrapText="1" indent="1"/>
    </xf>
    <xf numFmtId="0" fontId="1" fillId="0" borderId="20" xfId="0" applyFont="1" applyBorder="1" applyAlignment="1" applyProtection="1"/>
    <xf numFmtId="0" fontId="1" fillId="0" borderId="20" xfId="0" applyFont="1" applyBorder="1" applyAlignment="1" applyProtection="1">
      <alignment wrapText="1"/>
    </xf>
    <xf numFmtId="0" fontId="0" fillId="0" borderId="0" xfId="0" applyBorder="1" applyAlignment="1" applyProtection="1">
      <alignment horizontal="center"/>
    </xf>
    <xf numFmtId="0" fontId="1" fillId="0" borderId="14" xfId="0" applyFont="1" applyBorder="1" applyAlignment="1" applyProtection="1">
      <alignment horizontal="left" vertical="top" wrapText="1" indent="1"/>
    </xf>
    <xf numFmtId="0" fontId="1" fillId="0" borderId="0" xfId="0" applyFont="1" applyBorder="1" applyAlignment="1" applyProtection="1">
      <alignment horizontal="left" vertical="top" wrapText="1" indent="1"/>
    </xf>
    <xf numFmtId="0" fontId="16" fillId="0" borderId="18" xfId="0" applyFont="1" applyBorder="1" applyAlignment="1" applyProtection="1">
      <alignment horizontal="center"/>
    </xf>
    <xf numFmtId="0" fontId="4" fillId="0" borderId="0" xfId="0" applyFont="1" applyBorder="1" applyAlignment="1" applyProtection="1">
      <alignment horizontal="left"/>
    </xf>
    <xf numFmtId="0" fontId="3" fillId="0" borderId="0" xfId="0" applyFont="1" applyBorder="1" applyAlignment="1" applyProtection="1">
      <alignment horizontal="left" wrapText="1"/>
    </xf>
    <xf numFmtId="0" fontId="9" fillId="0" borderId="0" xfId="0" applyFont="1" applyBorder="1"/>
    <xf numFmtId="0" fontId="0" fillId="0" borderId="10" xfId="0" applyBorder="1"/>
    <xf numFmtId="0" fontId="0" fillId="0" borderId="10" xfId="0" applyFill="1" applyBorder="1"/>
    <xf numFmtId="0" fontId="1" fillId="0" borderId="20" xfId="0" applyFont="1" applyBorder="1"/>
    <xf numFmtId="0" fontId="1" fillId="0" borderId="14" xfId="0" applyFont="1" applyBorder="1"/>
    <xf numFmtId="0" fontId="1" fillId="0" borderId="0" xfId="0" applyFont="1" applyFill="1" applyBorder="1" applyAlignment="1" applyProtection="1">
      <alignment horizontal="left" vertical="top" wrapText="1"/>
    </xf>
    <xf numFmtId="0" fontId="3" fillId="0" borderId="0" xfId="0" applyFont="1" applyBorder="1" applyAlignment="1" applyProtection="1">
      <alignment horizontal="left"/>
    </xf>
    <xf numFmtId="0" fontId="0" fillId="0" borderId="0" xfId="0" applyFont="1" applyFill="1" applyBorder="1"/>
    <xf numFmtId="0" fontId="1" fillId="0" borderId="0" xfId="0" applyFont="1" applyBorder="1"/>
    <xf numFmtId="0" fontId="9" fillId="0" borderId="0" xfId="0" applyFont="1" applyAlignment="1" applyProtection="1">
      <alignment horizontal="center"/>
    </xf>
    <xf numFmtId="0" fontId="1" fillId="0" borderId="14" xfId="0" applyFont="1" applyBorder="1" applyAlignment="1" applyProtection="1">
      <alignment horizontal="center"/>
      <protection locked="0"/>
    </xf>
    <xf numFmtId="0" fontId="13" fillId="0" borderId="0" xfId="44" applyFont="1" applyFill="1" applyAlignment="1">
      <alignment horizontal="center" vertical="center" textRotation="90"/>
    </xf>
    <xf numFmtId="0" fontId="1" fillId="0" borderId="0" xfId="44" applyFont="1" applyAlignment="1" applyProtection="1">
      <alignment horizontal="right"/>
    </xf>
    <xf numFmtId="0" fontId="9" fillId="0" borderId="0" xfId="44" applyFont="1" applyAlignment="1" applyProtection="1">
      <alignment horizontal="right"/>
    </xf>
    <xf numFmtId="0" fontId="3" fillId="0" borderId="0" xfId="44" applyFont="1" applyBorder="1" applyAlignment="1" applyProtection="1">
      <alignment horizontal="left"/>
    </xf>
    <xf numFmtId="0" fontId="1" fillId="0" borderId="0" xfId="44" applyFont="1" applyAlignment="1" applyProtection="1">
      <alignment horizontal="left"/>
    </xf>
    <xf numFmtId="0" fontId="1" fillId="0" borderId="0" xfId="44" applyBorder="1" applyAlignment="1" applyProtection="1">
      <alignment horizontal="center" textRotation="90"/>
    </xf>
    <xf numFmtId="0" fontId="1" fillId="0" borderId="0" xfId="44" applyBorder="1" applyAlignment="1" applyProtection="1">
      <alignment horizontal="left" textRotation="90"/>
    </xf>
    <xf numFmtId="0" fontId="1" fillId="0" borderId="14" xfId="44" applyFont="1" applyBorder="1" applyAlignment="1" applyProtection="1">
      <alignment horizontal="left" indent="1"/>
    </xf>
    <xf numFmtId="0" fontId="1" fillId="0" borderId="14" xfId="44" applyFont="1" applyBorder="1" applyAlignment="1" applyProtection="1">
      <alignment horizontal="center"/>
      <protection locked="0"/>
    </xf>
    <xf numFmtId="0" fontId="1" fillId="0" borderId="0" xfId="44" applyFont="1" applyAlignment="1" applyProtection="1">
      <alignment horizontal="center"/>
    </xf>
    <xf numFmtId="0" fontId="6" fillId="0" borderId="0" xfId="44" applyFont="1" applyAlignment="1" applyProtection="1">
      <alignment horizontal="right"/>
    </xf>
    <xf numFmtId="0" fontId="13" fillId="0" borderId="0" xfId="44" applyFont="1" applyFill="1" applyBorder="1" applyAlignment="1">
      <alignment horizontal="center" vertical="center" textRotation="90"/>
    </xf>
    <xf numFmtId="0" fontId="1" fillId="0" borderId="20" xfId="44" applyBorder="1" applyAlignment="1" applyProtection="1">
      <alignment horizontal="left" indent="1"/>
    </xf>
    <xf numFmtId="0" fontId="1" fillId="0" borderId="20" xfId="44" applyBorder="1" applyAlignment="1" applyProtection="1">
      <alignment horizontal="center"/>
    </xf>
    <xf numFmtId="0" fontId="1" fillId="0" borderId="0" xfId="44" applyBorder="1"/>
    <xf numFmtId="0" fontId="1" fillId="0" borderId="14" xfId="44" applyFont="1" applyBorder="1" applyProtection="1"/>
    <xf numFmtId="0" fontId="1" fillId="0" borderId="14" xfId="44" applyFont="1" applyBorder="1" applyAlignment="1" applyProtection="1">
      <alignment horizontal="left"/>
    </xf>
    <xf numFmtId="0" fontId="1" fillId="0" borderId="20" xfId="44" applyBorder="1" applyAlignment="1" applyProtection="1">
      <alignment horizontal="left"/>
    </xf>
    <xf numFmtId="0" fontId="5" fillId="0" borderId="20" xfId="35" applyBorder="1" applyAlignment="1" applyProtection="1">
      <alignment horizontal="left"/>
    </xf>
    <xf numFmtId="0" fontId="1" fillId="0" borderId="20" xfId="44" applyBorder="1" applyProtection="1"/>
    <xf numFmtId="0" fontId="1" fillId="0" borderId="14" xfId="44" applyBorder="1" applyProtection="1"/>
    <xf numFmtId="0" fontId="1" fillId="0" borderId="0" xfId="44" applyFill="1"/>
    <xf numFmtId="0" fontId="3" fillId="0" borderId="0" xfId="44" applyFont="1" applyFill="1" applyBorder="1" applyAlignment="1" applyProtection="1">
      <alignment horizontal="left"/>
    </xf>
    <xf numFmtId="0" fontId="1" fillId="0" borderId="0" xfId="44" applyAlignment="1" applyProtection="1">
      <alignment horizontal="center"/>
    </xf>
    <xf numFmtId="0" fontId="1" fillId="0" borderId="0" xfId="44" applyFont="1" applyFill="1"/>
    <xf numFmtId="0" fontId="1" fillId="0" borderId="14" xfId="44" applyFont="1" applyFill="1" applyBorder="1" applyProtection="1"/>
    <xf numFmtId="0" fontId="1" fillId="0" borderId="0" xfId="44" applyFill="1" applyBorder="1" applyProtection="1"/>
    <xf numFmtId="0" fontId="3" fillId="0" borderId="0" xfId="44" applyFont="1" applyBorder="1" applyAlignment="1">
      <alignment horizontal="center"/>
    </xf>
    <xf numFmtId="0" fontId="3" fillId="0" borderId="18" xfId="44" applyFont="1" applyBorder="1" applyAlignment="1">
      <alignment horizontal="center"/>
    </xf>
    <xf numFmtId="0" fontId="3" fillId="0" borderId="0" xfId="44" applyFont="1" applyAlignment="1" applyProtection="1">
      <alignment horizontal="left"/>
    </xf>
    <xf numFmtId="0" fontId="1" fillId="0" borderId="16" xfId="44" applyFont="1" applyBorder="1" applyProtection="1"/>
    <xf numFmtId="0" fontId="1" fillId="0" borderId="20" xfId="44" applyFont="1" applyBorder="1" applyAlignment="1" applyProtection="1">
      <alignment horizontal="left"/>
    </xf>
    <xf numFmtId="0" fontId="1" fillId="0" borderId="0" xfId="44" applyAlignment="1">
      <alignment horizontal="center"/>
    </xf>
    <xf numFmtId="0" fontId="1" fillId="0" borderId="14" xfId="44" applyBorder="1"/>
    <xf numFmtId="0" fontId="3" fillId="0" borderId="0" xfId="44" applyFont="1"/>
    <xf numFmtId="0" fontId="1" fillId="0" borderId="0" xfId="44" applyFont="1" applyBorder="1" applyAlignment="1" applyProtection="1">
      <alignment horizontal="left" wrapText="1"/>
    </xf>
    <xf numFmtId="0" fontId="9" fillId="0" borderId="0" xfId="44" applyFont="1" applyBorder="1" applyAlignment="1" applyProtection="1">
      <alignment horizontal="left" wrapText="1"/>
    </xf>
    <xf numFmtId="0" fontId="1" fillId="0" borderId="14" xfId="44" applyBorder="1" applyAlignment="1" applyProtection="1">
      <alignment horizontal="center"/>
      <protection locked="0"/>
    </xf>
    <xf numFmtId="0" fontId="0" fillId="0" borderId="27" xfId="0" applyBorder="1" applyAlignment="1" applyProtection="1">
      <alignment vertical="top"/>
    </xf>
    <xf numFmtId="0" fontId="0" fillId="0" borderId="27" xfId="0" applyBorder="1" applyAlignment="1" applyProtection="1">
      <alignment vertical="center"/>
    </xf>
    <xf numFmtId="0" fontId="1" fillId="0" borderId="27" xfId="0" applyFont="1" applyBorder="1" applyAlignment="1" applyProtection="1">
      <alignment vertical="top"/>
    </xf>
    <xf numFmtId="0" fontId="19" fillId="0" borderId="0" xfId="0" applyFont="1" applyBorder="1" applyAlignment="1" applyProtection="1">
      <alignment horizontal="center"/>
    </xf>
    <xf numFmtId="0" fontId="0" fillId="0" borderId="48" xfId="0" applyBorder="1" applyAlignment="1" applyProtection="1">
      <alignment horizontal="left" indent="1"/>
    </xf>
    <xf numFmtId="0" fontId="9" fillId="0" borderId="13" xfId="0" applyFont="1" applyBorder="1" applyAlignment="1" applyProtection="1">
      <alignment horizontal="left"/>
    </xf>
    <xf numFmtId="0" fontId="52" fillId="0" borderId="13" xfId="0" applyFont="1" applyBorder="1" applyAlignment="1" applyProtection="1">
      <alignment horizontal="center"/>
    </xf>
    <xf numFmtId="166" fontId="53" fillId="0" borderId="13" xfId="0" applyNumberFormat="1" applyFont="1" applyBorder="1" applyAlignment="1" applyProtection="1">
      <alignment horizontal="center"/>
    </xf>
    <xf numFmtId="166" fontId="53" fillId="0" borderId="35" xfId="0" applyNumberFormat="1" applyFont="1" applyBorder="1" applyAlignment="1" applyProtection="1">
      <alignment horizontal="center"/>
    </xf>
    <xf numFmtId="0" fontId="27" fillId="0" borderId="0" xfId="0" applyFont="1" applyBorder="1" applyProtection="1"/>
    <xf numFmtId="0" fontId="9" fillId="0" borderId="13" xfId="0" applyFont="1" applyBorder="1" applyAlignment="1" applyProtection="1">
      <alignment horizontal="left" vertical="top"/>
    </xf>
    <xf numFmtId="0" fontId="9" fillId="0" borderId="20" xfId="0" applyFont="1" applyBorder="1" applyAlignment="1" applyProtection="1">
      <alignment horizontal="left" vertical="top"/>
    </xf>
    <xf numFmtId="0" fontId="52" fillId="0" borderId="20" xfId="0" applyFont="1" applyBorder="1" applyAlignment="1" applyProtection="1">
      <alignment horizontal="center"/>
    </xf>
    <xf numFmtId="166" fontId="53" fillId="0" borderId="20" xfId="0" applyNumberFormat="1" applyFont="1" applyBorder="1" applyAlignment="1" applyProtection="1">
      <alignment horizontal="center"/>
    </xf>
    <xf numFmtId="166" fontId="53" fillId="0" borderId="32" xfId="0" applyNumberFormat="1" applyFont="1" applyBorder="1" applyAlignment="1" applyProtection="1">
      <alignment horizontal="center"/>
    </xf>
    <xf numFmtId="0" fontId="1" fillId="0" borderId="14" xfId="0" applyFont="1" applyBorder="1" applyAlignment="1" applyProtection="1">
      <alignment horizontal="left" indent="1"/>
    </xf>
    <xf numFmtId="0" fontId="1" fillId="0" borderId="14" xfId="0" applyFont="1" applyBorder="1" applyAlignment="1" applyProtection="1">
      <alignment horizontal="left" vertical="top" indent="1"/>
    </xf>
    <xf numFmtId="0" fontId="3" fillId="0" borderId="0" xfId="0" applyFont="1" applyAlignment="1">
      <alignment horizontal="left" vertical="top"/>
    </xf>
    <xf numFmtId="0" fontId="3" fillId="0" borderId="0" xfId="0" applyFont="1" applyBorder="1" applyAlignment="1">
      <alignment horizontal="left" vertical="top"/>
    </xf>
    <xf numFmtId="0" fontId="1" fillId="0" borderId="0" xfId="0" applyFont="1" applyFill="1" applyBorder="1" applyAlignment="1">
      <alignment horizontal="right"/>
    </xf>
    <xf numFmtId="0" fontId="1" fillId="0" borderId="0" xfId="0" applyFont="1"/>
    <xf numFmtId="0" fontId="1" fillId="0" borderId="0" xfId="0" applyFont="1" applyFill="1"/>
    <xf numFmtId="0" fontId="1" fillId="0" borderId="10" xfId="0" applyFont="1" applyBorder="1" applyAlignment="1">
      <alignment horizontal="center"/>
    </xf>
    <xf numFmtId="0" fontId="1" fillId="0" borderId="40" xfId="0" applyFont="1" applyBorder="1" applyAlignment="1">
      <alignment horizontal="center" vertical="center"/>
    </xf>
    <xf numFmtId="0" fontId="1" fillId="0" borderId="14" xfId="0" applyFont="1" applyBorder="1" applyAlignment="1" applyProtection="1">
      <alignment horizontal="center"/>
    </xf>
    <xf numFmtId="0" fontId="1" fillId="0" borderId="16" xfId="0" applyFont="1" applyBorder="1" applyAlignment="1">
      <alignment horizontal="left"/>
    </xf>
    <xf numFmtId="0" fontId="1" fillId="0" borderId="10" xfId="0" applyFont="1" applyBorder="1" applyAlignment="1">
      <alignment horizontal="right"/>
    </xf>
    <xf numFmtId="0" fontId="1" fillId="0" borderId="40" xfId="0" applyFont="1" applyBorder="1" applyAlignment="1"/>
    <xf numFmtId="0" fontId="1" fillId="0" borderId="14" xfId="0" applyFont="1" applyFill="1" applyBorder="1" applyAlignment="1"/>
    <xf numFmtId="0" fontId="1" fillId="0" borderId="15" xfId="0" applyFont="1" applyFill="1" applyBorder="1" applyAlignment="1">
      <alignment horizontal="right" vertical="top"/>
    </xf>
    <xf numFmtId="0" fontId="1" fillId="0" borderId="14" xfId="0" applyFont="1" applyBorder="1" applyAlignment="1">
      <alignment horizontal="center" vertical="center"/>
    </xf>
    <xf numFmtId="0" fontId="1" fillId="0" borderId="14" xfId="0" applyFont="1" applyBorder="1" applyAlignment="1">
      <alignment horizontal="left" indent="1"/>
    </xf>
    <xf numFmtId="0" fontId="1" fillId="0" borderId="14" xfId="0" applyFont="1" applyBorder="1" applyAlignment="1"/>
    <xf numFmtId="0" fontId="3" fillId="0" borderId="22" xfId="0" applyFont="1" applyBorder="1" applyAlignment="1" applyProtection="1">
      <alignment horizontal="center"/>
    </xf>
    <xf numFmtId="0" fontId="1" fillId="0" borderId="15" xfId="0" applyFont="1" applyBorder="1" applyAlignment="1"/>
    <xf numFmtId="0" fontId="1" fillId="0" borderId="10" xfId="0" applyFont="1" applyBorder="1" applyAlignment="1"/>
    <xf numFmtId="0" fontId="1" fillId="0" borderId="22" xfId="0" applyFont="1" applyBorder="1" applyAlignment="1">
      <alignment horizontal="center" vertical="center"/>
    </xf>
    <xf numFmtId="0" fontId="1" fillId="0" borderId="0" xfId="44" applyFont="1" applyProtection="1"/>
    <xf numFmtId="0" fontId="1" fillId="0" borderId="0" xfId="0" applyFont="1" applyBorder="1" applyAlignment="1" applyProtection="1">
      <alignment horizontal="center"/>
    </xf>
    <xf numFmtId="0" fontId="5" fillId="0" borderId="14" xfId="35" applyBorder="1" applyAlignment="1" applyProtection="1">
      <alignment horizontal="left"/>
      <protection locked="0"/>
    </xf>
    <xf numFmtId="0" fontId="0" fillId="0" borderId="0" xfId="0" applyBorder="1" applyAlignment="1">
      <alignment horizontal="center"/>
    </xf>
    <xf numFmtId="0" fontId="1" fillId="0" borderId="0" xfId="44" applyFont="1" applyBorder="1" applyAlignment="1" applyProtection="1">
      <alignment horizontal="center"/>
    </xf>
    <xf numFmtId="0" fontId="1" fillId="0" borderId="0" xfId="0" applyFont="1" applyBorder="1" applyAlignment="1">
      <alignment horizontal="center"/>
    </xf>
    <xf numFmtId="165" fontId="0" fillId="0" borderId="0" xfId="0" applyNumberFormat="1" applyAlignment="1" applyProtection="1">
      <alignment horizontal="center"/>
    </xf>
    <xf numFmtId="165" fontId="0" fillId="0" borderId="0" xfId="0" applyNumberFormat="1" applyAlignment="1">
      <alignment horizontal="center"/>
    </xf>
    <xf numFmtId="165" fontId="0" fillId="0" borderId="0" xfId="0" applyNumberFormat="1" applyAlignment="1">
      <alignment horizontal="center" vertical="top"/>
    </xf>
    <xf numFmtId="0" fontId="0" fillId="0" borderId="39" xfId="0" applyBorder="1"/>
    <xf numFmtId="0" fontId="3" fillId="0" borderId="40" xfId="0" applyFont="1" applyBorder="1" applyAlignment="1">
      <alignment horizontal="center"/>
    </xf>
    <xf numFmtId="14" fontId="0" fillId="0" borderId="14" xfId="0" applyNumberFormat="1" applyBorder="1" applyProtection="1">
      <protection locked="0"/>
    </xf>
    <xf numFmtId="0" fontId="0" fillId="0" borderId="14" xfId="0" applyBorder="1" applyAlignment="1" applyProtection="1">
      <alignment horizontal="center" wrapText="1"/>
    </xf>
    <xf numFmtId="0" fontId="11" fillId="0" borderId="49" xfId="0" applyFont="1" applyBorder="1" applyAlignment="1" applyProtection="1">
      <alignment horizontal="center"/>
      <protection locked="0"/>
    </xf>
    <xf numFmtId="0" fontId="12" fillId="0" borderId="49" xfId="0" applyFont="1" applyBorder="1" applyAlignment="1" applyProtection="1">
      <alignment horizontal="center"/>
      <protection locked="0"/>
    </xf>
    <xf numFmtId="0" fontId="9" fillId="0" borderId="27" xfId="0" applyFont="1" applyBorder="1" applyAlignment="1" applyProtection="1">
      <alignment vertical="top"/>
    </xf>
    <xf numFmtId="0" fontId="8" fillId="0" borderId="39" xfId="0" applyFont="1" applyFill="1" applyBorder="1" applyAlignment="1">
      <alignment vertical="center" textRotation="90"/>
    </xf>
    <xf numFmtId="0" fontId="1" fillId="0" borderId="0" xfId="44" applyFont="1" applyBorder="1" applyProtection="1"/>
    <xf numFmtId="0" fontId="1" fillId="0" borderId="0" xfId="44" applyFont="1" applyBorder="1" applyAlignment="1" applyProtection="1">
      <alignment horizontal="right"/>
    </xf>
    <xf numFmtId="0" fontId="1" fillId="0" borderId="10" xfId="44" applyFont="1" applyBorder="1" applyAlignment="1" applyProtection="1">
      <alignment horizontal="left" wrapText="1"/>
    </xf>
    <xf numFmtId="0" fontId="27" fillId="0" borderId="0" xfId="44" applyFont="1" applyBorder="1" applyProtection="1"/>
    <xf numFmtId="0" fontId="1" fillId="0" borderId="10" xfId="44" applyFont="1" applyBorder="1" applyAlignment="1" applyProtection="1">
      <alignment horizontal="center"/>
    </xf>
    <xf numFmtId="0" fontId="54" fillId="0" borderId="0" xfId="0" applyFont="1" applyProtection="1"/>
    <xf numFmtId="0" fontId="4" fillId="0" borderId="10" xfId="0" applyFont="1" applyBorder="1" applyAlignment="1" applyProtection="1">
      <alignment horizontal="left"/>
    </xf>
    <xf numFmtId="0" fontId="4" fillId="0" borderId="10" xfId="0" applyFont="1" applyBorder="1" applyAlignment="1">
      <alignment horizontal="left"/>
    </xf>
    <xf numFmtId="165" fontId="7" fillId="0" borderId="0" xfId="0" applyNumberFormat="1" applyFont="1" applyFill="1" applyBorder="1" applyAlignment="1" applyProtection="1">
      <alignment horizontal="center" textRotation="90"/>
    </xf>
    <xf numFmtId="0" fontId="7" fillId="0" borderId="10" xfId="0" applyFont="1" applyBorder="1" applyAlignment="1" applyProtection="1">
      <alignment horizontal="center" vertical="center"/>
    </xf>
    <xf numFmtId="165" fontId="0" fillId="0" borderId="0" xfId="0" applyNumberFormat="1" applyBorder="1" applyProtection="1"/>
    <xf numFmtId="0" fontId="0" fillId="0" borderId="10" xfId="0" applyBorder="1" applyAlignment="1" applyProtection="1">
      <alignment horizontal="center" vertical="top"/>
    </xf>
    <xf numFmtId="165" fontId="3" fillId="0" borderId="11" xfId="0" applyNumberFormat="1" applyFont="1" applyFill="1" applyBorder="1" applyAlignment="1" applyProtection="1">
      <alignment horizontal="center"/>
    </xf>
    <xf numFmtId="0" fontId="3" fillId="0" borderId="12" xfId="0" applyFont="1" applyBorder="1" applyAlignment="1" applyProtection="1">
      <alignment horizontal="center"/>
    </xf>
    <xf numFmtId="0" fontId="7" fillId="0" borderId="0" xfId="0" applyFont="1" applyBorder="1" applyAlignment="1"/>
    <xf numFmtId="0" fontId="1" fillId="0" borderId="0" xfId="0" applyFont="1" applyBorder="1" applyAlignment="1">
      <alignment horizontal="left" indent="1"/>
    </xf>
    <xf numFmtId="0" fontId="3" fillId="0" borderId="51" xfId="0" applyFont="1" applyFill="1" applyBorder="1" applyAlignment="1">
      <alignment horizontal="center"/>
    </xf>
    <xf numFmtId="0" fontId="1" fillId="0" borderId="21" xfId="0" applyFont="1" applyBorder="1" applyAlignment="1" applyProtection="1">
      <alignment horizontal="center"/>
    </xf>
    <xf numFmtId="0" fontId="1" fillId="0" borderId="40" xfId="0" applyFont="1" applyBorder="1" applyAlignment="1" applyProtection="1">
      <alignment horizontal="center"/>
    </xf>
    <xf numFmtId="0" fontId="0" fillId="0" borderId="0" xfId="0" applyFill="1" applyBorder="1"/>
    <xf numFmtId="0" fontId="0" fillId="0" borderId="0" xfId="0" applyBorder="1" applyAlignment="1">
      <alignment horizontal="left"/>
    </xf>
    <xf numFmtId="0" fontId="9" fillId="0" borderId="0" xfId="0" applyFont="1" applyBorder="1" applyAlignment="1">
      <alignment horizontal="left"/>
    </xf>
    <xf numFmtId="0" fontId="1" fillId="30" borderId="18" xfId="0" applyFont="1" applyFill="1" applyBorder="1" applyProtection="1">
      <protection locked="0"/>
    </xf>
    <xf numFmtId="0" fontId="0" fillId="0" borderId="0" xfId="0" applyBorder="1" applyAlignment="1">
      <alignment horizontal="left"/>
    </xf>
    <xf numFmtId="0" fontId="0" fillId="0" borderId="0" xfId="0" applyBorder="1" applyAlignment="1">
      <alignment horizontal="center" vertical="center"/>
    </xf>
    <xf numFmtId="0" fontId="1" fillId="0" borderId="0" xfId="0" applyFont="1" applyBorder="1" applyAlignment="1">
      <alignment horizontal="center" vertical="center"/>
    </xf>
    <xf numFmtId="0" fontId="1" fillId="0" borderId="13" xfId="0" applyFont="1" applyBorder="1" applyAlignment="1">
      <alignment horizontal="left"/>
    </xf>
    <xf numFmtId="0" fontId="3" fillId="0" borderId="17" xfId="0" applyFont="1" applyFill="1" applyBorder="1" applyAlignment="1">
      <alignment horizontal="left"/>
    </xf>
    <xf numFmtId="0" fontId="3" fillId="0" borderId="12" xfId="0" applyFont="1" applyFill="1" applyBorder="1" applyAlignment="1">
      <alignment horizontal="left"/>
    </xf>
    <xf numFmtId="0" fontId="1" fillId="0" borderId="14" xfId="0" applyFont="1" applyBorder="1" applyAlignment="1"/>
    <xf numFmtId="0" fontId="1" fillId="0" borderId="12" xfId="0" applyFont="1" applyBorder="1" applyAlignment="1"/>
    <xf numFmtId="0" fontId="3" fillId="0" borderId="17" xfId="0" applyFont="1" applyFill="1" applyBorder="1" applyAlignment="1">
      <alignment horizontal="left" vertical="top"/>
    </xf>
    <xf numFmtId="0" fontId="3" fillId="0" borderId="12" xfId="0" applyFont="1" applyFill="1" applyBorder="1" applyAlignment="1">
      <alignment horizontal="left" vertical="top"/>
    </xf>
    <xf numFmtId="0" fontId="3" fillId="0" borderId="0" xfId="0" applyFont="1" applyBorder="1" applyAlignment="1">
      <alignment horizontal="left" vertical="top"/>
    </xf>
    <xf numFmtId="0" fontId="21" fillId="0" borderId="0" xfId="0" applyFont="1" applyFill="1" applyBorder="1" applyAlignment="1">
      <alignment horizontal="left"/>
    </xf>
    <xf numFmtId="0" fontId="0" fillId="0" borderId="0" xfId="0" applyFont="1" applyFill="1" applyBorder="1" applyAlignment="1" applyProtection="1">
      <alignment horizontal="left"/>
      <protection locked="0"/>
    </xf>
    <xf numFmtId="0" fontId="63" fillId="0" borderId="20" xfId="0" applyFont="1" applyBorder="1" applyAlignment="1" applyProtection="1">
      <alignment horizontal="center"/>
    </xf>
    <xf numFmtId="0" fontId="1" fillId="0" borderId="0" xfId="0" applyFont="1" applyProtection="1"/>
    <xf numFmtId="0" fontId="1" fillId="0" borderId="0" xfId="0" applyFont="1" applyFill="1" applyBorder="1" applyAlignment="1" applyProtection="1">
      <alignment horizontal="center" vertical="top"/>
    </xf>
    <xf numFmtId="0" fontId="1" fillId="0" borderId="13" xfId="0" applyFont="1" applyBorder="1" applyAlignment="1" applyProtection="1">
      <alignment horizont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Alignment="1"/>
    <xf numFmtId="0" fontId="3" fillId="31" borderId="14" xfId="0" applyFont="1" applyFill="1" applyBorder="1" applyAlignment="1">
      <alignment horizontal="center"/>
    </xf>
    <xf numFmtId="0" fontId="1" fillId="0" borderId="0" xfId="0" quotePrefix="1" applyFont="1" applyAlignment="1"/>
    <xf numFmtId="0" fontId="3" fillId="0" borderId="0" xfId="0" applyFont="1" applyBorder="1" applyAlignment="1">
      <alignment horizontal="left"/>
    </xf>
    <xf numFmtId="0" fontId="3" fillId="0" borderId="11" xfId="0" applyFont="1" applyBorder="1" applyAlignment="1">
      <alignment horizontal="left"/>
    </xf>
    <xf numFmtId="0" fontId="1" fillId="0" borderId="14" xfId="0" applyFont="1" applyBorder="1" applyAlignment="1"/>
    <xf numFmtId="0" fontId="1" fillId="0" borderId="11" xfId="44" applyBorder="1" applyAlignment="1" applyProtection="1">
      <alignment horizontal="center"/>
    </xf>
    <xf numFmtId="0" fontId="16" fillId="32" borderId="14" xfId="0" applyFont="1" applyFill="1" applyBorder="1" applyAlignment="1">
      <alignment horizontal="center"/>
    </xf>
    <xf numFmtId="0" fontId="0" fillId="0" borderId="0" xfId="0"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xf>
    <xf numFmtId="0" fontId="3" fillId="24" borderId="0" xfId="0" applyFont="1" applyFill="1" applyBorder="1" applyAlignment="1">
      <alignment horizontal="center" vertical="center"/>
    </xf>
    <xf numFmtId="0" fontId="1" fillId="0" borderId="0" xfId="0" applyFont="1" applyAlignment="1">
      <alignment horizontal="center" vertical="center"/>
    </xf>
    <xf numFmtId="0" fontId="3" fillId="0" borderId="0" xfId="0" applyFont="1" applyBorder="1" applyAlignment="1">
      <alignment horizontal="left"/>
    </xf>
    <xf numFmtId="0" fontId="3" fillId="0" borderId="11" xfId="0" applyFont="1" applyBorder="1" applyAlignment="1">
      <alignment horizontal="left"/>
    </xf>
    <xf numFmtId="0" fontId="1" fillId="0" borderId="0" xfId="0" applyFont="1" applyBorder="1" applyAlignment="1">
      <alignment horizontal="center" vertical="center"/>
    </xf>
    <xf numFmtId="0" fontId="7" fillId="24" borderId="0" xfId="0" applyFont="1" applyFill="1" applyBorder="1" applyAlignment="1">
      <alignment horizontal="center" vertical="center"/>
    </xf>
    <xf numFmtId="0" fontId="1" fillId="0" borderId="14" xfId="0" applyFont="1" applyBorder="1" applyAlignment="1"/>
    <xf numFmtId="0" fontId="1" fillId="0" borderId="16" xfId="0" applyFont="1" applyBorder="1" applyAlignment="1"/>
    <xf numFmtId="0" fontId="1" fillId="0" borderId="22" xfId="0" applyFont="1" applyBorder="1" applyAlignment="1"/>
    <xf numFmtId="0" fontId="1" fillId="0" borderId="17" xfId="0" applyFont="1" applyBorder="1" applyAlignment="1"/>
    <xf numFmtId="0" fontId="1" fillId="0" borderId="12" xfId="0" applyFont="1" applyBorder="1" applyAlignment="1"/>
    <xf numFmtId="0" fontId="1" fillId="0" borderId="11" xfId="0" applyFont="1" applyBorder="1" applyAlignment="1">
      <alignment horizontal="left"/>
    </xf>
    <xf numFmtId="0" fontId="1" fillId="0" borderId="40" xfId="0" applyFont="1" applyBorder="1" applyAlignment="1"/>
    <xf numFmtId="0" fontId="1" fillId="0" borderId="0" xfId="0" applyFont="1" applyBorder="1" applyAlignment="1">
      <alignment horizontal="left"/>
    </xf>
    <xf numFmtId="0" fontId="3" fillId="0" borderId="17" xfId="0" applyFont="1" applyFill="1" applyBorder="1" applyAlignment="1">
      <alignment horizontal="left"/>
    </xf>
    <xf numFmtId="0" fontId="3" fillId="0" borderId="12" xfId="0" applyFont="1" applyFill="1" applyBorder="1" applyAlignment="1">
      <alignment horizontal="left"/>
    </xf>
    <xf numFmtId="0" fontId="1" fillId="0" borderId="20" xfId="0" applyFont="1" applyBorder="1" applyAlignment="1"/>
    <xf numFmtId="0" fontId="0" fillId="0" borderId="0" xfId="0" applyBorder="1" applyAlignment="1">
      <alignment horizontal="center" vertical="center"/>
    </xf>
    <xf numFmtId="0" fontId="1" fillId="0" borderId="0" xfId="0" applyFont="1" applyBorder="1" applyAlignment="1">
      <alignment horizontal="center"/>
    </xf>
    <xf numFmtId="0" fontId="1" fillId="0" borderId="12" xfId="0" applyFont="1" applyBorder="1" applyAlignment="1"/>
    <xf numFmtId="0" fontId="1" fillId="0" borderId="16" xfId="0" applyFont="1" applyBorder="1" applyAlignment="1"/>
    <xf numFmtId="0" fontId="3" fillId="0" borderId="0" xfId="0" applyFont="1" applyBorder="1" applyAlignment="1">
      <alignment horizontal="left"/>
    </xf>
    <xf numFmtId="0" fontId="3" fillId="0" borderId="11" xfId="0" applyFont="1" applyBorder="1" applyAlignment="1">
      <alignment horizontal="left"/>
    </xf>
    <xf numFmtId="0" fontId="3" fillId="24" borderId="0" xfId="0" applyFont="1" applyFill="1" applyBorder="1" applyAlignment="1">
      <alignment horizontal="center" vertical="center"/>
    </xf>
    <xf numFmtId="0" fontId="1" fillId="0" borderId="0" xfId="0" applyFont="1" applyBorder="1" applyAlignment="1">
      <alignment horizontal="center" vertical="center"/>
    </xf>
    <xf numFmtId="0" fontId="1" fillId="0" borderId="0" xfId="0" applyFont="1" applyAlignment="1">
      <alignment horizontal="center" vertical="center"/>
    </xf>
    <xf numFmtId="0" fontId="1" fillId="0" borderId="11" xfId="0" applyFont="1" applyBorder="1" applyAlignment="1">
      <alignment horizontal="left"/>
    </xf>
    <xf numFmtId="0" fontId="3" fillId="0" borderId="17" xfId="0" applyFont="1" applyFill="1" applyBorder="1" applyAlignment="1">
      <alignment horizontal="left"/>
    </xf>
    <xf numFmtId="0" fontId="3" fillId="0" borderId="12" xfId="0" applyFont="1" applyFill="1" applyBorder="1" applyAlignment="1">
      <alignment horizontal="left"/>
    </xf>
    <xf numFmtId="0" fontId="1" fillId="0" borderId="14" xfId="0" applyFont="1" applyBorder="1" applyAlignment="1"/>
    <xf numFmtId="0" fontId="1" fillId="0" borderId="0" xfId="0" applyFont="1" applyBorder="1" applyAlignment="1">
      <alignment horizontal="left"/>
    </xf>
    <xf numFmtId="0" fontId="1" fillId="0" borderId="40" xfId="0" applyFont="1" applyBorder="1" applyAlignment="1"/>
    <xf numFmtId="0" fontId="11" fillId="0" borderId="20" xfId="0" applyFont="1" applyBorder="1" applyAlignment="1">
      <alignment horizontal="right"/>
    </xf>
    <xf numFmtId="0" fontId="1" fillId="0" borderId="14" xfId="0" applyFont="1" applyFill="1" applyBorder="1" applyAlignment="1" applyProtection="1">
      <alignment horizontal="center"/>
      <protection locked="0"/>
    </xf>
    <xf numFmtId="0" fontId="0" fillId="0" borderId="16" xfId="0" applyBorder="1" applyAlignment="1" applyProtection="1">
      <alignment horizontal="left"/>
    </xf>
    <xf numFmtId="0" fontId="0" fillId="0" borderId="22" xfId="0" applyBorder="1" applyAlignment="1" applyProtection="1">
      <alignment horizontal="left"/>
    </xf>
    <xf numFmtId="0" fontId="3" fillId="0" borderId="18" xfId="0" applyFont="1" applyBorder="1" applyAlignment="1" applyProtection="1">
      <alignment horizontal="center"/>
    </xf>
    <xf numFmtId="0" fontId="3" fillId="0" borderId="0" xfId="0" applyFont="1" applyBorder="1" applyAlignment="1" applyProtection="1"/>
    <xf numFmtId="0" fontId="2" fillId="0" borderId="0" xfId="0" applyFont="1" applyAlignment="1" applyProtection="1">
      <alignment horizontal="left"/>
    </xf>
    <xf numFmtId="0" fontId="0" fillId="0" borderId="0" xfId="0" quotePrefix="1" applyAlignment="1" applyProtection="1">
      <alignment horizontal="left"/>
    </xf>
    <xf numFmtId="0" fontId="0" fillId="0" borderId="0" xfId="0" quotePrefix="1" applyAlignment="1" applyProtection="1">
      <alignment wrapText="1"/>
    </xf>
    <xf numFmtId="0" fontId="0" fillId="0" borderId="0" xfId="0" applyAlignment="1" applyProtection="1">
      <alignment wrapText="1"/>
    </xf>
    <xf numFmtId="0" fontId="3" fillId="0" borderId="0" xfId="0" applyFont="1" applyAlignment="1" applyProtection="1">
      <alignment horizontal="left"/>
    </xf>
    <xf numFmtId="0" fontId="3" fillId="0" borderId="42" xfId="0" applyFont="1" applyBorder="1" applyAlignment="1" applyProtection="1">
      <alignment horizontal="left"/>
    </xf>
    <xf numFmtId="0" fontId="1" fillId="30" borderId="23" xfId="0" applyFont="1" applyFill="1" applyBorder="1" applyAlignment="1" applyProtection="1">
      <protection locked="0"/>
    </xf>
    <xf numFmtId="0" fontId="1" fillId="30" borderId="43" xfId="0" applyFont="1" applyFill="1" applyBorder="1" applyAlignment="1" applyProtection="1">
      <protection locked="0"/>
    </xf>
    <xf numFmtId="0" fontId="1" fillId="30" borderId="44" xfId="0" applyFont="1" applyFill="1" applyBorder="1" applyAlignment="1" applyProtection="1">
      <protection locked="0"/>
    </xf>
    <xf numFmtId="0" fontId="1" fillId="0" borderId="0" xfId="0" applyFont="1" applyAlignment="1" applyProtection="1">
      <alignment horizontal="left" vertical="top" wrapText="1"/>
    </xf>
    <xf numFmtId="0" fontId="0" fillId="0" borderId="0" xfId="0" applyAlignment="1" applyProtection="1">
      <alignment horizontal="left" vertical="top" wrapText="1"/>
    </xf>
    <xf numFmtId="0" fontId="0" fillId="0" borderId="0" xfId="0" applyAlignment="1" applyProtection="1">
      <alignment horizontal="left" wrapText="1"/>
    </xf>
    <xf numFmtId="0" fontId="0" fillId="0" borderId="0" xfId="0" applyAlignment="1">
      <alignment horizontal="left" vertical="top" wrapText="1"/>
    </xf>
    <xf numFmtId="0" fontId="1" fillId="0" borderId="0" xfId="0" quotePrefix="1" applyFont="1" applyAlignment="1">
      <alignment wrapText="1"/>
    </xf>
    <xf numFmtId="0" fontId="0" fillId="0" borderId="0" xfId="0" applyAlignment="1">
      <alignment wrapText="1"/>
    </xf>
    <xf numFmtId="0" fontId="0" fillId="0" borderId="0" xfId="0" applyAlignment="1">
      <alignment horizontal="left"/>
    </xf>
    <xf numFmtId="0" fontId="5" fillId="0" borderId="0" xfId="35" applyAlignment="1" applyProtection="1">
      <alignment horizontal="left" vertical="top" wrapText="1"/>
    </xf>
    <xf numFmtId="0" fontId="5" fillId="0" borderId="0" xfId="35" applyAlignment="1" applyProtection="1">
      <alignment horizontal="left" vertical="top"/>
    </xf>
    <xf numFmtId="0" fontId="0" fillId="0" borderId="0" xfId="0" applyAlignment="1">
      <alignment horizontal="left" vertical="top"/>
    </xf>
    <xf numFmtId="0" fontId="3" fillId="0" borderId="0" xfId="0" applyFont="1" applyAlignment="1">
      <alignment horizontal="center"/>
    </xf>
    <xf numFmtId="14" fontId="8" fillId="25" borderId="45" xfId="0" applyNumberFormat="1" applyFont="1" applyFill="1" applyBorder="1" applyAlignment="1" applyProtection="1">
      <alignment horizontal="left" textRotation="90"/>
    </xf>
    <xf numFmtId="0" fontId="8" fillId="25" borderId="45" xfId="0" applyFont="1" applyFill="1" applyBorder="1" applyAlignment="1" applyProtection="1">
      <alignment horizontal="left" textRotation="90"/>
    </xf>
    <xf numFmtId="0" fontId="8" fillId="25" borderId="46" xfId="0" applyFont="1" applyFill="1" applyBorder="1" applyAlignment="1" applyProtection="1">
      <alignment horizontal="left" textRotation="90"/>
    </xf>
    <xf numFmtId="0" fontId="3" fillId="0" borderId="0" xfId="0" applyFont="1" applyAlignment="1" applyProtection="1">
      <alignment horizontal="center"/>
    </xf>
    <xf numFmtId="0" fontId="0" fillId="0" borderId="16" xfId="0" applyBorder="1" applyAlignment="1" applyProtection="1">
      <alignment horizontal="left"/>
    </xf>
    <xf numFmtId="0" fontId="0" fillId="0" borderId="22" xfId="0" applyBorder="1" applyAlignment="1" applyProtection="1">
      <alignment horizontal="left"/>
    </xf>
    <xf numFmtId="0" fontId="3" fillId="0" borderId="0" xfId="0" applyFont="1" applyBorder="1" applyAlignment="1" applyProtection="1">
      <alignment horizontal="center"/>
    </xf>
    <xf numFmtId="0" fontId="11" fillId="0" borderId="11" xfId="0" applyFont="1" applyBorder="1" applyAlignment="1" applyProtection="1">
      <alignment horizontal="right"/>
    </xf>
    <xf numFmtId="0" fontId="11" fillId="0" borderId="0" xfId="0" applyFont="1" applyBorder="1" applyAlignment="1" applyProtection="1">
      <alignment horizontal="right"/>
    </xf>
    <xf numFmtId="0" fontId="0" fillId="0" borderId="14" xfId="0" applyBorder="1" applyAlignment="1" applyProtection="1">
      <alignment horizontal="left"/>
    </xf>
    <xf numFmtId="0" fontId="0" fillId="0" borderId="0" xfId="0" applyBorder="1" applyAlignment="1">
      <alignment horizontal="left"/>
    </xf>
    <xf numFmtId="0" fontId="0" fillId="0" borderId="10" xfId="0" applyBorder="1" applyAlignment="1">
      <alignment horizontal="left"/>
    </xf>
    <xf numFmtId="0" fontId="0" fillId="0" borderId="11" xfId="0" applyBorder="1" applyAlignment="1">
      <alignment horizontal="center"/>
    </xf>
    <xf numFmtId="0" fontId="0" fillId="0" borderId="12" xfId="0" applyBorder="1" applyAlignment="1">
      <alignment horizontal="center"/>
    </xf>
    <xf numFmtId="0" fontId="10" fillId="0" borderId="21" xfId="0" applyFont="1" applyFill="1" applyBorder="1" applyAlignment="1">
      <alignment horizontal="center" textRotation="90"/>
    </xf>
    <xf numFmtId="0" fontId="10" fillId="0" borderId="39" xfId="0" applyFont="1" applyFill="1" applyBorder="1" applyAlignment="1">
      <alignment horizontal="center" textRotation="90"/>
    </xf>
    <xf numFmtId="0" fontId="10" fillId="0" borderId="40" xfId="0" applyFont="1" applyFill="1" applyBorder="1" applyAlignment="1">
      <alignment horizontal="center" textRotation="90"/>
    </xf>
    <xf numFmtId="0" fontId="10" fillId="0" borderId="15" xfId="0" applyFont="1" applyFill="1" applyBorder="1" applyAlignment="1">
      <alignment horizontal="center" textRotation="90"/>
    </xf>
    <xf numFmtId="0" fontId="10" fillId="0" borderId="10" xfId="0" applyFont="1" applyFill="1" applyBorder="1" applyAlignment="1">
      <alignment horizontal="center" textRotation="90"/>
    </xf>
    <xf numFmtId="0" fontId="10" fillId="0" borderId="12" xfId="0" applyFont="1" applyFill="1" applyBorder="1" applyAlignment="1">
      <alignment horizontal="center" textRotation="90"/>
    </xf>
    <xf numFmtId="0" fontId="0" fillId="0" borderId="21" xfId="0" applyBorder="1" applyAlignment="1">
      <alignment wrapText="1"/>
    </xf>
    <xf numFmtId="0" fontId="0" fillId="0" borderId="39" xfId="0" applyBorder="1" applyAlignment="1">
      <alignment wrapText="1"/>
    </xf>
    <xf numFmtId="44" fontId="4" fillId="0" borderId="21" xfId="28" applyFont="1" applyFill="1" applyBorder="1" applyAlignment="1" applyProtection="1">
      <alignment horizontal="center" vertical="center" textRotation="90" wrapText="1"/>
    </xf>
    <xf numFmtId="44" fontId="4" fillId="0" borderId="39" xfId="28" applyFont="1" applyFill="1" applyBorder="1" applyAlignment="1" applyProtection="1">
      <alignment horizontal="center" vertical="center" textRotation="90" wrapText="1"/>
    </xf>
    <xf numFmtId="44" fontId="4" fillId="0" borderId="40" xfId="28" applyFont="1" applyFill="1" applyBorder="1" applyAlignment="1" applyProtection="1">
      <alignment horizontal="center" vertical="center" textRotation="90" wrapText="1"/>
    </xf>
    <xf numFmtId="0" fontId="14" fillId="28" borderId="0" xfId="0" applyFont="1" applyFill="1" applyBorder="1" applyAlignment="1" applyProtection="1">
      <alignment horizontal="left" vertical="center"/>
    </xf>
    <xf numFmtId="0" fontId="0" fillId="28" borderId="0" xfId="0" applyFill="1" applyAlignment="1"/>
    <xf numFmtId="0" fontId="61" fillId="0" borderId="0" xfId="0" applyFont="1" applyBorder="1" applyAlignment="1">
      <alignment horizontal="left"/>
    </xf>
    <xf numFmtId="0" fontId="0" fillId="0" borderId="0" xfId="0" applyBorder="1" applyAlignment="1" applyProtection="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9" fillId="0" borderId="0" xfId="0" applyFont="1" applyAlignment="1" applyProtection="1">
      <alignment horizontal="left"/>
    </xf>
    <xf numFmtId="0" fontId="14" fillId="26" borderId="0" xfId="0" applyFont="1" applyFill="1" applyBorder="1" applyAlignment="1">
      <alignment horizontal="left" vertical="center"/>
    </xf>
    <xf numFmtId="0" fontId="15" fillId="26" borderId="0" xfId="0" applyFont="1" applyFill="1" applyBorder="1" applyAlignment="1">
      <alignment horizontal="left" vertical="center"/>
    </xf>
    <xf numFmtId="0" fontId="15" fillId="26" borderId="13" xfId="0" applyFont="1" applyFill="1" applyBorder="1" applyAlignment="1">
      <alignment horizontal="left" vertical="center"/>
    </xf>
    <xf numFmtId="0" fontId="9" fillId="0" borderId="0" xfId="0" applyFont="1" applyBorder="1" applyAlignment="1"/>
    <xf numFmtId="0" fontId="9" fillId="0" borderId="0" xfId="0" applyFont="1" applyAlignment="1"/>
    <xf numFmtId="0" fontId="55" fillId="29" borderId="0" xfId="0" applyFont="1" applyFill="1" applyBorder="1" applyAlignment="1">
      <alignment horizontal="center" vertical="center"/>
    </xf>
    <xf numFmtId="0" fontId="56" fillId="29" borderId="0"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0" xfId="0" applyFont="1" applyBorder="1" applyAlignment="1">
      <alignment horizontal="center" vertical="center"/>
    </xf>
    <xf numFmtId="0" fontId="4" fillId="0" borderId="10" xfId="0" applyFont="1" applyBorder="1" applyAlignment="1">
      <alignment horizontal="center" vertical="center"/>
    </xf>
    <xf numFmtId="0" fontId="0" fillId="0" borderId="10" xfId="0" applyBorder="1" applyAlignment="1">
      <alignment horizontal="center" vertical="center"/>
    </xf>
    <xf numFmtId="0" fontId="4" fillId="0" borderId="0" xfId="0" applyFont="1" applyBorder="1" applyAlignment="1" applyProtection="1">
      <alignment horizontal="center"/>
    </xf>
    <xf numFmtId="0" fontId="4" fillId="0" borderId="10" xfId="0" applyFont="1" applyBorder="1" applyAlignment="1" applyProtection="1">
      <alignment horizontal="center"/>
    </xf>
    <xf numFmtId="0" fontId="4" fillId="0" borderId="0" xfId="0" applyFont="1" applyFill="1" applyBorder="1" applyAlignment="1" applyProtection="1">
      <alignment horizontal="center" vertical="top"/>
    </xf>
    <xf numFmtId="0" fontId="4" fillId="0" borderId="10" xfId="0" applyFont="1" applyFill="1" applyBorder="1" applyAlignment="1" applyProtection="1">
      <alignment horizontal="center" vertical="top"/>
    </xf>
    <xf numFmtId="0" fontId="13" fillId="27" borderId="0" xfId="0" applyFont="1" applyFill="1" applyBorder="1" applyAlignment="1" applyProtection="1">
      <alignment horizontal="left" vertical="center"/>
    </xf>
    <xf numFmtId="0" fontId="57" fillId="27" borderId="0" xfId="0" applyFont="1" applyFill="1" applyAlignment="1" applyProtection="1">
      <alignment horizontal="left" vertical="center"/>
    </xf>
    <xf numFmtId="0" fontId="24" fillId="0" borderId="0" xfId="0" applyFont="1" applyAlignment="1" applyProtection="1">
      <alignment horizontal="left" vertical="center" wrapText="1"/>
    </xf>
    <xf numFmtId="0" fontId="0" fillId="0" borderId="0" xfId="0" applyAlignment="1">
      <alignment horizontal="left" vertical="center" wrapText="1"/>
    </xf>
    <xf numFmtId="0" fontId="1" fillId="0" borderId="0" xfId="44" applyBorder="1" applyAlignment="1" applyProtection="1">
      <alignment horizontal="left"/>
    </xf>
    <xf numFmtId="0" fontId="1" fillId="0" borderId="10" xfId="44" applyBorder="1" applyAlignment="1" applyProtection="1">
      <alignment horizontal="left"/>
    </xf>
    <xf numFmtId="0" fontId="23" fillId="0" borderId="13" xfId="44" applyFont="1" applyBorder="1" applyAlignment="1" applyProtection="1">
      <alignment horizontal="left" wrapText="1"/>
    </xf>
    <xf numFmtId="0" fontId="6" fillId="0" borderId="13" xfId="44" applyFont="1" applyBorder="1" applyAlignment="1" applyProtection="1">
      <alignment horizontal="left" wrapText="1"/>
    </xf>
    <xf numFmtId="0" fontId="1" fillId="0" borderId="0" xfId="44" applyFont="1" applyAlignment="1" applyProtection="1">
      <alignment horizontal="center"/>
    </xf>
    <xf numFmtId="0" fontId="1" fillId="0" borderId="0" xfId="44" applyFont="1" applyBorder="1" applyAlignment="1" applyProtection="1">
      <alignment horizontal="center"/>
    </xf>
    <xf numFmtId="0" fontId="1" fillId="0" borderId="0" xfId="0" applyFont="1" applyAlignment="1">
      <alignment horizontal="center"/>
    </xf>
    <xf numFmtId="0" fontId="1" fillId="0" borderId="0" xfId="0" applyFont="1" applyBorder="1" applyAlignment="1">
      <alignment horizontal="center"/>
    </xf>
    <xf numFmtId="0" fontId="10" fillId="0" borderId="47" xfId="0" applyFont="1" applyBorder="1" applyAlignment="1" applyProtection="1">
      <alignment horizontal="center" textRotation="90"/>
    </xf>
    <xf numFmtId="0" fontId="10" fillId="0" borderId="52" xfId="0" applyFont="1" applyBorder="1" applyAlignment="1" applyProtection="1">
      <alignment horizontal="center" textRotation="90"/>
    </xf>
    <xf numFmtId="0" fontId="13" fillId="0" borderId="19" xfId="0" applyFont="1" applyFill="1" applyBorder="1" applyAlignment="1">
      <alignment horizontal="center" vertical="center" textRotation="90"/>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1" fillId="0" borderId="16" xfId="0" applyFont="1" applyBorder="1" applyAlignment="1"/>
    <xf numFmtId="0" fontId="1" fillId="0" borderId="22" xfId="0" applyFont="1" applyBorder="1" applyAlignment="1"/>
    <xf numFmtId="0" fontId="3" fillId="0" borderId="0" xfId="0" applyFont="1" applyBorder="1" applyAlignment="1">
      <alignment horizontal="left"/>
    </xf>
    <xf numFmtId="0" fontId="3" fillId="0" borderId="11" xfId="0" applyFont="1" applyBorder="1" applyAlignment="1">
      <alignment horizontal="left"/>
    </xf>
    <xf numFmtId="0" fontId="7" fillId="0" borderId="0" xfId="0" applyFont="1" applyFill="1" applyBorder="1" applyAlignment="1">
      <alignment horizontal="center" vertical="center"/>
    </xf>
    <xf numFmtId="0" fontId="0" fillId="0" borderId="0" xfId="0" applyFill="1" applyAlignment="1">
      <alignment horizontal="center" vertical="center"/>
    </xf>
    <xf numFmtId="0" fontId="21" fillId="0" borderId="0" xfId="0" applyFont="1" applyFill="1" applyBorder="1" applyAlignment="1">
      <alignment horizontal="left"/>
    </xf>
    <xf numFmtId="0" fontId="21" fillId="0" borderId="0" xfId="0" applyFont="1" applyFill="1" applyAlignment="1">
      <alignment horizontal="left"/>
    </xf>
    <xf numFmtId="0" fontId="1" fillId="0" borderId="17" xfId="0" applyFont="1" applyBorder="1" applyAlignment="1"/>
    <xf numFmtId="0" fontId="1" fillId="0" borderId="12" xfId="0" applyFont="1" applyBorder="1" applyAlignment="1"/>
    <xf numFmtId="0" fontId="3" fillId="0" borderId="17" xfId="0" applyFont="1" applyBorder="1" applyAlignment="1">
      <alignment horizontal="left" vertical="top"/>
    </xf>
    <xf numFmtId="0" fontId="3" fillId="0" borderId="11" xfId="0" applyFont="1" applyBorder="1" applyAlignment="1">
      <alignment horizontal="left" vertical="top"/>
    </xf>
    <xf numFmtId="0" fontId="3" fillId="0" borderId="12" xfId="0" applyFont="1" applyBorder="1" applyAlignment="1">
      <alignment horizontal="left" vertical="top"/>
    </xf>
    <xf numFmtId="0" fontId="3" fillId="0" borderId="19" xfId="0" applyFont="1" applyBorder="1" applyAlignment="1">
      <alignment horizontal="left" vertical="top"/>
    </xf>
    <xf numFmtId="0" fontId="3" fillId="0" borderId="0" xfId="0" applyFont="1" applyBorder="1" applyAlignment="1">
      <alignment horizontal="left" vertical="top"/>
    </xf>
    <xf numFmtId="0" fontId="3" fillId="0" borderId="10" xfId="0" applyFont="1" applyBorder="1" applyAlignment="1">
      <alignment horizontal="left" vertical="top"/>
    </xf>
    <xf numFmtId="0" fontId="1" fillId="0" borderId="20" xfId="0" applyFont="1" applyBorder="1" applyAlignment="1">
      <alignment horizontal="left"/>
    </xf>
    <xf numFmtId="0" fontId="1" fillId="0" borderId="22" xfId="0" applyFont="1" applyBorder="1" applyAlignment="1">
      <alignment horizontal="left"/>
    </xf>
    <xf numFmtId="0" fontId="3" fillId="24" borderId="0" xfId="0" applyFont="1" applyFill="1" applyBorder="1" applyAlignment="1">
      <alignment horizontal="left" vertical="top"/>
    </xf>
    <xf numFmtId="0" fontId="58" fillId="24" borderId="0" xfId="0" applyFont="1" applyFill="1" applyBorder="1" applyAlignment="1">
      <alignment horizontal="left"/>
    </xf>
    <xf numFmtId="0" fontId="59" fillId="0" borderId="0" xfId="0" applyFont="1" applyBorder="1" applyAlignment="1"/>
    <xf numFmtId="0" fontId="7" fillId="24" borderId="0" xfId="0" applyFont="1" applyFill="1" applyBorder="1" applyAlignment="1">
      <alignment horizontal="center" vertical="center"/>
    </xf>
    <xf numFmtId="0" fontId="3" fillId="24" borderId="0" xfId="0" applyFont="1" applyFill="1" applyBorder="1" applyAlignment="1">
      <alignment horizontal="center" vertical="center"/>
    </xf>
    <xf numFmtId="0" fontId="1" fillId="0" borderId="0" xfId="0" applyFont="1" applyAlignment="1">
      <alignment horizontal="center" vertical="center"/>
    </xf>
    <xf numFmtId="0" fontId="0" fillId="0" borderId="0" xfId="0" applyBorder="1" applyAlignment="1"/>
    <xf numFmtId="0" fontId="1" fillId="0" borderId="13" xfId="0" applyFont="1" applyBorder="1" applyAlignment="1">
      <alignment horizontal="left"/>
    </xf>
    <xf numFmtId="0" fontId="1" fillId="0" borderId="15" xfId="0" applyFont="1" applyBorder="1" applyAlignment="1">
      <alignment horizontal="left"/>
    </xf>
    <xf numFmtId="0" fontId="1" fillId="0" borderId="11" xfId="0" applyFont="1" applyBorder="1" applyAlignment="1">
      <alignment horizontal="left"/>
    </xf>
    <xf numFmtId="0" fontId="1" fillId="0" borderId="12" xfId="0" applyFont="1" applyBorder="1" applyAlignment="1">
      <alignment horizontal="left"/>
    </xf>
    <xf numFmtId="0" fontId="3" fillId="0" borderId="17" xfId="0" applyFont="1" applyFill="1" applyBorder="1" applyAlignment="1">
      <alignment horizontal="left"/>
    </xf>
    <xf numFmtId="0" fontId="3" fillId="0" borderId="12" xfId="0" applyFont="1" applyFill="1" applyBorder="1" applyAlignment="1">
      <alignment horizontal="left"/>
    </xf>
    <xf numFmtId="0" fontId="1" fillId="0" borderId="20" xfId="0" applyFont="1" applyBorder="1" applyAlignment="1">
      <alignment horizontal="center"/>
    </xf>
    <xf numFmtId="0" fontId="1" fillId="0" borderId="22" xfId="0" applyFont="1" applyBorder="1" applyAlignment="1">
      <alignment horizontal="center"/>
    </xf>
    <xf numFmtId="0" fontId="3" fillId="24" borderId="16" xfId="0" applyFont="1" applyFill="1" applyBorder="1" applyAlignment="1">
      <alignment horizontal="left" vertical="top"/>
    </xf>
    <xf numFmtId="0" fontId="3" fillId="24" borderId="20" xfId="0" applyFont="1" applyFill="1" applyBorder="1" applyAlignment="1">
      <alignment horizontal="left" vertical="top"/>
    </xf>
    <xf numFmtId="0" fontId="3" fillId="24" borderId="22" xfId="0" applyFont="1" applyFill="1" applyBorder="1" applyAlignment="1">
      <alignment horizontal="left" vertical="top"/>
    </xf>
    <xf numFmtId="0" fontId="1" fillId="0" borderId="0" xfId="0" applyFont="1" applyBorder="1" applyAlignment="1">
      <alignment horizontal="center" vertical="center"/>
    </xf>
    <xf numFmtId="0" fontId="21" fillId="24" borderId="0" xfId="0" applyFont="1" applyFill="1" applyBorder="1" applyAlignment="1">
      <alignment horizontal="left"/>
    </xf>
    <xf numFmtId="0" fontId="1" fillId="0" borderId="0" xfId="0" applyFont="1" applyBorder="1" applyAlignment="1">
      <alignment horizontal="left"/>
    </xf>
    <xf numFmtId="0" fontId="64" fillId="0" borderId="0" xfId="0" applyFont="1" applyAlignment="1">
      <alignment wrapText="1"/>
    </xf>
    <xf numFmtId="0" fontId="3" fillId="24" borderId="16" xfId="0" applyFont="1" applyFill="1" applyBorder="1" applyAlignment="1">
      <alignment horizontal="center" vertical="center"/>
    </xf>
    <xf numFmtId="0" fontId="3" fillId="24" borderId="20" xfId="0" applyFont="1" applyFill="1" applyBorder="1" applyAlignment="1">
      <alignment horizontal="center" vertical="center"/>
    </xf>
    <xf numFmtId="0" fontId="3" fillId="24" borderId="22" xfId="0" applyFont="1" applyFill="1" applyBorder="1" applyAlignment="1">
      <alignment horizontal="center" vertical="center"/>
    </xf>
    <xf numFmtId="0" fontId="3" fillId="0" borderId="10" xfId="0" applyFont="1" applyFill="1" applyBorder="1" applyAlignment="1">
      <alignment horizontal="left"/>
    </xf>
    <xf numFmtId="0" fontId="3" fillId="0" borderId="50" xfId="0" applyFont="1" applyFill="1" applyBorder="1" applyAlignment="1">
      <alignment horizontal="left"/>
    </xf>
    <xf numFmtId="0" fontId="3" fillId="0" borderId="13" xfId="0" applyFont="1" applyBorder="1" applyAlignment="1">
      <alignment horizontal="left"/>
    </xf>
    <xf numFmtId="0" fontId="1" fillId="0" borderId="14" xfId="0" applyFont="1" applyBorder="1" applyAlignment="1"/>
    <xf numFmtId="0" fontId="1" fillId="0" borderId="40" xfId="0" applyFont="1" applyBorder="1" applyAlignment="1"/>
    <xf numFmtId="0" fontId="1" fillId="0" borderId="20" xfId="0" applyFont="1" applyBorder="1" applyAlignment="1"/>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15">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
      <font>
        <b/>
        <i val="0"/>
        <strike val="0"/>
        <condense val="0"/>
        <extend val="0"/>
        <u val="none"/>
        <color indexed="9"/>
      </font>
      <fill>
        <patternFill>
          <bgColor indexed="60"/>
        </patternFill>
      </fill>
    </dxf>
  </dxfs>
  <tableStyles count="0" defaultTableStyle="TableStyleMedium2" defaultPivotStyle="PivotStyleLight16"/>
  <colors>
    <mruColors>
      <color rgb="FFFF99CC"/>
      <color rgb="FF800080"/>
      <color rgb="FF99663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3" Type="http://schemas.openxmlformats.org/officeDocument/2006/relationships/image" Target="../media/image7.png"/><Relationship Id="rId18" Type="http://schemas.microsoft.com/office/2007/relationships/hdphoto" Target="../media/hdphoto9.wdp"/><Relationship Id="rId26" Type="http://schemas.microsoft.com/office/2007/relationships/hdphoto" Target="../media/hdphoto13.wdp"/><Relationship Id="rId39" Type="http://schemas.openxmlformats.org/officeDocument/2006/relationships/image" Target="../media/image23.png"/><Relationship Id="rId21" Type="http://schemas.openxmlformats.org/officeDocument/2006/relationships/image" Target="../media/image11.png"/><Relationship Id="rId34" Type="http://schemas.openxmlformats.org/officeDocument/2006/relationships/image" Target="../media/image18.png"/><Relationship Id="rId42" Type="http://schemas.openxmlformats.org/officeDocument/2006/relationships/image" Target="../media/image26.png"/><Relationship Id="rId7" Type="http://schemas.openxmlformats.org/officeDocument/2006/relationships/image" Target="../media/image4.png"/><Relationship Id="rId2" Type="http://schemas.microsoft.com/office/2007/relationships/hdphoto" Target="../media/hdphoto1.wdp"/><Relationship Id="rId16" Type="http://schemas.microsoft.com/office/2007/relationships/hdphoto" Target="../media/hdphoto8.wdp"/><Relationship Id="rId20" Type="http://schemas.microsoft.com/office/2007/relationships/hdphoto" Target="../media/hdphoto10.wdp"/><Relationship Id="rId29" Type="http://schemas.openxmlformats.org/officeDocument/2006/relationships/image" Target="../media/image15.png"/><Relationship Id="rId41" Type="http://schemas.openxmlformats.org/officeDocument/2006/relationships/image" Target="../media/image25.png"/><Relationship Id="rId1" Type="http://schemas.openxmlformats.org/officeDocument/2006/relationships/image" Target="../media/image1.png"/><Relationship Id="rId6" Type="http://schemas.microsoft.com/office/2007/relationships/hdphoto" Target="../media/hdphoto3.wdp"/><Relationship Id="rId11" Type="http://schemas.openxmlformats.org/officeDocument/2006/relationships/image" Target="../media/image6.png"/><Relationship Id="rId24" Type="http://schemas.microsoft.com/office/2007/relationships/hdphoto" Target="../media/hdphoto12.wdp"/><Relationship Id="rId32" Type="http://schemas.microsoft.com/office/2007/relationships/hdphoto" Target="../media/hdphoto16.wdp"/><Relationship Id="rId37" Type="http://schemas.openxmlformats.org/officeDocument/2006/relationships/image" Target="../media/image21.png"/><Relationship Id="rId40" Type="http://schemas.openxmlformats.org/officeDocument/2006/relationships/image" Target="../media/image24.png"/><Relationship Id="rId5" Type="http://schemas.openxmlformats.org/officeDocument/2006/relationships/image" Target="../media/image3.png"/><Relationship Id="rId15" Type="http://schemas.openxmlformats.org/officeDocument/2006/relationships/image" Target="../media/image8.png"/><Relationship Id="rId23" Type="http://schemas.openxmlformats.org/officeDocument/2006/relationships/image" Target="../media/image12.png"/><Relationship Id="rId28" Type="http://schemas.microsoft.com/office/2007/relationships/hdphoto" Target="../media/hdphoto14.wdp"/><Relationship Id="rId36" Type="http://schemas.openxmlformats.org/officeDocument/2006/relationships/image" Target="../media/image20.png"/><Relationship Id="rId10" Type="http://schemas.microsoft.com/office/2007/relationships/hdphoto" Target="../media/hdphoto5.wdp"/><Relationship Id="rId19" Type="http://schemas.openxmlformats.org/officeDocument/2006/relationships/image" Target="../media/image10.png"/><Relationship Id="rId31" Type="http://schemas.openxmlformats.org/officeDocument/2006/relationships/image" Target="../media/image16.png"/><Relationship Id="rId4" Type="http://schemas.microsoft.com/office/2007/relationships/hdphoto" Target="../media/hdphoto2.wdp"/><Relationship Id="rId9" Type="http://schemas.openxmlformats.org/officeDocument/2006/relationships/image" Target="../media/image5.png"/><Relationship Id="rId14" Type="http://schemas.microsoft.com/office/2007/relationships/hdphoto" Target="../media/hdphoto7.wdp"/><Relationship Id="rId22" Type="http://schemas.microsoft.com/office/2007/relationships/hdphoto" Target="../media/hdphoto11.wdp"/><Relationship Id="rId27" Type="http://schemas.openxmlformats.org/officeDocument/2006/relationships/image" Target="../media/image14.png"/><Relationship Id="rId30" Type="http://schemas.microsoft.com/office/2007/relationships/hdphoto" Target="../media/hdphoto15.wdp"/><Relationship Id="rId35" Type="http://schemas.openxmlformats.org/officeDocument/2006/relationships/image" Target="../media/image19.png"/><Relationship Id="rId43" Type="http://schemas.openxmlformats.org/officeDocument/2006/relationships/image" Target="../media/image27.jpg"/><Relationship Id="rId8" Type="http://schemas.microsoft.com/office/2007/relationships/hdphoto" Target="../media/hdphoto4.wdp"/><Relationship Id="rId3" Type="http://schemas.openxmlformats.org/officeDocument/2006/relationships/image" Target="../media/image2.png"/><Relationship Id="rId12" Type="http://schemas.microsoft.com/office/2007/relationships/hdphoto" Target="../media/hdphoto6.wdp"/><Relationship Id="rId17" Type="http://schemas.openxmlformats.org/officeDocument/2006/relationships/image" Target="../media/image9.png"/><Relationship Id="rId25" Type="http://schemas.openxmlformats.org/officeDocument/2006/relationships/image" Target="../media/image13.png"/><Relationship Id="rId33" Type="http://schemas.openxmlformats.org/officeDocument/2006/relationships/image" Target="../media/image17.png"/><Relationship Id="rId38"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jpeg"/><Relationship Id="rId7" Type="http://schemas.openxmlformats.org/officeDocument/2006/relationships/image" Target="../media/image34.png"/><Relationship Id="rId12" Type="http://schemas.openxmlformats.org/officeDocument/2006/relationships/image" Target="../media/image39.jpeg"/><Relationship Id="rId2" Type="http://schemas.openxmlformats.org/officeDocument/2006/relationships/image" Target="../media/image29.jpeg"/><Relationship Id="rId1" Type="http://schemas.openxmlformats.org/officeDocument/2006/relationships/image" Target="../media/image28.jpeg"/><Relationship Id="rId6" Type="http://schemas.openxmlformats.org/officeDocument/2006/relationships/image" Target="../media/image33.jpeg"/><Relationship Id="rId11" Type="http://schemas.openxmlformats.org/officeDocument/2006/relationships/image" Target="../media/image38.jpeg"/><Relationship Id="rId5" Type="http://schemas.openxmlformats.org/officeDocument/2006/relationships/image" Target="../media/image32.jpeg"/><Relationship Id="rId10" Type="http://schemas.openxmlformats.org/officeDocument/2006/relationships/image" Target="../media/image37.png"/><Relationship Id="rId4" Type="http://schemas.openxmlformats.org/officeDocument/2006/relationships/image" Target="../media/image31.jpeg"/><Relationship Id="rId9" Type="http://schemas.openxmlformats.org/officeDocument/2006/relationships/image" Target="../media/image36.png"/></Relationships>
</file>

<file path=xl/drawings/_rels/drawing3.xml.rels><?xml version="1.0" encoding="UTF-8" standalone="yes"?>
<Relationships xmlns="http://schemas.openxmlformats.org/package/2006/relationships"><Relationship Id="rId1" Type="http://schemas.openxmlformats.org/officeDocument/2006/relationships/image" Target="../media/image40.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3.jpg"/><Relationship Id="rId2" Type="http://schemas.openxmlformats.org/officeDocument/2006/relationships/image" Target="../media/image42.jpeg"/><Relationship Id="rId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29</xdr:row>
      <xdr:rowOff>1</xdr:rowOff>
    </xdr:from>
    <xdr:to>
      <xdr:col>1</xdr:col>
      <xdr:colOff>152400</xdr:colOff>
      <xdr:row>34</xdr:row>
      <xdr:rowOff>120526</xdr:rowOff>
    </xdr:to>
    <xdr:pic>
      <xdr:nvPicPr>
        <xdr:cNvPr id="7" name="Picture 6"/>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99213">
                      <a14:backgroundMark x1="88189" y1="74528" x2="88189" y2="74528"/>
                    </a14:backgroundRemoval>
                  </a14:imgEffect>
                </a14:imgLayer>
              </a14:imgProps>
            </a:ext>
            <a:ext uri="{28A0092B-C50C-407E-A947-70E740481C1C}">
              <a14:useLocalDpi xmlns:a14="http://schemas.microsoft.com/office/drawing/2010/main" val="0"/>
            </a:ext>
          </a:extLst>
        </a:blip>
        <a:stretch>
          <a:fillRect/>
        </a:stretch>
      </xdr:blipFill>
      <xdr:spPr>
        <a:xfrm>
          <a:off x="0" y="4686301"/>
          <a:ext cx="1114425" cy="930150"/>
        </a:xfrm>
        <a:prstGeom prst="rect">
          <a:avLst/>
        </a:prstGeom>
      </xdr:spPr>
    </xdr:pic>
    <xdr:clientData/>
  </xdr:twoCellAnchor>
  <xdr:twoCellAnchor editAs="oneCell">
    <xdr:from>
      <xdr:col>0</xdr:col>
      <xdr:colOff>0</xdr:colOff>
      <xdr:row>5</xdr:row>
      <xdr:rowOff>180975</xdr:rowOff>
    </xdr:from>
    <xdr:to>
      <xdr:col>1</xdr:col>
      <xdr:colOff>85725</xdr:colOff>
      <xdr:row>11</xdr:row>
      <xdr:rowOff>42709</xdr:rowOff>
    </xdr:to>
    <xdr:pic>
      <xdr:nvPicPr>
        <xdr:cNvPr id="6" name="Picture 5"/>
        <xdr:cNvPicPr>
          <a:picLocks noChangeAspect="1" noChangeArrowheads="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0" b="100000" l="0" r="99194">
                      <a14:backgroundMark x1="20161" y1="72549" x2="20161" y2="72549"/>
                      <a14:backgroundMark x1="80645" y1="69608" x2="80645" y2="69608"/>
                      <a14:backgroundMark x1="95968" y1="61765" x2="95968" y2="61765"/>
                      <a14:backgroundMark x1="69355" y1="98039" x2="69355" y2="98039"/>
                      <a14:backgroundMark x1="32258" y1="95098" x2="32258" y2="95098"/>
                    </a14:backgroundRemoval>
                  </a14:imgEffect>
                </a14:imgLayer>
              </a14:imgProps>
            </a:ext>
            <a:ext uri="{28A0092B-C50C-407E-A947-70E740481C1C}">
              <a14:useLocalDpi xmlns:a14="http://schemas.microsoft.com/office/drawing/2010/main" val="0"/>
            </a:ext>
          </a:extLst>
        </a:blip>
        <a:srcRect/>
        <a:stretch>
          <a:fillRect/>
        </a:stretch>
      </xdr:blipFill>
      <xdr:spPr bwMode="auto">
        <a:xfrm>
          <a:off x="0" y="1057275"/>
          <a:ext cx="1047750" cy="8618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123826</xdr:rowOff>
    </xdr:from>
    <xdr:to>
      <xdr:col>2</xdr:col>
      <xdr:colOff>7188</xdr:colOff>
      <xdr:row>79</xdr:row>
      <xdr:rowOff>66676</xdr:rowOff>
    </xdr:to>
    <xdr:pic>
      <xdr:nvPicPr>
        <xdr:cNvPr id="4" name="Picture 3"/>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ackgroundRemoval t="0" b="100000" l="0" r="100000">
                      <a14:backgroundMark x1="16406" y1="22642" x2="16406" y2="22642"/>
                    </a14:backgroundRemoval>
                  </a14:imgEffect>
                </a14:imgLayer>
              </a14:imgProps>
            </a:ext>
            <a:ext uri="{28A0092B-C50C-407E-A947-70E740481C1C}">
              <a14:useLocalDpi xmlns:a14="http://schemas.microsoft.com/office/drawing/2010/main" val="0"/>
            </a:ext>
          </a:extLst>
        </a:blip>
        <a:stretch>
          <a:fillRect/>
        </a:stretch>
      </xdr:blipFill>
      <xdr:spPr>
        <a:xfrm>
          <a:off x="0" y="11687176"/>
          <a:ext cx="1150188" cy="952500"/>
        </a:xfrm>
        <a:prstGeom prst="rect">
          <a:avLst/>
        </a:prstGeom>
      </xdr:spPr>
    </xdr:pic>
    <xdr:clientData/>
  </xdr:twoCellAnchor>
  <xdr:twoCellAnchor editAs="oneCell">
    <xdr:from>
      <xdr:col>0</xdr:col>
      <xdr:colOff>9526</xdr:colOff>
      <xdr:row>121</xdr:row>
      <xdr:rowOff>171451</xdr:rowOff>
    </xdr:from>
    <xdr:to>
      <xdr:col>1</xdr:col>
      <xdr:colOff>165879</xdr:colOff>
      <xdr:row>127</xdr:row>
      <xdr:rowOff>104775</xdr:rowOff>
    </xdr:to>
    <xdr:pic>
      <xdr:nvPicPr>
        <xdr:cNvPr id="8" name="Picture 7"/>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1887" b="100000" l="0" r="100000">
                      <a14:backgroundMark x1="17323" y1="74528" x2="17323" y2="74528"/>
                    </a14:backgroundRemoval>
                  </a14:imgEffect>
                </a14:imgLayer>
              </a14:imgProps>
            </a:ext>
            <a:ext uri="{28A0092B-C50C-407E-A947-70E740481C1C}">
              <a14:useLocalDpi xmlns:a14="http://schemas.microsoft.com/office/drawing/2010/main" val="0"/>
            </a:ext>
          </a:extLst>
        </a:blip>
        <a:stretch>
          <a:fillRect/>
        </a:stretch>
      </xdr:blipFill>
      <xdr:spPr>
        <a:xfrm>
          <a:off x="9526" y="19373851"/>
          <a:ext cx="1118378" cy="933449"/>
        </a:xfrm>
        <a:prstGeom prst="rect">
          <a:avLst/>
        </a:prstGeom>
      </xdr:spPr>
    </xdr:pic>
    <xdr:clientData/>
  </xdr:twoCellAnchor>
  <xdr:twoCellAnchor editAs="oneCell">
    <xdr:from>
      <xdr:col>0</xdr:col>
      <xdr:colOff>0</xdr:colOff>
      <xdr:row>144</xdr:row>
      <xdr:rowOff>152401</xdr:rowOff>
    </xdr:from>
    <xdr:to>
      <xdr:col>2</xdr:col>
      <xdr:colOff>9525</xdr:colOff>
      <xdr:row>150</xdr:row>
      <xdr:rowOff>114226</xdr:rowOff>
    </xdr:to>
    <xdr:pic>
      <xdr:nvPicPr>
        <xdr:cNvPr id="9" name="Picture 8"/>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backgroundRemoval t="0" b="100000" l="0" r="100000">
                      <a14:backgroundMark x1="16535" y1="75472" x2="16535" y2="75472"/>
                    </a14:backgroundRemoval>
                  </a14:imgEffect>
                </a14:imgLayer>
              </a14:imgProps>
            </a:ext>
            <a:ext uri="{28A0092B-C50C-407E-A947-70E740481C1C}">
              <a14:useLocalDpi xmlns:a14="http://schemas.microsoft.com/office/drawing/2010/main" val="0"/>
            </a:ext>
          </a:extLst>
        </a:blip>
        <a:stretch>
          <a:fillRect/>
        </a:stretch>
      </xdr:blipFill>
      <xdr:spPr>
        <a:xfrm>
          <a:off x="0" y="22974301"/>
          <a:ext cx="1152525" cy="961950"/>
        </a:xfrm>
        <a:prstGeom prst="rect">
          <a:avLst/>
        </a:prstGeom>
      </xdr:spPr>
    </xdr:pic>
    <xdr:clientData/>
  </xdr:twoCellAnchor>
  <xdr:twoCellAnchor editAs="oneCell">
    <xdr:from>
      <xdr:col>0</xdr:col>
      <xdr:colOff>0</xdr:colOff>
      <xdr:row>190</xdr:row>
      <xdr:rowOff>9525</xdr:rowOff>
    </xdr:from>
    <xdr:to>
      <xdr:col>1</xdr:col>
      <xdr:colOff>152400</xdr:colOff>
      <xdr:row>195</xdr:row>
      <xdr:rowOff>94208</xdr:rowOff>
    </xdr:to>
    <xdr:pic>
      <xdr:nvPicPr>
        <xdr:cNvPr id="11" name="Picture 10"/>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backgroundRemoval t="0" b="100000" l="0" r="100000">
                      <a14:backgroundMark x1="21094" y1="17925" x2="21094" y2="17925"/>
                    </a14:backgroundRemoval>
                  </a14:imgEffect>
                </a14:imgLayer>
              </a14:imgProps>
            </a:ext>
            <a:ext uri="{28A0092B-C50C-407E-A947-70E740481C1C}">
              <a14:useLocalDpi xmlns:a14="http://schemas.microsoft.com/office/drawing/2010/main" val="0"/>
            </a:ext>
          </a:extLst>
        </a:blip>
        <a:stretch>
          <a:fillRect/>
        </a:stretch>
      </xdr:blipFill>
      <xdr:spPr>
        <a:xfrm>
          <a:off x="0" y="30070425"/>
          <a:ext cx="1114425" cy="922883"/>
        </a:xfrm>
        <a:prstGeom prst="rect">
          <a:avLst/>
        </a:prstGeom>
      </xdr:spPr>
    </xdr:pic>
    <xdr:clientData/>
  </xdr:twoCellAnchor>
  <xdr:twoCellAnchor editAs="oneCell">
    <xdr:from>
      <xdr:col>0</xdr:col>
      <xdr:colOff>1</xdr:colOff>
      <xdr:row>259</xdr:row>
      <xdr:rowOff>161926</xdr:rowOff>
    </xdr:from>
    <xdr:to>
      <xdr:col>1</xdr:col>
      <xdr:colOff>142876</xdr:colOff>
      <xdr:row>265</xdr:row>
      <xdr:rowOff>53194</xdr:rowOff>
    </xdr:to>
    <xdr:pic>
      <xdr:nvPicPr>
        <xdr:cNvPr id="14" name="Picture 13"/>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0" b="100000" l="0" r="100000">
                      <a14:backgroundMark x1="20000" y1="18868" x2="20000" y2="18868"/>
                    </a14:backgroundRemoval>
                  </a14:imgEffect>
                </a14:imgLayer>
              </a14:imgProps>
            </a:ext>
            <a:ext uri="{28A0092B-C50C-407E-A947-70E740481C1C}">
              <a14:useLocalDpi xmlns:a14="http://schemas.microsoft.com/office/drawing/2010/main" val="0"/>
            </a:ext>
          </a:extLst>
        </a:blip>
        <a:stretch>
          <a:fillRect/>
        </a:stretch>
      </xdr:blipFill>
      <xdr:spPr>
        <a:xfrm>
          <a:off x="1" y="41138476"/>
          <a:ext cx="1104900" cy="900918"/>
        </a:xfrm>
        <a:prstGeom prst="rect">
          <a:avLst/>
        </a:prstGeom>
      </xdr:spPr>
    </xdr:pic>
    <xdr:clientData/>
  </xdr:twoCellAnchor>
  <xdr:twoCellAnchor editAs="oneCell">
    <xdr:from>
      <xdr:col>0</xdr:col>
      <xdr:colOff>0</xdr:colOff>
      <xdr:row>282</xdr:row>
      <xdr:rowOff>123826</xdr:rowOff>
    </xdr:from>
    <xdr:to>
      <xdr:col>1</xdr:col>
      <xdr:colOff>171450</xdr:colOff>
      <xdr:row>288</xdr:row>
      <xdr:rowOff>60226</xdr:rowOff>
    </xdr:to>
    <xdr:pic>
      <xdr:nvPicPr>
        <xdr:cNvPr id="15" name="Picture 14"/>
        <xdr:cNvPicPr>
          <a:picLocks noChangeAspect="1"/>
        </xdr:cNvPicPr>
      </xdr:nvPicPr>
      <xdr:blipFill>
        <a:blip xmlns:r="http://schemas.openxmlformats.org/officeDocument/2006/relationships" r:embed="rId15">
          <a:extLst>
            <a:ext uri="{BEBA8EAE-BF5A-486C-A8C5-ECC9F3942E4B}">
              <a14:imgProps xmlns:a14="http://schemas.microsoft.com/office/drawing/2010/main">
                <a14:imgLayer r:embed="rId16">
                  <a14:imgEffect>
                    <a14:backgroundRemoval t="0" b="100000" l="0" r="100000">
                      <a14:backgroundMark x1="22047" y1="26415" x2="22047" y2="26415"/>
                    </a14:backgroundRemoval>
                  </a14:imgEffect>
                </a14:imgLayer>
              </a14:imgProps>
            </a:ext>
            <a:ext uri="{28A0092B-C50C-407E-A947-70E740481C1C}">
              <a14:useLocalDpi xmlns:a14="http://schemas.microsoft.com/office/drawing/2010/main" val="0"/>
            </a:ext>
          </a:extLst>
        </a:blip>
        <a:stretch>
          <a:fillRect/>
        </a:stretch>
      </xdr:blipFill>
      <xdr:spPr>
        <a:xfrm>
          <a:off x="0" y="44719876"/>
          <a:ext cx="1133475" cy="946050"/>
        </a:xfrm>
        <a:prstGeom prst="rect">
          <a:avLst/>
        </a:prstGeom>
      </xdr:spPr>
    </xdr:pic>
    <xdr:clientData/>
  </xdr:twoCellAnchor>
  <xdr:twoCellAnchor editAs="oneCell">
    <xdr:from>
      <xdr:col>0</xdr:col>
      <xdr:colOff>1</xdr:colOff>
      <xdr:row>398</xdr:row>
      <xdr:rowOff>123825</xdr:rowOff>
    </xdr:from>
    <xdr:to>
      <xdr:col>2</xdr:col>
      <xdr:colOff>1</xdr:colOff>
      <xdr:row>404</xdr:row>
      <xdr:rowOff>56496</xdr:rowOff>
    </xdr:to>
    <xdr:pic>
      <xdr:nvPicPr>
        <xdr:cNvPr id="20" name="Picture 19"/>
        <xdr:cNvPicPr>
          <a:picLocks noChangeAspect="1"/>
        </xdr:cNvPicPr>
      </xdr:nvPicPr>
      <xdr:blipFill>
        <a:blip xmlns:r="http://schemas.openxmlformats.org/officeDocument/2006/relationships" r:embed="rId17">
          <a:extLst>
            <a:ext uri="{BEBA8EAE-BF5A-486C-A8C5-ECC9F3942E4B}">
              <a14:imgProps xmlns:a14="http://schemas.microsoft.com/office/drawing/2010/main">
                <a14:imgLayer r:embed="rId18">
                  <a14:imgEffect>
                    <a14:backgroundRemoval t="0" b="100000" l="0" r="99237">
                      <a14:backgroundMark x1="16031" y1="10185" x2="16031" y2="10185"/>
                    </a14:backgroundRemoval>
                  </a14:imgEffect>
                </a14:imgLayer>
              </a14:imgProps>
            </a:ext>
            <a:ext uri="{28A0092B-C50C-407E-A947-70E740481C1C}">
              <a14:useLocalDpi xmlns:a14="http://schemas.microsoft.com/office/drawing/2010/main" val="0"/>
            </a:ext>
          </a:extLst>
        </a:blip>
        <a:stretch>
          <a:fillRect/>
        </a:stretch>
      </xdr:blipFill>
      <xdr:spPr>
        <a:xfrm>
          <a:off x="1" y="63045975"/>
          <a:ext cx="1143000" cy="942321"/>
        </a:xfrm>
        <a:prstGeom prst="rect">
          <a:avLst/>
        </a:prstGeom>
      </xdr:spPr>
    </xdr:pic>
    <xdr:clientData/>
  </xdr:twoCellAnchor>
  <xdr:twoCellAnchor editAs="oneCell">
    <xdr:from>
      <xdr:col>0</xdr:col>
      <xdr:colOff>0</xdr:colOff>
      <xdr:row>421</xdr:row>
      <xdr:rowOff>152401</xdr:rowOff>
    </xdr:from>
    <xdr:to>
      <xdr:col>1</xdr:col>
      <xdr:colOff>152400</xdr:colOff>
      <xdr:row>427</xdr:row>
      <xdr:rowOff>72901</xdr:rowOff>
    </xdr:to>
    <xdr:pic>
      <xdr:nvPicPr>
        <xdr:cNvPr id="21" name="Picture 20"/>
        <xdr:cNvPicPr>
          <a:picLocks noChangeAspect="1"/>
        </xdr:cNvPicPr>
      </xdr:nvPicPr>
      <xdr:blipFill>
        <a:blip xmlns:r="http://schemas.openxmlformats.org/officeDocument/2006/relationships" r:embed="rId19">
          <a:extLst>
            <a:ext uri="{BEBA8EAE-BF5A-486C-A8C5-ECC9F3942E4B}">
              <a14:imgProps xmlns:a14="http://schemas.microsoft.com/office/drawing/2010/main">
                <a14:imgLayer r:embed="rId20">
                  <a14:imgEffect>
                    <a14:backgroundRemoval t="0" b="100000" l="0" r="100000">
                      <a14:backgroundMark x1="12598" y1="29245" x2="13386" y2="26415"/>
                      <a14:backgroundMark x1="88189" y1="28302" x2="88189" y2="28302"/>
                    </a14:backgroundRemoval>
                  </a14:imgEffect>
                </a14:imgLayer>
              </a14:imgProps>
            </a:ext>
            <a:ext uri="{28A0092B-C50C-407E-A947-70E740481C1C}">
              <a14:useLocalDpi xmlns:a14="http://schemas.microsoft.com/office/drawing/2010/main" val="0"/>
            </a:ext>
          </a:extLst>
        </a:blip>
        <a:stretch>
          <a:fillRect/>
        </a:stretch>
      </xdr:blipFill>
      <xdr:spPr>
        <a:xfrm>
          <a:off x="0" y="66694051"/>
          <a:ext cx="1114425" cy="930150"/>
        </a:xfrm>
        <a:prstGeom prst="rect">
          <a:avLst/>
        </a:prstGeom>
      </xdr:spPr>
    </xdr:pic>
    <xdr:clientData/>
  </xdr:twoCellAnchor>
  <xdr:twoCellAnchor editAs="oneCell">
    <xdr:from>
      <xdr:col>0</xdr:col>
      <xdr:colOff>0</xdr:colOff>
      <xdr:row>467</xdr:row>
      <xdr:rowOff>142876</xdr:rowOff>
    </xdr:from>
    <xdr:to>
      <xdr:col>2</xdr:col>
      <xdr:colOff>16175</xdr:colOff>
      <xdr:row>473</xdr:row>
      <xdr:rowOff>85726</xdr:rowOff>
    </xdr:to>
    <xdr:pic>
      <xdr:nvPicPr>
        <xdr:cNvPr id="23" name="Picture 22"/>
        <xdr:cNvPicPr>
          <a:picLocks noChangeAspect="1"/>
        </xdr:cNvPicPr>
      </xdr:nvPicPr>
      <xdr:blipFill>
        <a:blip xmlns:r="http://schemas.openxmlformats.org/officeDocument/2006/relationships" r:embed="rId21">
          <a:extLst>
            <a:ext uri="{BEBA8EAE-BF5A-486C-A8C5-ECC9F3942E4B}">
              <a14:imgProps xmlns:a14="http://schemas.microsoft.com/office/drawing/2010/main">
                <a14:imgLayer r:embed="rId22">
                  <a14:imgEffect>
                    <a14:backgroundRemoval t="0" b="100000" l="0" r="100000">
                      <a14:backgroundMark x1="22481" y1="18868" x2="22481" y2="18868"/>
                    </a14:backgroundRemoval>
                  </a14:imgEffect>
                </a14:imgLayer>
              </a14:imgProps>
            </a:ext>
            <a:ext uri="{28A0092B-C50C-407E-A947-70E740481C1C}">
              <a14:useLocalDpi xmlns:a14="http://schemas.microsoft.com/office/drawing/2010/main" val="0"/>
            </a:ext>
          </a:extLst>
        </a:blip>
        <a:stretch>
          <a:fillRect/>
        </a:stretch>
      </xdr:blipFill>
      <xdr:spPr>
        <a:xfrm>
          <a:off x="0" y="73923526"/>
          <a:ext cx="1159175" cy="952500"/>
        </a:xfrm>
        <a:prstGeom prst="rect">
          <a:avLst/>
        </a:prstGeom>
      </xdr:spPr>
    </xdr:pic>
    <xdr:clientData/>
  </xdr:twoCellAnchor>
  <xdr:twoCellAnchor editAs="oneCell">
    <xdr:from>
      <xdr:col>0</xdr:col>
      <xdr:colOff>0</xdr:colOff>
      <xdr:row>490</xdr:row>
      <xdr:rowOff>161925</xdr:rowOff>
    </xdr:from>
    <xdr:to>
      <xdr:col>1</xdr:col>
      <xdr:colOff>161925</xdr:colOff>
      <xdr:row>496</xdr:row>
      <xdr:rowOff>63825</xdr:rowOff>
    </xdr:to>
    <xdr:pic>
      <xdr:nvPicPr>
        <xdr:cNvPr id="24" name="Picture 23"/>
        <xdr:cNvPicPr>
          <a:picLocks noChangeAspect="1"/>
        </xdr:cNvPicPr>
      </xdr:nvPicPr>
      <xdr:blipFill>
        <a:blip xmlns:r="http://schemas.openxmlformats.org/officeDocument/2006/relationships" r:embed="rId23">
          <a:extLst>
            <a:ext uri="{BEBA8EAE-BF5A-486C-A8C5-ECC9F3942E4B}">
              <a14:imgProps xmlns:a14="http://schemas.microsoft.com/office/drawing/2010/main">
                <a14:imgLayer r:embed="rId24">
                  <a14:imgEffect>
                    <a14:backgroundRemoval t="0" b="100000" l="0" r="100000">
                      <a14:backgroundMark x1="22835" y1="37864" x2="22835" y2="37864"/>
                      <a14:backgroundMark x1="82677" y1="16505" x2="82677" y2="16505"/>
                    </a14:backgroundRemoval>
                  </a14:imgEffect>
                </a14:imgLayer>
              </a14:imgProps>
            </a:ext>
            <a:ext uri="{28A0092B-C50C-407E-A947-70E740481C1C}">
              <a14:useLocalDpi xmlns:a14="http://schemas.microsoft.com/office/drawing/2010/main" val="0"/>
            </a:ext>
          </a:extLst>
        </a:blip>
        <a:stretch>
          <a:fillRect/>
        </a:stretch>
      </xdr:blipFill>
      <xdr:spPr>
        <a:xfrm>
          <a:off x="0" y="77562075"/>
          <a:ext cx="1123950" cy="911550"/>
        </a:xfrm>
        <a:prstGeom prst="rect">
          <a:avLst/>
        </a:prstGeom>
      </xdr:spPr>
    </xdr:pic>
    <xdr:clientData/>
  </xdr:twoCellAnchor>
  <xdr:twoCellAnchor editAs="oneCell">
    <xdr:from>
      <xdr:col>0</xdr:col>
      <xdr:colOff>0</xdr:colOff>
      <xdr:row>515</xdr:row>
      <xdr:rowOff>152400</xdr:rowOff>
    </xdr:from>
    <xdr:to>
      <xdr:col>1</xdr:col>
      <xdr:colOff>171450</xdr:colOff>
      <xdr:row>521</xdr:row>
      <xdr:rowOff>71550</xdr:rowOff>
    </xdr:to>
    <xdr:pic>
      <xdr:nvPicPr>
        <xdr:cNvPr id="25" name="Picture 24"/>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backgroundRemoval t="0" b="98058" l="0" r="100000">
                      <a14:backgroundMark x1="22835" y1="83495" x2="22835" y2="83495"/>
                    </a14:backgroundRemoval>
                  </a14:imgEffect>
                </a14:imgLayer>
              </a14:imgProps>
            </a:ext>
            <a:ext uri="{28A0092B-C50C-407E-A947-70E740481C1C}">
              <a14:useLocalDpi xmlns:a14="http://schemas.microsoft.com/office/drawing/2010/main" val="0"/>
            </a:ext>
          </a:extLst>
        </a:blip>
        <a:stretch>
          <a:fillRect/>
        </a:stretch>
      </xdr:blipFill>
      <xdr:spPr>
        <a:xfrm>
          <a:off x="0" y="81572100"/>
          <a:ext cx="1133475" cy="919275"/>
        </a:xfrm>
        <a:prstGeom prst="rect">
          <a:avLst/>
        </a:prstGeom>
      </xdr:spPr>
    </xdr:pic>
    <xdr:clientData/>
  </xdr:twoCellAnchor>
  <xdr:twoCellAnchor editAs="oneCell">
    <xdr:from>
      <xdr:col>0</xdr:col>
      <xdr:colOff>0</xdr:colOff>
      <xdr:row>538</xdr:row>
      <xdr:rowOff>0</xdr:rowOff>
    </xdr:from>
    <xdr:to>
      <xdr:col>1</xdr:col>
      <xdr:colOff>171450</xdr:colOff>
      <xdr:row>543</xdr:row>
      <xdr:rowOff>73893</xdr:rowOff>
    </xdr:to>
    <xdr:pic>
      <xdr:nvPicPr>
        <xdr:cNvPr id="26" name="Picture 25"/>
        <xdr:cNvPicPr>
          <a:picLocks noChangeAspect="1"/>
        </xdr:cNvPicPr>
      </xdr:nvPicPr>
      <xdr:blipFill>
        <a:blip xmlns:r="http://schemas.openxmlformats.org/officeDocument/2006/relationships" r:embed="rId27">
          <a:extLst>
            <a:ext uri="{BEBA8EAE-BF5A-486C-A8C5-ECC9F3942E4B}">
              <a14:imgProps xmlns:a14="http://schemas.microsoft.com/office/drawing/2010/main">
                <a14:imgLayer r:embed="rId28">
                  <a14:imgEffect>
                    <a14:backgroundRemoval t="0" b="98058" l="0" r="100000">
                      <a14:backgroundMark x1="18750" y1="18447" x2="18750" y2="18447"/>
                    </a14:backgroundRemoval>
                  </a14:imgEffect>
                </a14:imgLayer>
              </a14:imgProps>
            </a:ext>
            <a:ext uri="{28A0092B-C50C-407E-A947-70E740481C1C}">
              <a14:useLocalDpi xmlns:a14="http://schemas.microsoft.com/office/drawing/2010/main" val="0"/>
            </a:ext>
          </a:extLst>
        </a:blip>
        <a:stretch>
          <a:fillRect/>
        </a:stretch>
      </xdr:blipFill>
      <xdr:spPr>
        <a:xfrm>
          <a:off x="0" y="85039200"/>
          <a:ext cx="1133475" cy="912093"/>
        </a:xfrm>
        <a:prstGeom prst="rect">
          <a:avLst/>
        </a:prstGeom>
      </xdr:spPr>
    </xdr:pic>
    <xdr:clientData/>
  </xdr:twoCellAnchor>
  <xdr:twoCellAnchor editAs="oneCell">
    <xdr:from>
      <xdr:col>0</xdr:col>
      <xdr:colOff>0</xdr:colOff>
      <xdr:row>562</xdr:row>
      <xdr:rowOff>152400</xdr:rowOff>
    </xdr:from>
    <xdr:to>
      <xdr:col>1</xdr:col>
      <xdr:colOff>161925</xdr:colOff>
      <xdr:row>568</xdr:row>
      <xdr:rowOff>63825</xdr:rowOff>
    </xdr:to>
    <xdr:pic>
      <xdr:nvPicPr>
        <xdr:cNvPr id="27" name="Picture 26"/>
        <xdr:cNvPicPr>
          <a:picLocks noChangeAspect="1"/>
        </xdr:cNvPicPr>
      </xdr:nvPicPr>
      <xdr:blipFill>
        <a:blip xmlns:r="http://schemas.openxmlformats.org/officeDocument/2006/relationships" r:embed="rId29">
          <a:extLst>
            <a:ext uri="{BEBA8EAE-BF5A-486C-A8C5-ECC9F3942E4B}">
              <a14:imgProps xmlns:a14="http://schemas.microsoft.com/office/drawing/2010/main">
                <a14:imgLayer r:embed="rId30">
                  <a14:imgEffect>
                    <a14:backgroundRemoval t="971" b="100000" l="0" r="100000">
                      <a14:backgroundMark x1="10236" y1="67961" x2="10236" y2="67961"/>
                    </a14:backgroundRemoval>
                  </a14:imgEffect>
                </a14:imgLayer>
              </a14:imgProps>
            </a:ext>
            <a:ext uri="{28A0092B-C50C-407E-A947-70E740481C1C}">
              <a14:useLocalDpi xmlns:a14="http://schemas.microsoft.com/office/drawing/2010/main" val="0"/>
            </a:ext>
          </a:extLst>
        </a:blip>
        <a:stretch>
          <a:fillRect/>
        </a:stretch>
      </xdr:blipFill>
      <xdr:spPr>
        <a:xfrm>
          <a:off x="0" y="89039700"/>
          <a:ext cx="1123950" cy="911550"/>
        </a:xfrm>
        <a:prstGeom prst="rect">
          <a:avLst/>
        </a:prstGeom>
      </xdr:spPr>
    </xdr:pic>
    <xdr:clientData/>
  </xdr:twoCellAnchor>
  <xdr:twoCellAnchor editAs="oneCell">
    <xdr:from>
      <xdr:col>0</xdr:col>
      <xdr:colOff>0</xdr:colOff>
      <xdr:row>575</xdr:row>
      <xdr:rowOff>0</xdr:rowOff>
    </xdr:from>
    <xdr:to>
      <xdr:col>1</xdr:col>
      <xdr:colOff>152400</xdr:colOff>
      <xdr:row>580</xdr:row>
      <xdr:rowOff>65625</xdr:rowOff>
    </xdr:to>
    <xdr:pic>
      <xdr:nvPicPr>
        <xdr:cNvPr id="28" name="Picture 27"/>
        <xdr:cNvPicPr>
          <a:picLocks noChangeAspect="1"/>
        </xdr:cNvPicPr>
      </xdr:nvPicPr>
      <xdr:blipFill>
        <a:blip xmlns:r="http://schemas.openxmlformats.org/officeDocument/2006/relationships" r:embed="rId31">
          <a:extLst>
            <a:ext uri="{BEBA8EAE-BF5A-486C-A8C5-ECC9F3942E4B}">
              <a14:imgProps xmlns:a14="http://schemas.microsoft.com/office/drawing/2010/main">
                <a14:imgLayer r:embed="rId32">
                  <a14:imgEffect>
                    <a14:backgroundRemoval t="0" b="97087" l="0" r="100000">
                      <a14:backgroundMark x1="18898" y1="12621" x2="18898" y2="12621"/>
                    </a14:backgroundRemoval>
                  </a14:imgEffect>
                </a14:imgLayer>
              </a14:imgProps>
            </a:ext>
            <a:ext uri="{28A0092B-C50C-407E-A947-70E740481C1C}">
              <a14:useLocalDpi xmlns:a14="http://schemas.microsoft.com/office/drawing/2010/main" val="0"/>
            </a:ext>
          </a:extLst>
        </a:blip>
        <a:stretch>
          <a:fillRect/>
        </a:stretch>
      </xdr:blipFill>
      <xdr:spPr>
        <a:xfrm>
          <a:off x="0" y="90887550"/>
          <a:ext cx="1114425" cy="903825"/>
        </a:xfrm>
        <a:prstGeom prst="rect">
          <a:avLst/>
        </a:prstGeom>
      </xdr:spPr>
    </xdr:pic>
    <xdr:clientData/>
  </xdr:twoCellAnchor>
  <xdr:twoCellAnchor editAs="oneCell">
    <xdr:from>
      <xdr:col>0</xdr:col>
      <xdr:colOff>0</xdr:colOff>
      <xdr:row>52</xdr:row>
      <xdr:rowOff>0</xdr:rowOff>
    </xdr:from>
    <xdr:to>
      <xdr:col>1</xdr:col>
      <xdr:colOff>87882</xdr:colOff>
      <xdr:row>57</xdr:row>
      <xdr:rowOff>66675</xdr:rowOff>
    </xdr:to>
    <xdr:pic>
      <xdr:nvPicPr>
        <xdr:cNvPr id="2" name="Picture 1"/>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8305800"/>
          <a:ext cx="1049907" cy="876300"/>
        </a:xfrm>
        <a:prstGeom prst="rect">
          <a:avLst/>
        </a:prstGeom>
      </xdr:spPr>
    </xdr:pic>
    <xdr:clientData/>
  </xdr:twoCellAnchor>
  <xdr:twoCellAnchor editAs="oneCell">
    <xdr:from>
      <xdr:col>0</xdr:col>
      <xdr:colOff>0</xdr:colOff>
      <xdr:row>98</xdr:row>
      <xdr:rowOff>1</xdr:rowOff>
    </xdr:from>
    <xdr:to>
      <xdr:col>1</xdr:col>
      <xdr:colOff>76200</xdr:colOff>
      <xdr:row>103</xdr:row>
      <xdr:rowOff>56926</xdr:rowOff>
    </xdr:to>
    <xdr:pic>
      <xdr:nvPicPr>
        <xdr:cNvPr id="3" name="Picture 2"/>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0" y="15544801"/>
          <a:ext cx="1038225" cy="866550"/>
        </a:xfrm>
        <a:prstGeom prst="rect">
          <a:avLst/>
        </a:prstGeom>
      </xdr:spPr>
    </xdr:pic>
    <xdr:clientData/>
  </xdr:twoCellAnchor>
  <xdr:twoCellAnchor editAs="oneCell">
    <xdr:from>
      <xdr:col>0</xdr:col>
      <xdr:colOff>0</xdr:colOff>
      <xdr:row>168</xdr:row>
      <xdr:rowOff>0</xdr:rowOff>
    </xdr:from>
    <xdr:to>
      <xdr:col>1</xdr:col>
      <xdr:colOff>99294</xdr:colOff>
      <xdr:row>173</xdr:row>
      <xdr:rowOff>76200</xdr:rowOff>
    </xdr:to>
    <xdr:pic>
      <xdr:nvPicPr>
        <xdr:cNvPr id="5" name="Picture 4"/>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0" y="26631900"/>
          <a:ext cx="1061319" cy="885825"/>
        </a:xfrm>
        <a:prstGeom prst="rect">
          <a:avLst/>
        </a:prstGeom>
      </xdr:spPr>
    </xdr:pic>
    <xdr:clientData/>
  </xdr:twoCellAnchor>
  <xdr:twoCellAnchor editAs="oneCell">
    <xdr:from>
      <xdr:col>0</xdr:col>
      <xdr:colOff>0</xdr:colOff>
      <xdr:row>214</xdr:row>
      <xdr:rowOff>1</xdr:rowOff>
    </xdr:from>
    <xdr:to>
      <xdr:col>1</xdr:col>
      <xdr:colOff>96148</xdr:colOff>
      <xdr:row>219</xdr:row>
      <xdr:rowOff>66676</xdr:rowOff>
    </xdr:to>
    <xdr:pic>
      <xdr:nvPicPr>
        <xdr:cNvPr id="10" name="Picture 9"/>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0" y="33870901"/>
          <a:ext cx="1058173" cy="876300"/>
        </a:xfrm>
        <a:prstGeom prst="rect">
          <a:avLst/>
        </a:prstGeom>
      </xdr:spPr>
    </xdr:pic>
    <xdr:clientData/>
  </xdr:twoCellAnchor>
  <xdr:twoCellAnchor editAs="oneCell">
    <xdr:from>
      <xdr:col>0</xdr:col>
      <xdr:colOff>1</xdr:colOff>
      <xdr:row>238</xdr:row>
      <xdr:rowOff>1</xdr:rowOff>
    </xdr:from>
    <xdr:to>
      <xdr:col>1</xdr:col>
      <xdr:colOff>87882</xdr:colOff>
      <xdr:row>243</xdr:row>
      <xdr:rowOff>66675</xdr:rowOff>
    </xdr:to>
    <xdr:pic>
      <xdr:nvPicPr>
        <xdr:cNvPr id="12" name="Picture 11"/>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 y="37719001"/>
          <a:ext cx="1049906" cy="876299"/>
        </a:xfrm>
        <a:prstGeom prst="rect">
          <a:avLst/>
        </a:prstGeom>
      </xdr:spPr>
    </xdr:pic>
    <xdr:clientData/>
  </xdr:twoCellAnchor>
  <xdr:twoCellAnchor editAs="oneCell">
    <xdr:from>
      <xdr:col>0</xdr:col>
      <xdr:colOff>0</xdr:colOff>
      <xdr:row>307</xdr:row>
      <xdr:rowOff>1</xdr:rowOff>
    </xdr:from>
    <xdr:to>
      <xdr:col>1</xdr:col>
      <xdr:colOff>95250</xdr:colOff>
      <xdr:row>312</xdr:row>
      <xdr:rowOff>59144</xdr:rowOff>
    </xdr:to>
    <xdr:pic>
      <xdr:nvPicPr>
        <xdr:cNvPr id="13" name="Picture 12"/>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0" y="48577501"/>
          <a:ext cx="1057275" cy="868768"/>
        </a:xfrm>
        <a:prstGeom prst="rect">
          <a:avLst/>
        </a:prstGeom>
      </xdr:spPr>
    </xdr:pic>
    <xdr:clientData/>
  </xdr:twoCellAnchor>
  <xdr:twoCellAnchor editAs="oneCell">
    <xdr:from>
      <xdr:col>0</xdr:col>
      <xdr:colOff>0</xdr:colOff>
      <xdr:row>330</xdr:row>
      <xdr:rowOff>1</xdr:rowOff>
    </xdr:from>
    <xdr:to>
      <xdr:col>1</xdr:col>
      <xdr:colOff>95250</xdr:colOff>
      <xdr:row>335</xdr:row>
      <xdr:rowOff>65932</xdr:rowOff>
    </xdr:to>
    <xdr:pic>
      <xdr:nvPicPr>
        <xdr:cNvPr id="16" name="Picture 15"/>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0" y="52197001"/>
          <a:ext cx="1057275" cy="875556"/>
        </a:xfrm>
        <a:prstGeom prst="rect">
          <a:avLst/>
        </a:prstGeom>
      </xdr:spPr>
    </xdr:pic>
    <xdr:clientData/>
  </xdr:twoCellAnchor>
  <xdr:twoCellAnchor editAs="oneCell">
    <xdr:from>
      <xdr:col>0</xdr:col>
      <xdr:colOff>0</xdr:colOff>
      <xdr:row>354</xdr:row>
      <xdr:rowOff>1</xdr:rowOff>
    </xdr:from>
    <xdr:to>
      <xdr:col>1</xdr:col>
      <xdr:colOff>81232</xdr:colOff>
      <xdr:row>359</xdr:row>
      <xdr:rowOff>47626</xdr:rowOff>
    </xdr:to>
    <xdr:pic>
      <xdr:nvPicPr>
        <xdr:cNvPr id="17" name="Picture 16"/>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0" y="56045101"/>
          <a:ext cx="1043257" cy="857250"/>
        </a:xfrm>
        <a:prstGeom prst="rect">
          <a:avLst/>
        </a:prstGeom>
      </xdr:spPr>
    </xdr:pic>
    <xdr:clientData/>
  </xdr:twoCellAnchor>
  <xdr:twoCellAnchor editAs="oneCell">
    <xdr:from>
      <xdr:col>0</xdr:col>
      <xdr:colOff>0</xdr:colOff>
      <xdr:row>377</xdr:row>
      <xdr:rowOff>0</xdr:rowOff>
    </xdr:from>
    <xdr:to>
      <xdr:col>1</xdr:col>
      <xdr:colOff>57150</xdr:colOff>
      <xdr:row>382</xdr:row>
      <xdr:rowOff>16950</xdr:rowOff>
    </xdr:to>
    <xdr:pic>
      <xdr:nvPicPr>
        <xdr:cNvPr id="18" name="Picture 17"/>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0" y="59664600"/>
          <a:ext cx="1019175" cy="826575"/>
        </a:xfrm>
        <a:prstGeom prst="rect">
          <a:avLst/>
        </a:prstGeom>
      </xdr:spPr>
    </xdr:pic>
    <xdr:clientData/>
  </xdr:twoCellAnchor>
  <xdr:twoCellAnchor editAs="oneCell">
    <xdr:from>
      <xdr:col>0</xdr:col>
      <xdr:colOff>0</xdr:colOff>
      <xdr:row>446</xdr:row>
      <xdr:rowOff>1</xdr:rowOff>
    </xdr:from>
    <xdr:to>
      <xdr:col>1</xdr:col>
      <xdr:colOff>95250</xdr:colOff>
      <xdr:row>451</xdr:row>
      <xdr:rowOff>72826</xdr:rowOff>
    </xdr:to>
    <xdr:pic>
      <xdr:nvPicPr>
        <xdr:cNvPr id="31" name="Picture 30"/>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0" y="70523101"/>
          <a:ext cx="1057275" cy="882450"/>
        </a:xfrm>
        <a:prstGeom prst="rect">
          <a:avLst/>
        </a:prstGeom>
      </xdr:spPr>
    </xdr:pic>
    <xdr:clientData/>
  </xdr:twoCellAnchor>
  <xdr:oneCellAnchor>
    <xdr:from>
      <xdr:col>0</xdr:col>
      <xdr:colOff>10949</xdr:colOff>
      <xdr:row>589</xdr:row>
      <xdr:rowOff>142875</xdr:rowOff>
    </xdr:from>
    <xdr:ext cx="994701" cy="911550"/>
    <xdr:pic>
      <xdr:nvPicPr>
        <xdr:cNvPr id="29" name="Picture 28"/>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t="8359"/>
        <a:stretch/>
      </xdr:blipFill>
      <xdr:spPr>
        <a:xfrm>
          <a:off x="10949" y="93259275"/>
          <a:ext cx="994701" cy="9115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251503</xdr:colOff>
      <xdr:row>48</xdr:row>
      <xdr:rowOff>90272</xdr:rowOff>
    </xdr:from>
    <xdr:to>
      <xdr:col>0</xdr:col>
      <xdr:colOff>753417</xdr:colOff>
      <xdr:row>51</xdr:row>
      <xdr:rowOff>81944</xdr:rowOff>
    </xdr:to>
    <xdr:pic>
      <xdr:nvPicPr>
        <xdr:cNvPr id="2086" name="Picture 38" descr="BJ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1840877">
          <a:off x="251503" y="8824697"/>
          <a:ext cx="501914" cy="572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139391</xdr:colOff>
      <xdr:row>45</xdr:row>
      <xdr:rowOff>36726</xdr:rowOff>
    </xdr:from>
    <xdr:to>
      <xdr:col>0</xdr:col>
      <xdr:colOff>740567</xdr:colOff>
      <xdr:row>48</xdr:row>
      <xdr:rowOff>94364</xdr:rowOff>
    </xdr:to>
    <xdr:pic>
      <xdr:nvPicPr>
        <xdr:cNvPr id="2085" name="Picture 37" descr="BJ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824349">
          <a:off x="139391" y="8199651"/>
          <a:ext cx="601176" cy="629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133350</xdr:colOff>
      <xdr:row>6</xdr:row>
      <xdr:rowOff>76200</xdr:rowOff>
    </xdr:from>
    <xdr:to>
      <xdr:col>0</xdr:col>
      <xdr:colOff>923925</xdr:colOff>
      <xdr:row>10</xdr:row>
      <xdr:rowOff>95250</xdr:rowOff>
    </xdr:to>
    <xdr:pic>
      <xdr:nvPicPr>
        <xdr:cNvPr id="2049" name="Picture 1" descr="Untitled-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3350" y="1181100"/>
          <a:ext cx="790575"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11</xdr:row>
      <xdr:rowOff>28575</xdr:rowOff>
    </xdr:from>
    <xdr:to>
      <xdr:col>0</xdr:col>
      <xdr:colOff>895350</xdr:colOff>
      <xdr:row>15</xdr:row>
      <xdr:rowOff>0</xdr:rowOff>
    </xdr:to>
    <xdr:pic>
      <xdr:nvPicPr>
        <xdr:cNvPr id="2050" name="Picture 2" descr="Untitled-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2400" y="1990725"/>
          <a:ext cx="742950"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114300</xdr:colOff>
      <xdr:row>16</xdr:row>
      <xdr:rowOff>47625</xdr:rowOff>
    </xdr:from>
    <xdr:to>
      <xdr:col>0</xdr:col>
      <xdr:colOff>933450</xdr:colOff>
      <xdr:row>20</xdr:row>
      <xdr:rowOff>85725</xdr:rowOff>
    </xdr:to>
    <xdr:pic>
      <xdr:nvPicPr>
        <xdr:cNvPr id="2051" name="Picture 3" descr="Untitled-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4300" y="2867025"/>
          <a:ext cx="819150"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123825</xdr:colOff>
      <xdr:row>20</xdr:row>
      <xdr:rowOff>66675</xdr:rowOff>
    </xdr:from>
    <xdr:to>
      <xdr:col>0</xdr:col>
      <xdr:colOff>885825</xdr:colOff>
      <xdr:row>24</xdr:row>
      <xdr:rowOff>38100</xdr:rowOff>
    </xdr:to>
    <xdr:pic>
      <xdr:nvPicPr>
        <xdr:cNvPr id="2052" name="Picture 4" descr="Untitled-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3825" y="3571875"/>
          <a:ext cx="76200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27</xdr:row>
      <xdr:rowOff>38100</xdr:rowOff>
    </xdr:from>
    <xdr:to>
      <xdr:col>0</xdr:col>
      <xdr:colOff>885825</xdr:colOff>
      <xdr:row>30</xdr:row>
      <xdr:rowOff>142875</xdr:rowOff>
    </xdr:to>
    <xdr:pic>
      <xdr:nvPicPr>
        <xdr:cNvPr id="2070" name="Picture 2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400" y="4867275"/>
          <a:ext cx="73342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37</xdr:row>
      <xdr:rowOff>47625</xdr:rowOff>
    </xdr:from>
    <xdr:to>
      <xdr:col>0</xdr:col>
      <xdr:colOff>876300</xdr:colOff>
      <xdr:row>40</xdr:row>
      <xdr:rowOff>127889</xdr:rowOff>
    </xdr:to>
    <xdr:pic>
      <xdr:nvPicPr>
        <xdr:cNvPr id="2072" name="Picture 24"/>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00025" y="6638925"/>
          <a:ext cx="676275" cy="6041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238125</xdr:colOff>
      <xdr:row>34</xdr:row>
      <xdr:rowOff>28575</xdr:rowOff>
    </xdr:from>
    <xdr:to>
      <xdr:col>0</xdr:col>
      <xdr:colOff>847725</xdr:colOff>
      <xdr:row>37</xdr:row>
      <xdr:rowOff>0</xdr:rowOff>
    </xdr:to>
    <xdr:pic>
      <xdr:nvPicPr>
        <xdr:cNvPr id="2074" name="Picture 2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38125" y="6086475"/>
          <a:ext cx="6096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30</xdr:row>
      <xdr:rowOff>133350</xdr:rowOff>
    </xdr:from>
    <xdr:to>
      <xdr:col>0</xdr:col>
      <xdr:colOff>876300</xdr:colOff>
      <xdr:row>33</xdr:row>
      <xdr:rowOff>152400</xdr:rowOff>
    </xdr:to>
    <xdr:pic>
      <xdr:nvPicPr>
        <xdr:cNvPr id="2076" name="Picture 28"/>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00025" y="5486400"/>
          <a:ext cx="676275"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123825</xdr:colOff>
      <xdr:row>43</xdr:row>
      <xdr:rowOff>28575</xdr:rowOff>
    </xdr:from>
    <xdr:to>
      <xdr:col>0</xdr:col>
      <xdr:colOff>771043</xdr:colOff>
      <xdr:row>46</xdr:row>
      <xdr:rowOff>9525</xdr:rowOff>
    </xdr:to>
    <xdr:pic>
      <xdr:nvPicPr>
        <xdr:cNvPr id="2084" name="Picture 36" descr="BJ1"/>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04800" y="8467725"/>
          <a:ext cx="647218"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163390</xdr:colOff>
      <xdr:row>52</xdr:row>
      <xdr:rowOff>47625</xdr:rowOff>
    </xdr:from>
    <xdr:to>
      <xdr:col>0</xdr:col>
      <xdr:colOff>762000</xdr:colOff>
      <xdr:row>54</xdr:row>
      <xdr:rowOff>161925</xdr:rowOff>
    </xdr:to>
    <xdr:pic>
      <xdr:nvPicPr>
        <xdr:cNvPr id="2087" name="Picture 39" descr="BJ4"/>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63390" y="9534525"/>
          <a:ext cx="598610" cy="54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942975</xdr:colOff>
      <xdr:row>11</xdr:row>
      <xdr:rowOff>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1171575"/>
          <a:ext cx="942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23</xdr:row>
      <xdr:rowOff>1</xdr:rowOff>
    </xdr:from>
    <xdr:to>
      <xdr:col>1</xdr:col>
      <xdr:colOff>56845</xdr:colOff>
      <xdr:row>27</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810001"/>
          <a:ext cx="704545" cy="657224"/>
        </a:xfrm>
        <a:prstGeom prst="rect">
          <a:avLst/>
        </a:prstGeom>
      </xdr:spPr>
    </xdr:pic>
    <xdr:clientData/>
  </xdr:twoCellAnchor>
  <xdr:twoCellAnchor editAs="oneCell">
    <xdr:from>
      <xdr:col>0</xdr:col>
      <xdr:colOff>171450</xdr:colOff>
      <xdr:row>46</xdr:row>
      <xdr:rowOff>142875</xdr:rowOff>
    </xdr:from>
    <xdr:to>
      <xdr:col>0</xdr:col>
      <xdr:colOff>609600</xdr:colOff>
      <xdr:row>49</xdr:row>
      <xdr:rowOff>104775</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1450" y="7734300"/>
          <a:ext cx="438150" cy="438150"/>
        </a:xfrm>
        <a:prstGeom prst="rect">
          <a:avLst/>
        </a:prstGeom>
      </xdr:spPr>
    </xdr:pic>
    <xdr:clientData/>
  </xdr:twoCellAnchor>
  <xdr:twoCellAnchor editAs="oneCell">
    <xdr:from>
      <xdr:col>0</xdr:col>
      <xdr:colOff>0</xdr:colOff>
      <xdr:row>41</xdr:row>
      <xdr:rowOff>1</xdr:rowOff>
    </xdr:from>
    <xdr:to>
      <xdr:col>1</xdr:col>
      <xdr:colOff>73881</xdr:colOff>
      <xdr:row>45</xdr:row>
      <xdr:rowOff>1</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734176"/>
          <a:ext cx="721581" cy="685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gstrax.htm" TargetMode="External"/><Relationship Id="rId2" Type="http://schemas.openxmlformats.org/officeDocument/2006/relationships/hyperlink" Target="mailto:aedmunds@bellsouth.net" TargetMode="External"/><Relationship Id="rId1" Type="http://schemas.openxmlformats.org/officeDocument/2006/relationships/hyperlink" Target="mailto:aedmunds@bellsouth.net."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irlscouts.org/cookies" TargetMode="External"/><Relationship Id="rId7" Type="http://schemas.openxmlformats.org/officeDocument/2006/relationships/comments" Target="../comments5.xml"/><Relationship Id="rId2" Type="http://schemas.openxmlformats.org/officeDocument/2006/relationships/hyperlink" Target="http://www.girlscouts.org/global_action_award" TargetMode="External"/><Relationship Id="rId1" Type="http://schemas.openxmlformats.org/officeDocument/2006/relationships/hyperlink" Target="http://www.girlscouts.org/world_thinking_day"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I61"/>
  <sheetViews>
    <sheetView showGridLines="0" zoomScaleNormal="100" workbookViewId="0">
      <selection activeCell="E3" sqref="E3:G3"/>
    </sheetView>
  </sheetViews>
  <sheetFormatPr defaultRowHeight="12.75" x14ac:dyDescent="0.2"/>
  <cols>
    <col min="1" max="1" width="4.140625" customWidth="1"/>
    <col min="2" max="2" width="16.28515625" customWidth="1"/>
    <col min="3" max="3" width="10.140625" bestFit="1" customWidth="1"/>
    <col min="4" max="4" width="17.5703125" customWidth="1"/>
  </cols>
  <sheetData>
    <row r="1" spans="1:8" x14ac:dyDescent="0.2">
      <c r="A1" s="403" t="s">
        <v>130</v>
      </c>
      <c r="B1" s="403"/>
      <c r="C1" s="403"/>
      <c r="D1" s="403"/>
      <c r="E1" s="403"/>
      <c r="F1" s="403"/>
      <c r="G1" s="403"/>
      <c r="H1" s="403"/>
    </row>
    <row r="2" spans="1:8" ht="6.75" customHeight="1" thickBot="1" x14ac:dyDescent="0.25">
      <c r="A2" s="1"/>
      <c r="B2" s="1"/>
      <c r="C2" s="1"/>
      <c r="D2" s="1"/>
      <c r="E2" s="1"/>
      <c r="F2" s="1"/>
      <c r="G2" s="1"/>
      <c r="H2" s="1"/>
    </row>
    <row r="3" spans="1:8" ht="13.5" thickBot="1" x14ac:dyDescent="0.25">
      <c r="A3" s="407" t="s">
        <v>0</v>
      </c>
      <c r="B3" s="407"/>
      <c r="C3" s="407"/>
      <c r="D3" s="408"/>
      <c r="E3" s="409"/>
      <c r="F3" s="410"/>
      <c r="G3" s="411"/>
      <c r="H3" s="1"/>
    </row>
    <row r="4" spans="1:8" ht="8.25" customHeight="1" thickBot="1" x14ac:dyDescent="0.25">
      <c r="A4" s="1"/>
      <c r="B4" s="1"/>
      <c r="C4" s="1"/>
      <c r="D4" s="1"/>
      <c r="E4" s="1"/>
      <c r="F4" s="1"/>
      <c r="G4" s="1"/>
      <c r="H4" s="1"/>
    </row>
    <row r="5" spans="1:8" ht="13.5" thickBot="1" x14ac:dyDescent="0.25">
      <c r="A5" s="407" t="s">
        <v>1</v>
      </c>
      <c r="B5" s="418"/>
      <c r="C5" s="418"/>
      <c r="D5" s="418"/>
      <c r="E5" s="334"/>
      <c r="F5" s="1"/>
      <c r="G5" s="1"/>
    </row>
    <row r="6" spans="1:8" ht="18" customHeight="1" x14ac:dyDescent="0.2">
      <c r="A6" s="5" t="s">
        <v>89</v>
      </c>
      <c r="B6" s="1"/>
      <c r="C6" s="1"/>
      <c r="D6" s="1"/>
      <c r="E6" s="1"/>
      <c r="F6" s="1"/>
      <c r="G6" s="1"/>
      <c r="H6" s="1"/>
    </row>
    <row r="7" spans="1:8" ht="25.5" customHeight="1" x14ac:dyDescent="0.2">
      <c r="A7" s="1"/>
      <c r="B7" s="414" t="s">
        <v>90</v>
      </c>
      <c r="C7" s="414"/>
      <c r="D7" s="414"/>
      <c r="E7" s="414"/>
      <c r="F7" s="414"/>
      <c r="G7" s="414"/>
      <c r="H7" s="414"/>
    </row>
    <row r="8" spans="1:8" ht="15" customHeight="1" x14ac:dyDescent="0.2">
      <c r="A8" s="3" t="s">
        <v>2</v>
      </c>
      <c r="B8" s="3"/>
      <c r="C8" s="3"/>
      <c r="D8" s="3"/>
      <c r="E8" s="3"/>
      <c r="F8" s="3"/>
      <c r="G8" s="3"/>
      <c r="H8" s="3"/>
    </row>
    <row r="9" spans="1:8" ht="38.25" customHeight="1" x14ac:dyDescent="0.2">
      <c r="A9" s="1"/>
      <c r="B9" s="412" t="s">
        <v>721</v>
      </c>
      <c r="C9" s="413"/>
      <c r="D9" s="413"/>
      <c r="E9" s="413"/>
      <c r="F9" s="413"/>
      <c r="G9" s="413"/>
      <c r="H9" s="413"/>
    </row>
    <row r="10" spans="1:8" ht="15" customHeight="1" x14ac:dyDescent="0.2">
      <c r="A10" s="3" t="s">
        <v>3</v>
      </c>
      <c r="B10" s="3"/>
      <c r="C10" s="3"/>
      <c r="D10" s="3"/>
      <c r="E10" s="3"/>
      <c r="F10" s="3"/>
      <c r="G10" s="3"/>
      <c r="H10" s="3"/>
    </row>
    <row r="11" spans="1:8" ht="38.25" customHeight="1" x14ac:dyDescent="0.2">
      <c r="A11" s="1"/>
      <c r="B11" s="413" t="s">
        <v>4</v>
      </c>
      <c r="C11" s="413"/>
      <c r="D11" s="413"/>
      <c r="E11" s="413"/>
      <c r="F11" s="413"/>
      <c r="G11" s="413"/>
      <c r="H11" s="413"/>
    </row>
    <row r="12" spans="1:8" ht="15" customHeight="1" x14ac:dyDescent="0.2">
      <c r="A12" s="104" t="s">
        <v>88</v>
      </c>
      <c r="B12" s="104"/>
      <c r="C12" s="104"/>
      <c r="D12" s="104"/>
      <c r="E12" s="104"/>
      <c r="F12" s="104"/>
      <c r="G12" s="104"/>
      <c r="H12" s="104"/>
    </row>
    <row r="13" spans="1:8" ht="53.25" customHeight="1" x14ac:dyDescent="0.2">
      <c r="B13" s="415" t="s">
        <v>91</v>
      </c>
      <c r="C13" s="415"/>
      <c r="D13" s="415"/>
      <c r="E13" s="415"/>
      <c r="F13" s="415"/>
      <c r="G13" s="415"/>
      <c r="H13" s="415"/>
    </row>
    <row r="14" spans="1:8" ht="15" customHeight="1" x14ac:dyDescent="0.2">
      <c r="A14" s="3" t="s">
        <v>5</v>
      </c>
      <c r="B14" s="3"/>
      <c r="C14" s="3"/>
      <c r="D14" s="3"/>
      <c r="E14" s="3"/>
      <c r="F14" s="3"/>
      <c r="G14" s="3"/>
      <c r="H14" s="3"/>
    </row>
    <row r="15" spans="1:8" ht="27.75" customHeight="1" x14ac:dyDescent="0.2">
      <c r="A15" s="1"/>
      <c r="B15" s="413" t="s">
        <v>92</v>
      </c>
      <c r="C15" s="413"/>
      <c r="D15" s="413"/>
      <c r="E15" s="413"/>
      <c r="F15" s="413"/>
      <c r="G15" s="413"/>
      <c r="H15" s="413"/>
    </row>
    <row r="16" spans="1:8" s="1" customFormat="1" ht="15" customHeight="1" x14ac:dyDescent="0.2">
      <c r="A16" s="5" t="s">
        <v>94</v>
      </c>
      <c r="B16" s="4"/>
      <c r="C16" s="4"/>
      <c r="D16" s="4"/>
      <c r="E16" s="4"/>
      <c r="F16" s="4"/>
      <c r="G16" s="4"/>
      <c r="H16" s="4"/>
    </row>
    <row r="17" spans="1:8" s="1" customFormat="1" ht="27.75" customHeight="1" x14ac:dyDescent="0.2">
      <c r="B17" s="413" t="s">
        <v>95</v>
      </c>
      <c r="C17" s="413"/>
      <c r="D17" s="413"/>
      <c r="E17" s="413"/>
      <c r="F17" s="413"/>
      <c r="G17" s="413"/>
      <c r="H17" s="413"/>
    </row>
    <row r="18" spans="1:8" ht="15" customHeight="1" x14ac:dyDescent="0.2">
      <c r="A18" s="3" t="s">
        <v>722</v>
      </c>
      <c r="B18" s="3"/>
      <c r="C18" s="3"/>
      <c r="D18" s="3"/>
      <c r="E18" s="3"/>
      <c r="F18" s="3"/>
      <c r="G18" s="3"/>
      <c r="H18" s="3"/>
    </row>
    <row r="19" spans="1:8" ht="39.75" customHeight="1" x14ac:dyDescent="0.2">
      <c r="A19" s="1"/>
      <c r="B19" s="413" t="s">
        <v>96</v>
      </c>
      <c r="C19" s="413"/>
      <c r="D19" s="413"/>
      <c r="E19" s="413"/>
      <c r="F19" s="413"/>
      <c r="G19" s="413"/>
      <c r="H19" s="413"/>
    </row>
    <row r="20" spans="1:8" ht="15" customHeight="1" x14ac:dyDescent="0.2">
      <c r="A20" s="2" t="s">
        <v>6</v>
      </c>
      <c r="B20" s="2"/>
      <c r="C20" s="2"/>
      <c r="D20" s="2"/>
      <c r="E20" s="2"/>
      <c r="F20" s="2"/>
      <c r="G20" s="2"/>
      <c r="H20" s="2"/>
    </row>
    <row r="21" spans="1:8" ht="79.5" customHeight="1" x14ac:dyDescent="0.2">
      <c r="A21" s="1"/>
      <c r="B21" s="413" t="s">
        <v>7</v>
      </c>
      <c r="C21" s="413"/>
      <c r="D21" s="413"/>
      <c r="E21" s="413"/>
      <c r="F21" s="413"/>
      <c r="G21" s="413"/>
      <c r="H21" s="413"/>
    </row>
    <row r="22" spans="1:8" ht="15" customHeight="1" x14ac:dyDescent="0.2">
      <c r="A22" s="5" t="s">
        <v>8</v>
      </c>
      <c r="B22" s="4"/>
      <c r="C22" s="4"/>
      <c r="D22" s="4"/>
      <c r="E22" s="4"/>
      <c r="F22" s="4"/>
      <c r="G22" s="4"/>
      <c r="H22" s="4"/>
    </row>
    <row r="23" spans="1:8" ht="66.75" customHeight="1" x14ac:dyDescent="0.2">
      <c r="A23" s="1"/>
      <c r="B23" s="413" t="s">
        <v>29</v>
      </c>
      <c r="C23" s="413"/>
      <c r="D23" s="413"/>
      <c r="E23" s="413"/>
      <c r="F23" s="413"/>
      <c r="G23" s="413"/>
      <c r="H23" s="413"/>
    </row>
    <row r="24" spans="1:8" ht="15" customHeight="1" x14ac:dyDescent="0.2">
      <c r="A24" s="3" t="s">
        <v>9</v>
      </c>
      <c r="B24" s="3"/>
      <c r="C24" s="3"/>
      <c r="D24" s="3"/>
      <c r="E24" s="3"/>
      <c r="F24" s="3"/>
      <c r="G24" s="3"/>
      <c r="H24" s="3"/>
    </row>
    <row r="25" spans="1:8" ht="54" customHeight="1" x14ac:dyDescent="0.2">
      <c r="A25" s="1"/>
      <c r="B25" s="413" t="s">
        <v>10</v>
      </c>
      <c r="C25" s="413"/>
      <c r="D25" s="413"/>
      <c r="E25" s="413"/>
      <c r="F25" s="413"/>
      <c r="G25" s="413"/>
      <c r="H25" s="413"/>
    </row>
    <row r="26" spans="1:8" ht="15" customHeight="1" x14ac:dyDescent="0.2">
      <c r="A26" s="5" t="s">
        <v>11</v>
      </c>
      <c r="B26" s="7"/>
      <c r="C26" s="7"/>
      <c r="D26" s="7"/>
      <c r="E26" s="7"/>
      <c r="F26" s="7"/>
      <c r="G26" s="7"/>
      <c r="H26" s="7"/>
    </row>
    <row r="27" spans="1:8" ht="43.5" customHeight="1" x14ac:dyDescent="0.2">
      <c r="A27" s="1"/>
      <c r="B27" s="413" t="s">
        <v>12</v>
      </c>
      <c r="C27" s="413"/>
      <c r="D27" s="413"/>
      <c r="E27" s="413"/>
      <c r="F27" s="413"/>
      <c r="G27" s="413"/>
      <c r="H27" s="413"/>
    </row>
    <row r="28" spans="1:8" ht="12" customHeight="1" x14ac:dyDescent="0.2">
      <c r="A28" s="1"/>
      <c r="B28" s="7"/>
      <c r="C28" s="149" t="s">
        <v>13</v>
      </c>
      <c r="D28" s="149"/>
      <c r="E28" s="7"/>
      <c r="F28" s="7"/>
      <c r="G28" s="7"/>
      <c r="H28" s="7"/>
    </row>
    <row r="29" spans="1:8" ht="54" customHeight="1" x14ac:dyDescent="0.2">
      <c r="A29" s="1"/>
      <c r="B29" s="413" t="s">
        <v>14</v>
      </c>
      <c r="C29" s="413"/>
      <c r="D29" s="413"/>
      <c r="E29" s="413"/>
      <c r="F29" s="413"/>
      <c r="G29" s="413"/>
      <c r="H29" s="413"/>
    </row>
    <row r="30" spans="1:8" ht="20.25" customHeight="1" x14ac:dyDescent="0.2">
      <c r="A30" s="3" t="s">
        <v>15</v>
      </c>
      <c r="B30" s="3"/>
      <c r="C30" s="3"/>
      <c r="D30" s="3"/>
      <c r="E30" s="3"/>
      <c r="F30" s="3"/>
      <c r="G30" s="3"/>
      <c r="H30" s="3"/>
    </row>
    <row r="31" spans="1:8" ht="53.25" customHeight="1" x14ac:dyDescent="0.2">
      <c r="A31" s="1"/>
      <c r="B31" s="413" t="s">
        <v>16</v>
      </c>
      <c r="C31" s="413"/>
      <c r="D31" s="413"/>
      <c r="E31" s="413"/>
      <c r="F31" s="413"/>
      <c r="G31" s="413"/>
      <c r="H31" s="413"/>
    </row>
    <row r="32" spans="1:8" ht="15" customHeight="1" x14ac:dyDescent="0.2">
      <c r="A32" s="2" t="s">
        <v>17</v>
      </c>
      <c r="B32" s="2"/>
      <c r="C32" s="2"/>
      <c r="D32" s="2"/>
      <c r="E32" s="2"/>
      <c r="F32" s="2"/>
      <c r="G32" s="2"/>
      <c r="H32" s="2"/>
    </row>
    <row r="33" spans="1:9" ht="27.75" customHeight="1" x14ac:dyDescent="0.2">
      <c r="A33" s="1"/>
      <c r="B33" s="413" t="s">
        <v>18</v>
      </c>
      <c r="C33" s="413"/>
      <c r="D33" s="413"/>
      <c r="E33" s="413"/>
      <c r="F33" s="413"/>
      <c r="G33" s="413"/>
      <c r="H33" s="413"/>
    </row>
    <row r="34" spans="1:9" ht="67.5" customHeight="1" x14ac:dyDescent="0.2">
      <c r="A34" s="1"/>
      <c r="B34" s="413" t="s">
        <v>131</v>
      </c>
      <c r="C34" s="413"/>
      <c r="D34" s="413"/>
      <c r="E34" s="413"/>
      <c r="F34" s="413"/>
      <c r="G34" s="413"/>
      <c r="H34" s="413"/>
    </row>
    <row r="35" spans="1:9" ht="15" customHeight="1" x14ac:dyDescent="0.2">
      <c r="A35" s="1"/>
      <c r="B35" s="413" t="s">
        <v>102</v>
      </c>
      <c r="C35" s="413"/>
      <c r="D35" s="420" t="s">
        <v>103</v>
      </c>
      <c r="E35" s="421"/>
      <c r="F35" s="421"/>
      <c r="G35" s="4"/>
      <c r="H35" s="4"/>
    </row>
    <row r="36" spans="1:9" ht="30.75" customHeight="1" x14ac:dyDescent="0.2">
      <c r="A36" s="1"/>
      <c r="B36" s="413" t="s">
        <v>19</v>
      </c>
      <c r="C36" s="413"/>
      <c r="D36" s="413"/>
      <c r="E36" s="413"/>
      <c r="F36" s="413"/>
      <c r="G36" s="413"/>
      <c r="H36" s="413"/>
    </row>
    <row r="37" spans="1:9" ht="30.75" customHeight="1" x14ac:dyDescent="0.2">
      <c r="A37" s="1"/>
      <c r="B37" s="413" t="s">
        <v>20</v>
      </c>
      <c r="C37" s="413"/>
      <c r="D37" s="413"/>
      <c r="E37" s="413"/>
      <c r="F37" s="413"/>
      <c r="G37" s="413"/>
      <c r="H37" s="413"/>
    </row>
    <row r="38" spans="1:9" x14ac:dyDescent="0.2">
      <c r="A38" s="5" t="s">
        <v>21</v>
      </c>
      <c r="B38" s="4"/>
      <c r="C38" s="4"/>
      <c r="D38" s="4"/>
      <c r="E38" s="4"/>
      <c r="F38" s="4"/>
      <c r="G38" s="4"/>
      <c r="H38" s="4"/>
    </row>
    <row r="39" spans="1:9" x14ac:dyDescent="0.2">
      <c r="A39" s="6"/>
      <c r="B39" s="419" t="s">
        <v>22</v>
      </c>
      <c r="C39" s="419"/>
      <c r="D39" s="8"/>
      <c r="E39" s="8"/>
      <c r="F39" s="8"/>
      <c r="G39" s="8"/>
      <c r="H39" s="8"/>
    </row>
    <row r="40" spans="1:9" ht="20.25" customHeight="1" x14ac:dyDescent="0.2">
      <c r="A40" s="403" t="s">
        <v>23</v>
      </c>
      <c r="B40" s="403"/>
      <c r="C40" s="403"/>
      <c r="D40" s="403"/>
      <c r="E40" s="403"/>
      <c r="F40" s="403"/>
      <c r="G40" s="403"/>
      <c r="H40" s="403"/>
    </row>
    <row r="41" spans="1:9" x14ac:dyDescent="0.2">
      <c r="A41" s="1"/>
      <c r="B41" s="5" t="s">
        <v>24</v>
      </c>
      <c r="C41" s="301">
        <v>39713</v>
      </c>
      <c r="D41" s="404" t="s">
        <v>25</v>
      </c>
      <c r="E41" s="404"/>
      <c r="F41" s="404"/>
      <c r="G41" s="404"/>
      <c r="H41" s="404"/>
      <c r="I41" s="404"/>
    </row>
    <row r="42" spans="1:9" x14ac:dyDescent="0.2">
      <c r="A42" s="1"/>
      <c r="B42" s="5" t="s">
        <v>26</v>
      </c>
      <c r="C42" s="301">
        <v>39716</v>
      </c>
      <c r="D42" s="404" t="s">
        <v>27</v>
      </c>
      <c r="E42" s="404"/>
      <c r="F42" s="404"/>
      <c r="G42" s="404"/>
      <c r="H42" s="404"/>
      <c r="I42" s="404"/>
    </row>
    <row r="43" spans="1:9" x14ac:dyDescent="0.2">
      <c r="A43" s="1"/>
      <c r="B43" s="5"/>
      <c r="C43" s="301"/>
      <c r="D43" s="9" t="s">
        <v>28</v>
      </c>
      <c r="E43" s="1"/>
      <c r="F43" s="1"/>
      <c r="G43" s="1"/>
      <c r="H43" s="1"/>
      <c r="I43" s="1"/>
    </row>
    <row r="44" spans="1:9" x14ac:dyDescent="0.2">
      <c r="B44" s="5" t="s">
        <v>30</v>
      </c>
      <c r="C44" s="302">
        <v>39797</v>
      </c>
      <c r="D44" s="116" t="s">
        <v>104</v>
      </c>
    </row>
    <row r="45" spans="1:9" ht="27" customHeight="1" x14ac:dyDescent="0.2">
      <c r="B45" s="118" t="s">
        <v>105</v>
      </c>
      <c r="C45" s="303">
        <v>39920</v>
      </c>
      <c r="D45" s="405" t="s">
        <v>106</v>
      </c>
      <c r="E45" s="406"/>
      <c r="F45" s="406"/>
      <c r="G45" s="406"/>
      <c r="H45" s="406"/>
    </row>
    <row r="46" spans="1:9" x14ac:dyDescent="0.2">
      <c r="B46" s="118" t="s">
        <v>108</v>
      </c>
      <c r="C46" s="302">
        <v>40035</v>
      </c>
      <c r="D46" s="153" t="s">
        <v>729</v>
      </c>
    </row>
    <row r="47" spans="1:9" x14ac:dyDescent="0.2">
      <c r="B47" s="118" t="s">
        <v>132</v>
      </c>
      <c r="C47" s="302">
        <v>40246</v>
      </c>
      <c r="D47" s="116" t="s">
        <v>134</v>
      </c>
    </row>
    <row r="48" spans="1:9" x14ac:dyDescent="0.2">
      <c r="B48" s="118" t="s">
        <v>133</v>
      </c>
      <c r="C48" s="302">
        <v>40562</v>
      </c>
      <c r="D48" s="153" t="s">
        <v>144</v>
      </c>
    </row>
    <row r="49" spans="2:8" x14ac:dyDescent="0.2">
      <c r="B49" s="118" t="s">
        <v>417</v>
      </c>
      <c r="C49" s="302">
        <v>40864</v>
      </c>
      <c r="D49" s="416" t="s">
        <v>720</v>
      </c>
      <c r="E49" s="417"/>
      <c r="F49" s="417"/>
      <c r="G49" s="417"/>
      <c r="H49" s="417"/>
    </row>
    <row r="50" spans="2:8" x14ac:dyDescent="0.2">
      <c r="C50" s="117"/>
      <c r="D50" s="417"/>
      <c r="E50" s="417"/>
      <c r="F50" s="417"/>
      <c r="G50" s="417"/>
      <c r="H50" s="417"/>
    </row>
    <row r="51" spans="2:8" x14ac:dyDescent="0.2">
      <c r="C51" s="117"/>
      <c r="D51" s="417"/>
      <c r="E51" s="417"/>
      <c r="F51" s="417"/>
      <c r="G51" s="417"/>
      <c r="H51" s="417"/>
    </row>
    <row r="52" spans="2:8" x14ac:dyDescent="0.2">
      <c r="C52" s="117"/>
      <c r="D52" s="417"/>
      <c r="E52" s="417"/>
      <c r="F52" s="417"/>
      <c r="G52" s="417"/>
      <c r="H52" s="417"/>
    </row>
    <row r="53" spans="2:8" x14ac:dyDescent="0.2">
      <c r="C53" s="117"/>
      <c r="D53" s="417"/>
      <c r="E53" s="417"/>
      <c r="F53" s="417"/>
      <c r="G53" s="417"/>
      <c r="H53" s="417"/>
    </row>
    <row r="54" spans="2:8" x14ac:dyDescent="0.2">
      <c r="B54" s="118" t="s">
        <v>727</v>
      </c>
      <c r="C54" s="302">
        <v>40872</v>
      </c>
      <c r="D54" s="416" t="s">
        <v>728</v>
      </c>
      <c r="E54" s="417"/>
      <c r="F54" s="417"/>
      <c r="G54" s="417"/>
      <c r="H54" s="417"/>
    </row>
    <row r="55" spans="2:8" x14ac:dyDescent="0.2">
      <c r="C55" s="117"/>
      <c r="D55" s="417"/>
      <c r="E55" s="417"/>
      <c r="F55" s="417"/>
      <c r="G55" s="417"/>
      <c r="H55" s="417"/>
    </row>
    <row r="56" spans="2:8" x14ac:dyDescent="0.2">
      <c r="C56" s="117"/>
      <c r="D56" s="417"/>
      <c r="E56" s="417"/>
      <c r="F56" s="417"/>
      <c r="G56" s="417"/>
      <c r="H56" s="417"/>
    </row>
    <row r="57" spans="2:8" x14ac:dyDescent="0.2">
      <c r="C57" s="117"/>
      <c r="D57" s="417"/>
      <c r="E57" s="417"/>
      <c r="F57" s="417"/>
      <c r="G57" s="417"/>
      <c r="H57" s="417"/>
    </row>
    <row r="58" spans="2:8" x14ac:dyDescent="0.2">
      <c r="B58" s="118" t="s">
        <v>731</v>
      </c>
      <c r="C58" s="302">
        <v>40887</v>
      </c>
      <c r="D58" s="356" t="s">
        <v>732</v>
      </c>
      <c r="E58" s="354"/>
      <c r="F58" s="354"/>
      <c r="G58" s="354"/>
      <c r="H58" s="354"/>
    </row>
    <row r="59" spans="2:8" x14ac:dyDescent="0.2">
      <c r="B59" s="118" t="s">
        <v>733</v>
      </c>
      <c r="C59" s="302">
        <v>40924</v>
      </c>
      <c r="D59" s="356" t="s">
        <v>734</v>
      </c>
      <c r="E59" s="354"/>
      <c r="F59" s="354"/>
      <c r="G59" s="354"/>
      <c r="H59" s="354"/>
    </row>
    <row r="60" spans="2:8" x14ac:dyDescent="0.2">
      <c r="C60" s="117"/>
      <c r="D60" s="354"/>
      <c r="E60" s="354"/>
      <c r="F60" s="354"/>
      <c r="G60" s="354"/>
      <c r="H60" s="354"/>
    </row>
    <row r="61" spans="2:8" x14ac:dyDescent="0.2">
      <c r="C61" s="117"/>
      <c r="D61" s="354"/>
      <c r="E61" s="354"/>
      <c r="F61" s="354"/>
      <c r="G61" s="354"/>
      <c r="H61" s="354"/>
    </row>
  </sheetData>
  <sheetProtection password="EE48" sheet="1" objects="1" scenarios="1" selectLockedCells="1"/>
  <mergeCells count="30">
    <mergeCell ref="D54:H57"/>
    <mergeCell ref="D42:I42"/>
    <mergeCell ref="A5:D5"/>
    <mergeCell ref="B36:H36"/>
    <mergeCell ref="B37:H37"/>
    <mergeCell ref="B39:C39"/>
    <mergeCell ref="A40:H40"/>
    <mergeCell ref="B33:H33"/>
    <mergeCell ref="B34:H34"/>
    <mergeCell ref="B29:H29"/>
    <mergeCell ref="B31:H31"/>
    <mergeCell ref="D35:F35"/>
    <mergeCell ref="B25:H25"/>
    <mergeCell ref="B27:H27"/>
    <mergeCell ref="D49:H53"/>
    <mergeCell ref="A1:H1"/>
    <mergeCell ref="D41:I41"/>
    <mergeCell ref="D45:H45"/>
    <mergeCell ref="A3:D3"/>
    <mergeCell ref="E3:G3"/>
    <mergeCell ref="B9:H9"/>
    <mergeCell ref="B7:H7"/>
    <mergeCell ref="B13:H13"/>
    <mergeCell ref="B19:H19"/>
    <mergeCell ref="B11:H11"/>
    <mergeCell ref="B15:H15"/>
    <mergeCell ref="B17:H17"/>
    <mergeCell ref="B35:C35"/>
    <mergeCell ref="B21:H21"/>
    <mergeCell ref="B23:H23"/>
  </mergeCells>
  <phoneticPr fontId="6" type="noConversion"/>
  <hyperlinks>
    <hyperlink ref="B39" r:id="rId1" display="aedmunds@bellsouth.net."/>
    <hyperlink ref="B39:C39" r:id="rId2" display="aedmunds@bellsouth.net"/>
    <hyperlink ref="D35" r:id="rId3"/>
  </hyperlinks>
  <pageMargins left="0.75" right="0.75" top="1" bottom="0.5" header="0.25" footer="0.25"/>
  <pageSetup orientation="portrait" horizontalDpi="300" verticalDpi="300" r:id="rId4"/>
  <headerFooter alignWithMargins="0">
    <oddHeader>&amp;C&amp;"Arial,Bold"&amp;14BrownieTrax
&amp;12Instructions Page - &amp;D</oddHeader>
    <oddFooter>&amp;CPage &amp;P</oddFooter>
  </headerFooter>
  <rowBreaks count="1" manualBreakCount="1">
    <brk id="25" max="7"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166"/>
  <sheetViews>
    <sheetView showGridLines="0" zoomScaleNormal="100" workbookViewId="0">
      <selection activeCell="B1" sqref="B1"/>
    </sheetView>
  </sheetViews>
  <sheetFormatPr defaultRowHeight="12.75" x14ac:dyDescent="0.2"/>
  <cols>
    <col min="1" max="1" width="15.140625" customWidth="1"/>
    <col min="2" max="2" width="26.42578125" bestFit="1" customWidth="1"/>
    <col min="3" max="3" width="15.140625" customWidth="1"/>
    <col min="4" max="4" width="24.7109375" customWidth="1"/>
    <col min="5" max="5" width="2.7109375" style="1" customWidth="1"/>
    <col min="6" max="6" width="14" bestFit="1" customWidth="1"/>
    <col min="7" max="7" width="24.85546875" customWidth="1"/>
  </cols>
  <sheetData>
    <row r="1" spans="1:7" ht="28.5" customHeight="1" x14ac:dyDescent="0.25">
      <c r="A1" s="10" t="str">
        <f ca="1">'Brownie 1'!$A$1</f>
        <v>Brownie 1</v>
      </c>
      <c r="B1" s="11" t="s">
        <v>117</v>
      </c>
      <c r="C1" s="12" t="s">
        <v>31</v>
      </c>
      <c r="D1" s="13"/>
      <c r="E1" s="423" t="s">
        <v>32</v>
      </c>
      <c r="F1" s="14"/>
      <c r="G1" s="15"/>
    </row>
    <row r="2" spans="1:7" x14ac:dyDescent="0.2">
      <c r="A2" s="422" t="s">
        <v>33</v>
      </c>
      <c r="B2" s="422"/>
      <c r="C2" s="422" t="s">
        <v>34</v>
      </c>
      <c r="D2" s="422"/>
      <c r="E2" s="424"/>
      <c r="F2" s="16" t="s">
        <v>35</v>
      </c>
      <c r="G2" s="17"/>
    </row>
    <row r="3" spans="1:7" x14ac:dyDescent="0.2">
      <c r="A3" s="16" t="s">
        <v>36</v>
      </c>
      <c r="B3" s="140"/>
      <c r="C3" s="16" t="s">
        <v>36</v>
      </c>
      <c r="D3" s="19"/>
      <c r="E3" s="424"/>
      <c r="G3" s="20"/>
    </row>
    <row r="4" spans="1:7" x14ac:dyDescent="0.2">
      <c r="A4" s="16" t="s">
        <v>35</v>
      </c>
      <c r="B4" s="140"/>
      <c r="C4" s="16" t="s">
        <v>35</v>
      </c>
      <c r="D4" s="19"/>
      <c r="E4" s="424"/>
      <c r="F4" s="16" t="s">
        <v>37</v>
      </c>
      <c r="G4" s="19"/>
    </row>
    <row r="5" spans="1:7" x14ac:dyDescent="0.2">
      <c r="A5" s="16" t="s">
        <v>38</v>
      </c>
      <c r="B5" s="140"/>
      <c r="C5" s="16" t="s">
        <v>38</v>
      </c>
      <c r="D5" s="19"/>
      <c r="E5" s="424"/>
      <c r="G5" s="20"/>
    </row>
    <row r="6" spans="1:7" x14ac:dyDescent="0.2">
      <c r="A6" s="16" t="s">
        <v>39</v>
      </c>
      <c r="B6" s="140"/>
      <c r="C6" s="16" t="s">
        <v>39</v>
      </c>
      <c r="D6" s="19"/>
      <c r="E6" s="424"/>
      <c r="F6" s="16" t="s">
        <v>40</v>
      </c>
      <c r="G6" s="120"/>
    </row>
    <row r="7" spans="1:7" x14ac:dyDescent="0.2">
      <c r="A7" s="16" t="s">
        <v>40</v>
      </c>
      <c r="B7" s="141"/>
      <c r="C7" s="16" t="s">
        <v>40</v>
      </c>
      <c r="D7" s="120"/>
      <c r="E7" s="424"/>
      <c r="G7" s="20"/>
    </row>
    <row r="8" spans="1:7" x14ac:dyDescent="0.2">
      <c r="A8" s="16" t="s">
        <v>41</v>
      </c>
      <c r="B8" s="119"/>
      <c r="C8" s="16" t="s">
        <v>41</v>
      </c>
      <c r="D8" s="120"/>
      <c r="E8" s="424"/>
      <c r="F8" s="16" t="s">
        <v>41</v>
      </c>
      <c r="G8" s="120"/>
    </row>
    <row r="9" spans="1:7" x14ac:dyDescent="0.2">
      <c r="A9" s="16" t="s">
        <v>42</v>
      </c>
      <c r="B9" s="119"/>
      <c r="C9" s="16" t="s">
        <v>42</v>
      </c>
      <c r="D9" s="120"/>
      <c r="E9" s="424"/>
      <c r="G9" s="20"/>
    </row>
    <row r="10" spans="1:7" x14ac:dyDescent="0.2">
      <c r="A10" s="16" t="s">
        <v>43</v>
      </c>
      <c r="B10" s="18"/>
      <c r="C10" s="16" t="s">
        <v>43</v>
      </c>
      <c r="D10" s="19"/>
      <c r="E10" s="424"/>
      <c r="F10" s="16" t="s">
        <v>42</v>
      </c>
      <c r="G10" s="120"/>
    </row>
    <row r="11" spans="1:7" x14ac:dyDescent="0.2">
      <c r="A11" s="21" t="s">
        <v>44</v>
      </c>
      <c r="B11" s="22"/>
      <c r="C11" s="21" t="s">
        <v>44</v>
      </c>
      <c r="D11" s="23"/>
      <c r="E11" s="425"/>
      <c r="F11" s="21"/>
      <c r="G11" s="24"/>
    </row>
    <row r="12" spans="1:7" ht="28.5" customHeight="1" x14ac:dyDescent="0.25">
      <c r="A12" s="10" t="str">
        <f ca="1">'Brownie 2'!$A$1</f>
        <v>Brownie 2</v>
      </c>
      <c r="B12" s="11" t="s">
        <v>117</v>
      </c>
      <c r="C12" s="12" t="s">
        <v>31</v>
      </c>
      <c r="D12" s="13"/>
      <c r="E12" s="423" t="s">
        <v>32</v>
      </c>
      <c r="F12" s="14"/>
      <c r="G12" s="15"/>
    </row>
    <row r="13" spans="1:7" x14ac:dyDescent="0.2">
      <c r="A13" s="422" t="s">
        <v>33</v>
      </c>
      <c r="B13" s="422"/>
      <c r="C13" s="422" t="s">
        <v>34</v>
      </c>
      <c r="D13" s="422"/>
      <c r="E13" s="424"/>
      <c r="F13" s="16" t="s">
        <v>35</v>
      </c>
      <c r="G13" s="17"/>
    </row>
    <row r="14" spans="1:7" x14ac:dyDescent="0.2">
      <c r="A14" s="16" t="s">
        <v>36</v>
      </c>
      <c r="B14" s="140"/>
      <c r="C14" s="16" t="s">
        <v>36</v>
      </c>
      <c r="D14" s="19"/>
      <c r="E14" s="424"/>
      <c r="G14" s="20"/>
    </row>
    <row r="15" spans="1:7" x14ac:dyDescent="0.2">
      <c r="A15" s="16" t="s">
        <v>35</v>
      </c>
      <c r="B15" s="140"/>
      <c r="C15" s="16" t="s">
        <v>35</v>
      </c>
      <c r="D15" s="19"/>
      <c r="E15" s="424"/>
      <c r="F15" s="16" t="s">
        <v>37</v>
      </c>
      <c r="G15" s="19"/>
    </row>
    <row r="16" spans="1:7" x14ac:dyDescent="0.2">
      <c r="A16" s="16" t="s">
        <v>38</v>
      </c>
      <c r="B16" s="140"/>
      <c r="C16" s="16" t="s">
        <v>38</v>
      </c>
      <c r="D16" s="19"/>
      <c r="E16" s="424"/>
      <c r="G16" s="20"/>
    </row>
    <row r="17" spans="1:7" x14ac:dyDescent="0.2">
      <c r="A17" s="16" t="s">
        <v>39</v>
      </c>
      <c r="B17" s="140"/>
      <c r="C17" s="16" t="s">
        <v>39</v>
      </c>
      <c r="D17" s="19"/>
      <c r="E17" s="424"/>
      <c r="F17" s="16" t="s">
        <v>40</v>
      </c>
      <c r="G17" s="120"/>
    </row>
    <row r="18" spans="1:7" x14ac:dyDescent="0.2">
      <c r="A18" s="16" t="s">
        <v>40</v>
      </c>
      <c r="B18" s="141"/>
      <c r="C18" s="16" t="s">
        <v>40</v>
      </c>
      <c r="D18" s="120"/>
      <c r="E18" s="424"/>
      <c r="G18" s="20"/>
    </row>
    <row r="19" spans="1:7" x14ac:dyDescent="0.2">
      <c r="A19" s="16" t="s">
        <v>41</v>
      </c>
      <c r="B19" s="141"/>
      <c r="C19" s="16" t="s">
        <v>41</v>
      </c>
      <c r="D19" s="120"/>
      <c r="E19" s="424"/>
      <c r="F19" s="16" t="s">
        <v>41</v>
      </c>
      <c r="G19" s="120"/>
    </row>
    <row r="20" spans="1:7" x14ac:dyDescent="0.2">
      <c r="A20" s="16" t="s">
        <v>42</v>
      </c>
      <c r="B20" s="119"/>
      <c r="C20" s="16" t="s">
        <v>42</v>
      </c>
      <c r="D20" s="120"/>
      <c r="E20" s="424"/>
      <c r="G20" s="121"/>
    </row>
    <row r="21" spans="1:7" x14ac:dyDescent="0.2">
      <c r="A21" s="16" t="s">
        <v>43</v>
      </c>
      <c r="B21" s="18"/>
      <c r="C21" s="16" t="s">
        <v>43</v>
      </c>
      <c r="D21" s="19"/>
      <c r="E21" s="424"/>
      <c r="F21" s="16" t="s">
        <v>42</v>
      </c>
      <c r="G21" s="120"/>
    </row>
    <row r="22" spans="1:7" x14ac:dyDescent="0.2">
      <c r="A22" s="21" t="s">
        <v>44</v>
      </c>
      <c r="B22" s="22"/>
      <c r="C22" s="21" t="s">
        <v>44</v>
      </c>
      <c r="D22" s="23"/>
      <c r="E22" s="425"/>
      <c r="F22" s="21"/>
      <c r="G22" s="24"/>
    </row>
    <row r="23" spans="1:7" ht="28.5" customHeight="1" x14ac:dyDescent="0.25">
      <c r="A23" s="10" t="str">
        <f ca="1">'Brownie 3'!$A$1</f>
        <v>Brownie 3</v>
      </c>
      <c r="B23" s="11" t="s">
        <v>117</v>
      </c>
      <c r="C23" s="12" t="s">
        <v>31</v>
      </c>
      <c r="D23" s="13"/>
      <c r="E23" s="423" t="s">
        <v>32</v>
      </c>
      <c r="F23" s="14"/>
      <c r="G23" s="15"/>
    </row>
    <row r="24" spans="1:7" x14ac:dyDescent="0.2">
      <c r="A24" s="422" t="s">
        <v>33</v>
      </c>
      <c r="B24" s="422"/>
      <c r="C24" s="422" t="s">
        <v>34</v>
      </c>
      <c r="D24" s="422"/>
      <c r="E24" s="424"/>
      <c r="F24" s="16" t="s">
        <v>35</v>
      </c>
      <c r="G24" s="17"/>
    </row>
    <row r="25" spans="1:7" x14ac:dyDescent="0.2">
      <c r="A25" s="16" t="s">
        <v>36</v>
      </c>
      <c r="B25" s="140"/>
      <c r="C25" s="16" t="s">
        <v>36</v>
      </c>
      <c r="D25" s="19"/>
      <c r="E25" s="424"/>
      <c r="G25" s="20"/>
    </row>
    <row r="26" spans="1:7" x14ac:dyDescent="0.2">
      <c r="A26" s="16" t="s">
        <v>35</v>
      </c>
      <c r="B26" s="140"/>
      <c r="C26" s="16" t="s">
        <v>35</v>
      </c>
      <c r="D26" s="19"/>
      <c r="E26" s="424"/>
      <c r="F26" s="16" t="s">
        <v>37</v>
      </c>
      <c r="G26" s="19"/>
    </row>
    <row r="27" spans="1:7" x14ac:dyDescent="0.2">
      <c r="A27" s="16" t="s">
        <v>38</v>
      </c>
      <c r="B27" s="140"/>
      <c r="C27" s="16" t="s">
        <v>38</v>
      </c>
      <c r="D27" s="19"/>
      <c r="E27" s="424"/>
      <c r="G27" s="20"/>
    </row>
    <row r="28" spans="1:7" x14ac:dyDescent="0.2">
      <c r="A28" s="16" t="s">
        <v>39</v>
      </c>
      <c r="B28" s="140"/>
      <c r="C28" s="16" t="s">
        <v>39</v>
      </c>
      <c r="D28" s="19"/>
      <c r="E28" s="424"/>
      <c r="F28" s="16" t="s">
        <v>40</v>
      </c>
      <c r="G28" s="120"/>
    </row>
    <row r="29" spans="1:7" x14ac:dyDescent="0.2">
      <c r="A29" s="16" t="s">
        <v>40</v>
      </c>
      <c r="B29" s="141"/>
      <c r="C29" s="16" t="s">
        <v>40</v>
      </c>
      <c r="D29" s="120"/>
      <c r="E29" s="424"/>
      <c r="G29" s="20"/>
    </row>
    <row r="30" spans="1:7" x14ac:dyDescent="0.2">
      <c r="A30" s="16" t="s">
        <v>41</v>
      </c>
      <c r="B30" s="141"/>
      <c r="C30" s="16" t="s">
        <v>41</v>
      </c>
      <c r="D30" s="120"/>
      <c r="E30" s="424"/>
      <c r="F30" s="16" t="s">
        <v>41</v>
      </c>
      <c r="G30" s="120"/>
    </row>
    <row r="31" spans="1:7" x14ac:dyDescent="0.2">
      <c r="A31" s="16" t="s">
        <v>42</v>
      </c>
      <c r="B31" s="141"/>
      <c r="C31" s="16" t="s">
        <v>42</v>
      </c>
      <c r="D31" s="120"/>
      <c r="E31" s="424"/>
      <c r="G31" s="20"/>
    </row>
    <row r="32" spans="1:7" x14ac:dyDescent="0.2">
      <c r="A32" s="16" t="s">
        <v>43</v>
      </c>
      <c r="B32" s="18"/>
      <c r="C32" s="16" t="s">
        <v>43</v>
      </c>
      <c r="D32" s="19"/>
      <c r="E32" s="424"/>
      <c r="F32" s="16" t="s">
        <v>42</v>
      </c>
      <c r="G32" s="120"/>
    </row>
    <row r="33" spans="1:7" x14ac:dyDescent="0.2">
      <c r="A33" s="21" t="s">
        <v>44</v>
      </c>
      <c r="B33" s="22"/>
      <c r="C33" s="21" t="s">
        <v>44</v>
      </c>
      <c r="D33" s="23"/>
      <c r="E33" s="425"/>
      <c r="F33" s="21"/>
      <c r="G33" s="24"/>
    </row>
    <row r="34" spans="1:7" ht="28.5" customHeight="1" x14ac:dyDescent="0.25">
      <c r="A34" s="10" t="str">
        <f ca="1">'Brownie 4'!$A$1</f>
        <v>Brownie 4</v>
      </c>
      <c r="B34" s="11" t="s">
        <v>117</v>
      </c>
      <c r="C34" s="12" t="s">
        <v>31</v>
      </c>
      <c r="D34" s="13"/>
      <c r="E34" s="423" t="s">
        <v>32</v>
      </c>
      <c r="F34" s="14"/>
      <c r="G34" s="15"/>
    </row>
    <row r="35" spans="1:7" x14ac:dyDescent="0.2">
      <c r="A35" s="426" t="s">
        <v>33</v>
      </c>
      <c r="B35" s="426"/>
      <c r="C35" s="422" t="s">
        <v>34</v>
      </c>
      <c r="D35" s="422"/>
      <c r="E35" s="424"/>
      <c r="F35" s="16" t="s">
        <v>35</v>
      </c>
      <c r="G35" s="17"/>
    </row>
    <row r="36" spans="1:7" x14ac:dyDescent="0.2">
      <c r="A36" s="16" t="s">
        <v>36</v>
      </c>
      <c r="B36" s="140"/>
      <c r="C36" s="16" t="s">
        <v>36</v>
      </c>
      <c r="D36" s="19"/>
      <c r="E36" s="424"/>
      <c r="G36" s="20"/>
    </row>
    <row r="37" spans="1:7" x14ac:dyDescent="0.2">
      <c r="A37" s="16" t="s">
        <v>35</v>
      </c>
      <c r="B37" s="140"/>
      <c r="C37" s="16" t="s">
        <v>35</v>
      </c>
      <c r="D37" s="19"/>
      <c r="E37" s="424"/>
      <c r="F37" s="16" t="s">
        <v>37</v>
      </c>
      <c r="G37" s="19"/>
    </row>
    <row r="38" spans="1:7" x14ac:dyDescent="0.2">
      <c r="A38" s="16" t="s">
        <v>38</v>
      </c>
      <c r="B38" s="140"/>
      <c r="C38" s="16" t="s">
        <v>38</v>
      </c>
      <c r="D38" s="19"/>
      <c r="E38" s="424"/>
      <c r="G38" s="20"/>
    </row>
    <row r="39" spans="1:7" x14ac:dyDescent="0.2">
      <c r="A39" s="16" t="s">
        <v>39</v>
      </c>
      <c r="B39" s="140"/>
      <c r="C39" s="16" t="s">
        <v>39</v>
      </c>
      <c r="D39" s="19"/>
      <c r="E39" s="424"/>
      <c r="F39" s="16" t="s">
        <v>40</v>
      </c>
      <c r="G39" s="120"/>
    </row>
    <row r="40" spans="1:7" x14ac:dyDescent="0.2">
      <c r="A40" s="16" t="s">
        <v>40</v>
      </c>
      <c r="B40" s="141"/>
      <c r="C40" s="16" t="s">
        <v>40</v>
      </c>
      <c r="D40" s="120"/>
      <c r="E40" s="424"/>
      <c r="G40" s="20"/>
    </row>
    <row r="41" spans="1:7" x14ac:dyDescent="0.2">
      <c r="A41" s="16" t="s">
        <v>41</v>
      </c>
      <c r="B41" s="119"/>
      <c r="C41" s="16" t="s">
        <v>41</v>
      </c>
      <c r="D41" s="120"/>
      <c r="E41" s="424"/>
      <c r="F41" s="16" t="s">
        <v>41</v>
      </c>
      <c r="G41" s="120"/>
    </row>
    <row r="42" spans="1:7" x14ac:dyDescent="0.2">
      <c r="A42" s="16" t="s">
        <v>42</v>
      </c>
      <c r="B42" s="119"/>
      <c r="C42" s="16" t="s">
        <v>42</v>
      </c>
      <c r="D42" s="120"/>
      <c r="E42" s="424"/>
      <c r="G42" s="20"/>
    </row>
    <row r="43" spans="1:7" x14ac:dyDescent="0.2">
      <c r="A43" s="16" t="s">
        <v>43</v>
      </c>
      <c r="B43" s="18"/>
      <c r="C43" s="16" t="s">
        <v>43</v>
      </c>
      <c r="D43" s="19"/>
      <c r="E43" s="424"/>
      <c r="F43" s="16" t="s">
        <v>42</v>
      </c>
      <c r="G43" s="120"/>
    </row>
    <row r="44" spans="1:7" x14ac:dyDescent="0.2">
      <c r="A44" s="21" t="s">
        <v>44</v>
      </c>
      <c r="B44" s="22"/>
      <c r="C44" s="21" t="s">
        <v>44</v>
      </c>
      <c r="D44" s="23"/>
      <c r="E44" s="425"/>
      <c r="F44" s="21"/>
      <c r="G44" s="24"/>
    </row>
    <row r="45" spans="1:7" ht="28.5" customHeight="1" x14ac:dyDescent="0.25">
      <c r="A45" s="10" t="str">
        <f ca="1">'Brownie 5'!$A$1</f>
        <v>Brownie 5</v>
      </c>
      <c r="B45" s="11" t="s">
        <v>117</v>
      </c>
      <c r="C45" s="12" t="s">
        <v>31</v>
      </c>
      <c r="D45" s="25"/>
      <c r="E45" s="423" t="s">
        <v>32</v>
      </c>
      <c r="F45" s="14"/>
      <c r="G45" s="15"/>
    </row>
    <row r="46" spans="1:7" x14ac:dyDescent="0.2">
      <c r="A46" s="422" t="s">
        <v>33</v>
      </c>
      <c r="B46" s="422"/>
      <c r="C46" s="422" t="s">
        <v>34</v>
      </c>
      <c r="D46" s="422"/>
      <c r="E46" s="424"/>
      <c r="F46" s="16" t="s">
        <v>35</v>
      </c>
      <c r="G46" s="17"/>
    </row>
    <row r="47" spans="1:7" x14ac:dyDescent="0.2">
      <c r="A47" s="16" t="s">
        <v>36</v>
      </c>
      <c r="B47" s="140"/>
      <c r="C47" s="16" t="s">
        <v>36</v>
      </c>
      <c r="D47" s="19"/>
      <c r="E47" s="424"/>
      <c r="G47" s="20"/>
    </row>
    <row r="48" spans="1:7" x14ac:dyDescent="0.2">
      <c r="A48" s="16" t="s">
        <v>35</v>
      </c>
      <c r="B48" s="140"/>
      <c r="C48" s="16" t="s">
        <v>35</v>
      </c>
      <c r="D48" s="19"/>
      <c r="E48" s="424"/>
      <c r="F48" s="16" t="s">
        <v>37</v>
      </c>
      <c r="G48" s="19"/>
    </row>
    <row r="49" spans="1:7" x14ac:dyDescent="0.2">
      <c r="A49" s="16" t="s">
        <v>38</v>
      </c>
      <c r="B49" s="140"/>
      <c r="C49" s="16" t="s">
        <v>38</v>
      </c>
      <c r="D49" s="19"/>
      <c r="E49" s="424"/>
      <c r="G49" s="20"/>
    </row>
    <row r="50" spans="1:7" x14ac:dyDescent="0.2">
      <c r="A50" s="16" t="s">
        <v>39</v>
      </c>
      <c r="B50" s="140"/>
      <c r="C50" s="16" t="s">
        <v>39</v>
      </c>
      <c r="D50" s="19"/>
      <c r="E50" s="424"/>
      <c r="F50" s="16" t="s">
        <v>40</v>
      </c>
      <c r="G50" s="120"/>
    </row>
    <row r="51" spans="1:7" x14ac:dyDescent="0.2">
      <c r="A51" s="16" t="s">
        <v>40</v>
      </c>
      <c r="B51" s="141"/>
      <c r="C51" s="16" t="s">
        <v>40</v>
      </c>
      <c r="D51" s="120"/>
      <c r="E51" s="424"/>
      <c r="G51" s="20"/>
    </row>
    <row r="52" spans="1:7" x14ac:dyDescent="0.2">
      <c r="A52" s="16" t="s">
        <v>41</v>
      </c>
      <c r="B52" s="141"/>
      <c r="C52" s="16" t="s">
        <v>41</v>
      </c>
      <c r="D52" s="120"/>
      <c r="E52" s="424"/>
      <c r="F52" s="16" t="s">
        <v>41</v>
      </c>
      <c r="G52" s="120"/>
    </row>
    <row r="53" spans="1:7" x14ac:dyDescent="0.2">
      <c r="A53" s="16" t="s">
        <v>42</v>
      </c>
      <c r="B53" s="141"/>
      <c r="C53" s="16" t="s">
        <v>42</v>
      </c>
      <c r="D53" s="120"/>
      <c r="E53" s="424"/>
      <c r="G53" s="20"/>
    </row>
    <row r="54" spans="1:7" x14ac:dyDescent="0.2">
      <c r="A54" s="16" t="s">
        <v>43</v>
      </c>
      <c r="B54" s="18"/>
      <c r="C54" s="16" t="s">
        <v>43</v>
      </c>
      <c r="D54" s="19"/>
      <c r="E54" s="424"/>
      <c r="F54" s="16" t="s">
        <v>42</v>
      </c>
      <c r="G54" s="120"/>
    </row>
    <row r="55" spans="1:7" x14ac:dyDescent="0.2">
      <c r="A55" s="21" t="s">
        <v>44</v>
      </c>
      <c r="B55" s="22"/>
      <c r="C55" s="21" t="s">
        <v>44</v>
      </c>
      <c r="D55" s="23"/>
      <c r="E55" s="425"/>
      <c r="F55" s="21"/>
      <c r="G55" s="24"/>
    </row>
    <row r="56" spans="1:7" ht="28.5" customHeight="1" x14ac:dyDescent="0.25">
      <c r="A56" s="10" t="str">
        <f ca="1">'Brownie 6'!$A$1</f>
        <v>Brownie 6</v>
      </c>
      <c r="B56" s="11" t="s">
        <v>117</v>
      </c>
      <c r="C56" s="12" t="s">
        <v>31</v>
      </c>
      <c r="D56" s="13"/>
      <c r="E56" s="423" t="s">
        <v>32</v>
      </c>
      <c r="F56" s="14"/>
      <c r="G56" s="15"/>
    </row>
    <row r="57" spans="1:7" x14ac:dyDescent="0.2">
      <c r="A57" s="422" t="s">
        <v>33</v>
      </c>
      <c r="B57" s="422"/>
      <c r="C57" s="422" t="s">
        <v>34</v>
      </c>
      <c r="D57" s="422"/>
      <c r="E57" s="424"/>
      <c r="F57" s="16" t="s">
        <v>35</v>
      </c>
      <c r="G57" s="17"/>
    </row>
    <row r="58" spans="1:7" x14ac:dyDescent="0.2">
      <c r="A58" s="16" t="s">
        <v>36</v>
      </c>
      <c r="B58" s="140"/>
      <c r="C58" s="16" t="s">
        <v>36</v>
      </c>
      <c r="D58" s="19"/>
      <c r="E58" s="424"/>
      <c r="G58" s="20"/>
    </row>
    <row r="59" spans="1:7" x14ac:dyDescent="0.2">
      <c r="A59" s="16" t="s">
        <v>35</v>
      </c>
      <c r="B59" s="140"/>
      <c r="C59" s="16" t="s">
        <v>35</v>
      </c>
      <c r="D59" s="19"/>
      <c r="E59" s="424"/>
      <c r="F59" s="16" t="s">
        <v>37</v>
      </c>
      <c r="G59" s="19"/>
    </row>
    <row r="60" spans="1:7" x14ac:dyDescent="0.2">
      <c r="A60" s="16" t="s">
        <v>38</v>
      </c>
      <c r="B60" s="140"/>
      <c r="C60" s="16" t="s">
        <v>38</v>
      </c>
      <c r="D60" s="19"/>
      <c r="E60" s="424"/>
      <c r="G60" s="20"/>
    </row>
    <row r="61" spans="1:7" x14ac:dyDescent="0.2">
      <c r="A61" s="16" t="s">
        <v>39</v>
      </c>
      <c r="B61" s="140"/>
      <c r="C61" s="16" t="s">
        <v>39</v>
      </c>
      <c r="D61" s="19"/>
      <c r="E61" s="424"/>
      <c r="F61" s="16" t="s">
        <v>40</v>
      </c>
      <c r="G61" s="120"/>
    </row>
    <row r="62" spans="1:7" x14ac:dyDescent="0.2">
      <c r="A62" s="16" t="s">
        <v>40</v>
      </c>
      <c r="B62" s="141"/>
      <c r="C62" s="16" t="s">
        <v>40</v>
      </c>
      <c r="D62" s="120"/>
      <c r="E62" s="424"/>
      <c r="G62" s="20"/>
    </row>
    <row r="63" spans="1:7" x14ac:dyDescent="0.2">
      <c r="A63" s="16" t="s">
        <v>41</v>
      </c>
      <c r="B63" s="119"/>
      <c r="C63" s="16" t="s">
        <v>41</v>
      </c>
      <c r="D63" s="120"/>
      <c r="E63" s="424"/>
      <c r="F63" s="16" t="s">
        <v>41</v>
      </c>
      <c r="G63" s="120"/>
    </row>
    <row r="64" spans="1:7" x14ac:dyDescent="0.2">
      <c r="A64" s="16" t="s">
        <v>42</v>
      </c>
      <c r="B64" s="119"/>
      <c r="C64" s="16" t="s">
        <v>42</v>
      </c>
      <c r="D64" s="120"/>
      <c r="E64" s="424"/>
      <c r="G64" s="20"/>
    </row>
    <row r="65" spans="1:7" x14ac:dyDescent="0.2">
      <c r="A65" s="16" t="s">
        <v>43</v>
      </c>
      <c r="B65" s="18"/>
      <c r="C65" s="16" t="s">
        <v>43</v>
      </c>
      <c r="D65" s="19"/>
      <c r="E65" s="424"/>
      <c r="F65" s="16" t="s">
        <v>42</v>
      </c>
      <c r="G65" s="120"/>
    </row>
    <row r="66" spans="1:7" x14ac:dyDescent="0.2">
      <c r="A66" s="21" t="s">
        <v>44</v>
      </c>
      <c r="B66" s="22"/>
      <c r="C66" s="21" t="s">
        <v>44</v>
      </c>
      <c r="D66" s="23"/>
      <c r="E66" s="425"/>
      <c r="F66" s="21"/>
      <c r="G66" s="24"/>
    </row>
    <row r="67" spans="1:7" ht="28.5" customHeight="1" x14ac:dyDescent="0.25">
      <c r="A67" s="10" t="str">
        <f ca="1">'Brownie 7'!$A$1</f>
        <v>Brownie 7</v>
      </c>
      <c r="B67" s="11" t="s">
        <v>117</v>
      </c>
      <c r="C67" s="12" t="s">
        <v>31</v>
      </c>
      <c r="D67" s="13"/>
      <c r="E67" s="423" t="s">
        <v>32</v>
      </c>
      <c r="F67" s="14"/>
      <c r="G67" s="15"/>
    </row>
    <row r="68" spans="1:7" x14ac:dyDescent="0.2">
      <c r="A68" s="422" t="s">
        <v>33</v>
      </c>
      <c r="B68" s="422"/>
      <c r="C68" s="422" t="s">
        <v>34</v>
      </c>
      <c r="D68" s="422"/>
      <c r="E68" s="424"/>
      <c r="F68" s="16" t="s">
        <v>35</v>
      </c>
      <c r="G68" s="17"/>
    </row>
    <row r="69" spans="1:7" x14ac:dyDescent="0.2">
      <c r="A69" s="16" t="s">
        <v>36</v>
      </c>
      <c r="B69" s="140"/>
      <c r="C69" s="16" t="s">
        <v>36</v>
      </c>
      <c r="D69" s="19"/>
      <c r="E69" s="424"/>
      <c r="G69" s="20"/>
    </row>
    <row r="70" spans="1:7" x14ac:dyDescent="0.2">
      <c r="A70" s="16" t="s">
        <v>35</v>
      </c>
      <c r="B70" s="140"/>
      <c r="C70" s="16" t="s">
        <v>35</v>
      </c>
      <c r="D70" s="19"/>
      <c r="E70" s="424"/>
      <c r="F70" s="16" t="s">
        <v>37</v>
      </c>
      <c r="G70" s="19"/>
    </row>
    <row r="71" spans="1:7" x14ac:dyDescent="0.2">
      <c r="A71" s="16" t="s">
        <v>38</v>
      </c>
      <c r="B71" s="140"/>
      <c r="C71" s="16" t="s">
        <v>38</v>
      </c>
      <c r="D71" s="19"/>
      <c r="E71" s="424"/>
      <c r="G71" s="20"/>
    </row>
    <row r="72" spans="1:7" x14ac:dyDescent="0.2">
      <c r="A72" s="16" t="s">
        <v>39</v>
      </c>
      <c r="B72" s="140"/>
      <c r="C72" s="16" t="s">
        <v>39</v>
      </c>
      <c r="D72" s="19"/>
      <c r="E72" s="424"/>
      <c r="F72" s="16" t="s">
        <v>40</v>
      </c>
      <c r="G72" s="120"/>
    </row>
    <row r="73" spans="1:7" x14ac:dyDescent="0.2">
      <c r="A73" s="16" t="s">
        <v>40</v>
      </c>
      <c r="B73" s="141"/>
      <c r="C73" s="16" t="s">
        <v>40</v>
      </c>
      <c r="D73" s="120"/>
      <c r="E73" s="424"/>
      <c r="G73" s="20"/>
    </row>
    <row r="74" spans="1:7" x14ac:dyDescent="0.2">
      <c r="A74" s="16" t="s">
        <v>41</v>
      </c>
      <c r="B74" s="119"/>
      <c r="C74" s="16" t="s">
        <v>41</v>
      </c>
      <c r="D74" s="120"/>
      <c r="E74" s="424"/>
      <c r="F74" s="16" t="s">
        <v>41</v>
      </c>
      <c r="G74" s="120"/>
    </row>
    <row r="75" spans="1:7" x14ac:dyDescent="0.2">
      <c r="A75" s="16" t="s">
        <v>42</v>
      </c>
      <c r="B75" s="119"/>
      <c r="C75" s="16" t="s">
        <v>42</v>
      </c>
      <c r="D75" s="120"/>
      <c r="E75" s="424"/>
      <c r="G75" s="20"/>
    </row>
    <row r="76" spans="1:7" x14ac:dyDescent="0.2">
      <c r="A76" s="16" t="s">
        <v>43</v>
      </c>
      <c r="B76" s="18"/>
      <c r="C76" s="16" t="s">
        <v>43</v>
      </c>
      <c r="D76" s="19"/>
      <c r="E76" s="424"/>
      <c r="F76" s="16" t="s">
        <v>42</v>
      </c>
      <c r="G76" s="120"/>
    </row>
    <row r="77" spans="1:7" x14ac:dyDescent="0.2">
      <c r="A77" s="21" t="s">
        <v>44</v>
      </c>
      <c r="B77" s="22"/>
      <c r="C77" s="21" t="s">
        <v>44</v>
      </c>
      <c r="D77" s="23"/>
      <c r="E77" s="425"/>
      <c r="F77" s="21"/>
      <c r="G77" s="24"/>
    </row>
    <row r="78" spans="1:7" ht="28.5" customHeight="1" x14ac:dyDescent="0.25">
      <c r="A78" s="10" t="str">
        <f ca="1">'Brownie 8'!$A$1</f>
        <v>Brownie 8</v>
      </c>
      <c r="B78" s="11" t="s">
        <v>117</v>
      </c>
      <c r="C78" s="12" t="s">
        <v>31</v>
      </c>
      <c r="D78" s="13"/>
      <c r="E78" s="423" t="s">
        <v>32</v>
      </c>
      <c r="F78" s="14"/>
      <c r="G78" s="15"/>
    </row>
    <row r="79" spans="1:7" x14ac:dyDescent="0.2">
      <c r="A79" s="422" t="s">
        <v>33</v>
      </c>
      <c r="B79" s="422"/>
      <c r="C79" s="422" t="s">
        <v>34</v>
      </c>
      <c r="D79" s="422"/>
      <c r="E79" s="424"/>
      <c r="F79" s="16" t="s">
        <v>35</v>
      </c>
      <c r="G79" s="17"/>
    </row>
    <row r="80" spans="1:7" x14ac:dyDescent="0.2">
      <c r="A80" s="16" t="s">
        <v>36</v>
      </c>
      <c r="B80" s="140"/>
      <c r="C80" s="16" t="s">
        <v>36</v>
      </c>
      <c r="D80" s="19"/>
      <c r="E80" s="424"/>
      <c r="G80" s="20"/>
    </row>
    <row r="81" spans="1:7" x14ac:dyDescent="0.2">
      <c r="A81" s="16" t="s">
        <v>35</v>
      </c>
      <c r="B81" s="140"/>
      <c r="C81" s="16" t="s">
        <v>35</v>
      </c>
      <c r="D81" s="19"/>
      <c r="E81" s="424"/>
      <c r="F81" s="16" t="s">
        <v>37</v>
      </c>
      <c r="G81" s="19"/>
    </row>
    <row r="82" spans="1:7" x14ac:dyDescent="0.2">
      <c r="A82" s="16" t="s">
        <v>38</v>
      </c>
      <c r="B82" s="140"/>
      <c r="C82" s="16" t="s">
        <v>38</v>
      </c>
      <c r="D82" s="19"/>
      <c r="E82" s="424"/>
      <c r="G82" s="20"/>
    </row>
    <row r="83" spans="1:7" x14ac:dyDescent="0.2">
      <c r="A83" s="16" t="s">
        <v>39</v>
      </c>
      <c r="B83" s="140"/>
      <c r="C83" s="16" t="s">
        <v>39</v>
      </c>
      <c r="D83" s="19"/>
      <c r="E83" s="424"/>
      <c r="F83" s="16" t="s">
        <v>40</v>
      </c>
      <c r="G83" s="120"/>
    </row>
    <row r="84" spans="1:7" x14ac:dyDescent="0.2">
      <c r="A84" s="16" t="s">
        <v>40</v>
      </c>
      <c r="B84" s="141"/>
      <c r="C84" s="16" t="s">
        <v>40</v>
      </c>
      <c r="D84" s="120"/>
      <c r="E84" s="424"/>
      <c r="G84" s="121"/>
    </row>
    <row r="85" spans="1:7" x14ac:dyDescent="0.2">
      <c r="A85" s="123" t="s">
        <v>41</v>
      </c>
      <c r="B85" s="119"/>
      <c r="C85" s="16" t="s">
        <v>41</v>
      </c>
      <c r="D85" s="120"/>
      <c r="E85" s="424"/>
      <c r="F85" s="16" t="s">
        <v>41</v>
      </c>
      <c r="G85" s="120"/>
    </row>
    <row r="86" spans="1:7" x14ac:dyDescent="0.2">
      <c r="A86" s="123" t="s">
        <v>42</v>
      </c>
      <c r="B86" s="119"/>
      <c r="C86" s="16" t="s">
        <v>42</v>
      </c>
      <c r="D86" s="120"/>
      <c r="E86" s="424"/>
      <c r="G86" s="20"/>
    </row>
    <row r="87" spans="1:7" x14ac:dyDescent="0.2">
      <c r="A87" s="16" t="s">
        <v>43</v>
      </c>
      <c r="B87" s="18"/>
      <c r="C87" s="16" t="s">
        <v>43</v>
      </c>
      <c r="D87" s="19"/>
      <c r="E87" s="424"/>
      <c r="F87" s="16" t="s">
        <v>42</v>
      </c>
      <c r="G87" s="120"/>
    </row>
    <row r="88" spans="1:7" x14ac:dyDescent="0.2">
      <c r="A88" s="21" t="s">
        <v>44</v>
      </c>
      <c r="B88" s="22"/>
      <c r="C88" s="21" t="s">
        <v>44</v>
      </c>
      <c r="D88" s="23"/>
      <c r="E88" s="425"/>
      <c r="F88" s="21"/>
      <c r="G88" s="24"/>
    </row>
    <row r="89" spans="1:7" ht="28.5" customHeight="1" x14ac:dyDescent="0.25">
      <c r="A89" s="10" t="str">
        <f ca="1">'Brownie 9'!$A$1</f>
        <v>Brownie 9</v>
      </c>
      <c r="B89" s="11" t="s">
        <v>117</v>
      </c>
      <c r="C89" s="12" t="s">
        <v>31</v>
      </c>
      <c r="D89" s="13"/>
      <c r="E89" s="423" t="s">
        <v>32</v>
      </c>
      <c r="F89" s="14"/>
      <c r="G89" s="15"/>
    </row>
    <row r="90" spans="1:7" x14ac:dyDescent="0.2">
      <c r="A90" s="422" t="s">
        <v>33</v>
      </c>
      <c r="B90" s="422"/>
      <c r="C90" s="422" t="s">
        <v>34</v>
      </c>
      <c r="D90" s="422"/>
      <c r="E90" s="424"/>
      <c r="F90" s="16" t="s">
        <v>35</v>
      </c>
      <c r="G90" s="17"/>
    </row>
    <row r="91" spans="1:7" x14ac:dyDescent="0.2">
      <c r="A91" s="16" t="s">
        <v>36</v>
      </c>
      <c r="B91" s="140"/>
      <c r="C91" s="16" t="s">
        <v>36</v>
      </c>
      <c r="D91" s="19"/>
      <c r="E91" s="424"/>
      <c r="G91" s="20"/>
    </row>
    <row r="92" spans="1:7" x14ac:dyDescent="0.2">
      <c r="A92" s="16" t="s">
        <v>35</v>
      </c>
      <c r="B92" s="140"/>
      <c r="C92" s="16" t="s">
        <v>35</v>
      </c>
      <c r="D92" s="19"/>
      <c r="E92" s="424"/>
      <c r="F92" s="16" t="s">
        <v>37</v>
      </c>
      <c r="G92" s="19"/>
    </row>
    <row r="93" spans="1:7" x14ac:dyDescent="0.2">
      <c r="A93" s="16" t="s">
        <v>38</v>
      </c>
      <c r="B93" s="140"/>
      <c r="C93" s="16" t="s">
        <v>38</v>
      </c>
      <c r="D93" s="19"/>
      <c r="E93" s="424"/>
      <c r="G93" s="20"/>
    </row>
    <row r="94" spans="1:7" x14ac:dyDescent="0.2">
      <c r="A94" s="16" t="s">
        <v>39</v>
      </c>
      <c r="B94" s="140"/>
      <c r="C94" s="16" t="s">
        <v>39</v>
      </c>
      <c r="D94" s="19"/>
      <c r="E94" s="424"/>
      <c r="F94" s="16" t="s">
        <v>40</v>
      </c>
      <c r="G94" s="120"/>
    </row>
    <row r="95" spans="1:7" x14ac:dyDescent="0.2">
      <c r="A95" s="16" t="s">
        <v>40</v>
      </c>
      <c r="B95" s="141"/>
      <c r="C95" s="16" t="s">
        <v>40</v>
      </c>
      <c r="D95" s="120"/>
      <c r="E95" s="424"/>
      <c r="G95" s="20"/>
    </row>
    <row r="96" spans="1:7" x14ac:dyDescent="0.2">
      <c r="A96" s="16" t="s">
        <v>41</v>
      </c>
      <c r="B96" s="119"/>
      <c r="C96" s="16" t="s">
        <v>41</v>
      </c>
      <c r="D96" s="120"/>
      <c r="E96" s="424"/>
      <c r="F96" s="16" t="s">
        <v>41</v>
      </c>
      <c r="G96" s="120"/>
    </row>
    <row r="97" spans="1:7" x14ac:dyDescent="0.2">
      <c r="A97" s="16" t="s">
        <v>42</v>
      </c>
      <c r="B97" s="119"/>
      <c r="C97" s="16" t="s">
        <v>42</v>
      </c>
      <c r="D97" s="120"/>
      <c r="E97" s="424"/>
      <c r="G97" s="20"/>
    </row>
    <row r="98" spans="1:7" x14ac:dyDescent="0.2">
      <c r="A98" s="16" t="s">
        <v>43</v>
      </c>
      <c r="B98" s="18"/>
      <c r="C98" s="16" t="s">
        <v>43</v>
      </c>
      <c r="D98" s="19"/>
      <c r="E98" s="424"/>
      <c r="F98" s="16" t="s">
        <v>42</v>
      </c>
      <c r="G98" s="120"/>
    </row>
    <row r="99" spans="1:7" x14ac:dyDescent="0.2">
      <c r="A99" s="21" t="s">
        <v>44</v>
      </c>
      <c r="B99" s="22"/>
      <c r="C99" s="21" t="s">
        <v>44</v>
      </c>
      <c r="D99" s="23"/>
      <c r="E99" s="425"/>
      <c r="F99" s="21"/>
      <c r="G99" s="24"/>
    </row>
    <row r="100" spans="1:7" ht="28.5" customHeight="1" x14ac:dyDescent="0.25">
      <c r="A100" s="10" t="str">
        <f ca="1">'Brownie 10'!$A$1</f>
        <v>Brownie 10</v>
      </c>
      <c r="B100" s="11" t="s">
        <v>117</v>
      </c>
      <c r="C100" s="12" t="s">
        <v>31</v>
      </c>
      <c r="D100" s="13"/>
      <c r="E100" s="423" t="s">
        <v>32</v>
      </c>
      <c r="F100" s="14"/>
      <c r="G100" s="15"/>
    </row>
    <row r="101" spans="1:7" x14ac:dyDescent="0.2">
      <c r="A101" s="422" t="s">
        <v>33</v>
      </c>
      <c r="B101" s="422"/>
      <c r="C101" s="422" t="s">
        <v>34</v>
      </c>
      <c r="D101" s="422"/>
      <c r="E101" s="424"/>
      <c r="F101" s="16" t="s">
        <v>35</v>
      </c>
      <c r="G101" s="17"/>
    </row>
    <row r="102" spans="1:7" x14ac:dyDescent="0.2">
      <c r="A102" s="16" t="s">
        <v>36</v>
      </c>
      <c r="B102" s="140"/>
      <c r="C102" s="16" t="s">
        <v>36</v>
      </c>
      <c r="D102" s="19"/>
      <c r="E102" s="424"/>
      <c r="G102" s="20"/>
    </row>
    <row r="103" spans="1:7" x14ac:dyDescent="0.2">
      <c r="A103" s="16" t="s">
        <v>35</v>
      </c>
      <c r="B103" s="140"/>
      <c r="C103" s="16" t="s">
        <v>35</v>
      </c>
      <c r="D103" s="19"/>
      <c r="E103" s="424"/>
      <c r="F103" s="16" t="s">
        <v>37</v>
      </c>
      <c r="G103" s="19"/>
    </row>
    <row r="104" spans="1:7" x14ac:dyDescent="0.2">
      <c r="A104" s="16" t="s">
        <v>38</v>
      </c>
      <c r="B104" s="140"/>
      <c r="C104" s="16" t="s">
        <v>38</v>
      </c>
      <c r="D104" s="19"/>
      <c r="E104" s="424"/>
      <c r="G104" s="20"/>
    </row>
    <row r="105" spans="1:7" x14ac:dyDescent="0.2">
      <c r="A105" s="16" t="s">
        <v>39</v>
      </c>
      <c r="B105" s="140"/>
      <c r="C105" s="16" t="s">
        <v>39</v>
      </c>
      <c r="D105" s="19"/>
      <c r="E105" s="424"/>
      <c r="F105" s="16" t="s">
        <v>40</v>
      </c>
      <c r="G105" s="120"/>
    </row>
    <row r="106" spans="1:7" x14ac:dyDescent="0.2">
      <c r="A106" s="16" t="s">
        <v>40</v>
      </c>
      <c r="B106" s="141"/>
      <c r="C106" s="16" t="s">
        <v>40</v>
      </c>
      <c r="D106" s="120"/>
      <c r="E106" s="424"/>
      <c r="G106" s="20"/>
    </row>
    <row r="107" spans="1:7" x14ac:dyDescent="0.2">
      <c r="A107" s="16" t="s">
        <v>41</v>
      </c>
      <c r="B107" s="119"/>
      <c r="C107" s="16" t="s">
        <v>41</v>
      </c>
      <c r="D107" s="120"/>
      <c r="E107" s="424"/>
      <c r="F107" s="16" t="s">
        <v>41</v>
      </c>
      <c r="G107" s="120"/>
    </row>
    <row r="108" spans="1:7" x14ac:dyDescent="0.2">
      <c r="A108" s="16" t="s">
        <v>42</v>
      </c>
      <c r="B108" s="119"/>
      <c r="C108" s="16" t="s">
        <v>42</v>
      </c>
      <c r="D108" s="120"/>
      <c r="E108" s="424"/>
      <c r="G108" s="20"/>
    </row>
    <row r="109" spans="1:7" x14ac:dyDescent="0.2">
      <c r="A109" s="16" t="s">
        <v>43</v>
      </c>
      <c r="B109" s="18"/>
      <c r="C109" s="16" t="s">
        <v>43</v>
      </c>
      <c r="D109" s="19"/>
      <c r="E109" s="424"/>
      <c r="F109" s="16" t="s">
        <v>42</v>
      </c>
      <c r="G109" s="120"/>
    </row>
    <row r="110" spans="1:7" x14ac:dyDescent="0.2">
      <c r="A110" s="21" t="s">
        <v>44</v>
      </c>
      <c r="B110" s="22"/>
      <c r="C110" s="21" t="s">
        <v>44</v>
      </c>
      <c r="D110" s="23"/>
      <c r="E110" s="425"/>
      <c r="F110" s="21"/>
      <c r="G110" s="24"/>
    </row>
    <row r="111" spans="1:7" ht="28.5" customHeight="1" x14ac:dyDescent="0.25">
      <c r="A111" s="10" t="str">
        <f ca="1">'Brownie 11'!$A$1</f>
        <v>Brownie 11</v>
      </c>
      <c r="B111" s="11" t="s">
        <v>117</v>
      </c>
      <c r="C111" s="12" t="s">
        <v>31</v>
      </c>
      <c r="D111" s="13"/>
      <c r="E111" s="423" t="s">
        <v>32</v>
      </c>
      <c r="F111" s="14"/>
      <c r="G111" s="15"/>
    </row>
    <row r="112" spans="1:7" x14ac:dyDescent="0.2">
      <c r="A112" s="422" t="s">
        <v>33</v>
      </c>
      <c r="B112" s="422"/>
      <c r="C112" s="422" t="s">
        <v>34</v>
      </c>
      <c r="D112" s="422"/>
      <c r="E112" s="424"/>
      <c r="F112" s="16" t="s">
        <v>35</v>
      </c>
      <c r="G112" s="17"/>
    </row>
    <row r="113" spans="1:7" x14ac:dyDescent="0.2">
      <c r="A113" s="16" t="s">
        <v>36</v>
      </c>
      <c r="B113" s="140"/>
      <c r="C113" s="16" t="s">
        <v>36</v>
      </c>
      <c r="D113" s="19"/>
      <c r="E113" s="424"/>
      <c r="G113" s="20"/>
    </row>
    <row r="114" spans="1:7" x14ac:dyDescent="0.2">
      <c r="A114" s="16" t="s">
        <v>35</v>
      </c>
      <c r="B114" s="140"/>
      <c r="C114" s="16" t="s">
        <v>35</v>
      </c>
      <c r="D114" s="19"/>
      <c r="E114" s="424"/>
      <c r="F114" s="16" t="s">
        <v>37</v>
      </c>
      <c r="G114" s="19"/>
    </row>
    <row r="115" spans="1:7" x14ac:dyDescent="0.2">
      <c r="A115" s="16" t="s">
        <v>38</v>
      </c>
      <c r="B115" s="140"/>
      <c r="C115" s="16" t="s">
        <v>38</v>
      </c>
      <c r="D115" s="19"/>
      <c r="E115" s="424"/>
      <c r="G115" s="20"/>
    </row>
    <row r="116" spans="1:7" x14ac:dyDescent="0.2">
      <c r="A116" s="16" t="s">
        <v>39</v>
      </c>
      <c r="B116" s="140"/>
      <c r="C116" s="16" t="s">
        <v>39</v>
      </c>
      <c r="D116" s="19"/>
      <c r="E116" s="424"/>
      <c r="F116" s="16" t="s">
        <v>40</v>
      </c>
      <c r="G116" s="120"/>
    </row>
    <row r="117" spans="1:7" x14ac:dyDescent="0.2">
      <c r="A117" s="16" t="s">
        <v>40</v>
      </c>
      <c r="B117" s="141"/>
      <c r="C117" s="16" t="s">
        <v>40</v>
      </c>
      <c r="D117" s="120"/>
      <c r="E117" s="424"/>
      <c r="G117" s="20"/>
    </row>
    <row r="118" spans="1:7" x14ac:dyDescent="0.2">
      <c r="A118" s="16" t="s">
        <v>41</v>
      </c>
      <c r="B118" s="119"/>
      <c r="C118" s="16" t="s">
        <v>41</v>
      </c>
      <c r="D118" s="120"/>
      <c r="E118" s="424"/>
      <c r="F118" s="16" t="s">
        <v>41</v>
      </c>
      <c r="G118" s="120"/>
    </row>
    <row r="119" spans="1:7" x14ac:dyDescent="0.2">
      <c r="A119" s="16" t="s">
        <v>42</v>
      </c>
      <c r="B119" s="119"/>
      <c r="C119" s="16" t="s">
        <v>42</v>
      </c>
      <c r="D119" s="120"/>
      <c r="E119" s="424"/>
      <c r="G119" s="20"/>
    </row>
    <row r="120" spans="1:7" x14ac:dyDescent="0.2">
      <c r="A120" s="16" t="s">
        <v>43</v>
      </c>
      <c r="B120" s="18"/>
      <c r="C120" s="16" t="s">
        <v>43</v>
      </c>
      <c r="D120" s="19"/>
      <c r="E120" s="424"/>
      <c r="F120" s="16" t="s">
        <v>42</v>
      </c>
      <c r="G120" s="120"/>
    </row>
    <row r="121" spans="1:7" x14ac:dyDescent="0.2">
      <c r="A121" s="21" t="s">
        <v>44</v>
      </c>
      <c r="B121" s="22"/>
      <c r="C121" s="21" t="s">
        <v>44</v>
      </c>
      <c r="D121" s="23"/>
      <c r="E121" s="425"/>
      <c r="F121" s="21"/>
      <c r="G121" s="24"/>
    </row>
    <row r="122" spans="1:7" ht="28.5" customHeight="1" x14ac:dyDescent="0.25">
      <c r="A122" s="10" t="str">
        <f ca="1">'Brownie 12'!$A$1</f>
        <v>Brownie 12</v>
      </c>
      <c r="B122" s="11" t="s">
        <v>117</v>
      </c>
      <c r="C122" s="12" t="s">
        <v>31</v>
      </c>
      <c r="D122" s="13"/>
      <c r="E122" s="423" t="s">
        <v>32</v>
      </c>
      <c r="F122" s="14"/>
      <c r="G122" s="15"/>
    </row>
    <row r="123" spans="1:7" x14ac:dyDescent="0.2">
      <c r="A123" s="422" t="s">
        <v>33</v>
      </c>
      <c r="B123" s="422"/>
      <c r="C123" s="422" t="s">
        <v>34</v>
      </c>
      <c r="D123" s="422"/>
      <c r="E123" s="424"/>
      <c r="F123" s="16" t="s">
        <v>35</v>
      </c>
      <c r="G123" s="17"/>
    </row>
    <row r="124" spans="1:7" x14ac:dyDescent="0.2">
      <c r="A124" s="16" t="s">
        <v>36</v>
      </c>
      <c r="B124" s="140"/>
      <c r="C124" s="16" t="s">
        <v>36</v>
      </c>
      <c r="D124" s="19"/>
      <c r="E124" s="424"/>
      <c r="G124" s="20"/>
    </row>
    <row r="125" spans="1:7" x14ac:dyDescent="0.2">
      <c r="A125" s="16" t="s">
        <v>35</v>
      </c>
      <c r="B125" s="140"/>
      <c r="C125" s="16" t="s">
        <v>35</v>
      </c>
      <c r="D125" s="19"/>
      <c r="E125" s="424"/>
      <c r="F125" s="16" t="s">
        <v>37</v>
      </c>
      <c r="G125" s="19"/>
    </row>
    <row r="126" spans="1:7" x14ac:dyDescent="0.2">
      <c r="A126" s="16" t="s">
        <v>38</v>
      </c>
      <c r="B126" s="140"/>
      <c r="C126" s="16" t="s">
        <v>38</v>
      </c>
      <c r="D126" s="19"/>
      <c r="E126" s="424"/>
      <c r="G126" s="20"/>
    </row>
    <row r="127" spans="1:7" x14ac:dyDescent="0.2">
      <c r="A127" s="16" t="s">
        <v>39</v>
      </c>
      <c r="B127" s="140"/>
      <c r="C127" s="16" t="s">
        <v>39</v>
      </c>
      <c r="D127" s="19"/>
      <c r="E127" s="424"/>
      <c r="F127" s="16" t="s">
        <v>40</v>
      </c>
      <c r="G127" s="120"/>
    </row>
    <row r="128" spans="1:7" x14ac:dyDescent="0.2">
      <c r="A128" s="16" t="s">
        <v>40</v>
      </c>
      <c r="B128" s="141"/>
      <c r="C128" s="16" t="s">
        <v>40</v>
      </c>
      <c r="D128" s="120"/>
      <c r="E128" s="424"/>
      <c r="G128" s="20"/>
    </row>
    <row r="129" spans="1:7" x14ac:dyDescent="0.2">
      <c r="A129" s="16" t="s">
        <v>41</v>
      </c>
      <c r="B129" s="141"/>
      <c r="C129" s="16" t="s">
        <v>41</v>
      </c>
      <c r="D129" s="120"/>
      <c r="E129" s="424"/>
      <c r="F129" s="16" t="s">
        <v>41</v>
      </c>
      <c r="G129" s="120"/>
    </row>
    <row r="130" spans="1:7" x14ac:dyDescent="0.2">
      <c r="A130" s="16" t="s">
        <v>42</v>
      </c>
      <c r="B130" s="119"/>
      <c r="C130" s="16" t="s">
        <v>42</v>
      </c>
      <c r="D130" s="120"/>
      <c r="E130" s="424"/>
      <c r="G130" s="20"/>
    </row>
    <row r="131" spans="1:7" x14ac:dyDescent="0.2">
      <c r="A131" s="16" t="s">
        <v>43</v>
      </c>
      <c r="B131" s="18"/>
      <c r="C131" s="16" t="s">
        <v>43</v>
      </c>
      <c r="D131" s="19"/>
      <c r="E131" s="424"/>
      <c r="F131" s="16" t="s">
        <v>42</v>
      </c>
      <c r="G131" s="120"/>
    </row>
    <row r="132" spans="1:7" x14ac:dyDescent="0.2">
      <c r="A132" s="21" t="s">
        <v>44</v>
      </c>
      <c r="B132" s="22"/>
      <c r="C132" s="21" t="s">
        <v>44</v>
      </c>
      <c r="D132" s="23"/>
      <c r="E132" s="425"/>
      <c r="F132" s="21"/>
      <c r="G132" s="24"/>
    </row>
    <row r="133" spans="1:7" ht="28.5" customHeight="1" x14ac:dyDescent="0.25">
      <c r="A133" s="10" t="str">
        <f ca="1">'Brownie 13'!$A$1</f>
        <v>Brownie 13</v>
      </c>
      <c r="B133" s="11" t="s">
        <v>117</v>
      </c>
      <c r="C133" s="12" t="s">
        <v>31</v>
      </c>
      <c r="D133" s="13"/>
      <c r="E133" s="423" t="s">
        <v>32</v>
      </c>
      <c r="F133" s="14"/>
      <c r="G133" s="15"/>
    </row>
    <row r="134" spans="1:7" x14ac:dyDescent="0.2">
      <c r="A134" s="422" t="s">
        <v>33</v>
      </c>
      <c r="B134" s="422"/>
      <c r="C134" s="422" t="s">
        <v>34</v>
      </c>
      <c r="D134" s="422"/>
      <c r="E134" s="424"/>
      <c r="F134" s="16" t="s">
        <v>35</v>
      </c>
      <c r="G134" s="17"/>
    </row>
    <row r="135" spans="1:7" x14ac:dyDescent="0.2">
      <c r="A135" s="16" t="s">
        <v>36</v>
      </c>
      <c r="B135" s="140"/>
      <c r="C135" s="16" t="s">
        <v>36</v>
      </c>
      <c r="D135" s="19"/>
      <c r="E135" s="424"/>
      <c r="G135" s="20"/>
    </row>
    <row r="136" spans="1:7" x14ac:dyDescent="0.2">
      <c r="A136" s="16" t="s">
        <v>35</v>
      </c>
      <c r="B136" s="140"/>
      <c r="C136" s="16" t="s">
        <v>35</v>
      </c>
      <c r="D136" s="19"/>
      <c r="E136" s="424"/>
      <c r="F136" s="16" t="s">
        <v>37</v>
      </c>
      <c r="G136" s="19"/>
    </row>
    <row r="137" spans="1:7" x14ac:dyDescent="0.2">
      <c r="A137" s="16" t="s">
        <v>38</v>
      </c>
      <c r="B137" s="140"/>
      <c r="C137" s="16" t="s">
        <v>38</v>
      </c>
      <c r="D137" s="19"/>
      <c r="E137" s="424"/>
      <c r="G137" s="20"/>
    </row>
    <row r="138" spans="1:7" x14ac:dyDescent="0.2">
      <c r="A138" s="16" t="s">
        <v>39</v>
      </c>
      <c r="B138" s="140"/>
      <c r="C138" s="16" t="s">
        <v>39</v>
      </c>
      <c r="D138" s="19"/>
      <c r="E138" s="424"/>
      <c r="F138" s="16" t="s">
        <v>40</v>
      </c>
      <c r="G138" s="120"/>
    </row>
    <row r="139" spans="1:7" x14ac:dyDescent="0.2">
      <c r="A139" s="16" t="s">
        <v>40</v>
      </c>
      <c r="B139" s="141"/>
      <c r="C139" s="16" t="s">
        <v>40</v>
      </c>
      <c r="D139" s="120"/>
      <c r="E139" s="424"/>
      <c r="G139" s="20"/>
    </row>
    <row r="140" spans="1:7" x14ac:dyDescent="0.2">
      <c r="A140" s="16" t="s">
        <v>41</v>
      </c>
      <c r="B140" s="141"/>
      <c r="C140" s="16" t="s">
        <v>41</v>
      </c>
      <c r="D140" s="120"/>
      <c r="E140" s="424"/>
      <c r="F140" s="16" t="s">
        <v>41</v>
      </c>
      <c r="G140" s="120"/>
    </row>
    <row r="141" spans="1:7" x14ac:dyDescent="0.2">
      <c r="A141" s="16" t="s">
        <v>42</v>
      </c>
      <c r="B141" s="119"/>
      <c r="C141" s="16" t="s">
        <v>42</v>
      </c>
      <c r="D141" s="120"/>
      <c r="E141" s="424"/>
      <c r="G141" s="20"/>
    </row>
    <row r="142" spans="1:7" x14ac:dyDescent="0.2">
      <c r="A142" s="16" t="s">
        <v>43</v>
      </c>
      <c r="B142" s="18"/>
      <c r="C142" s="16" t="s">
        <v>43</v>
      </c>
      <c r="D142" s="19"/>
      <c r="E142" s="424"/>
      <c r="F142" s="16" t="s">
        <v>42</v>
      </c>
      <c r="G142" s="120"/>
    </row>
    <row r="143" spans="1:7" x14ac:dyDescent="0.2">
      <c r="A143" s="21" t="s">
        <v>44</v>
      </c>
      <c r="B143" s="22"/>
      <c r="C143" s="21" t="s">
        <v>44</v>
      </c>
      <c r="D143" s="23"/>
      <c r="E143" s="425"/>
      <c r="F143" s="21"/>
      <c r="G143" s="24"/>
    </row>
    <row r="144" spans="1:7" ht="28.5" customHeight="1" x14ac:dyDescent="0.25">
      <c r="A144" s="10" t="str">
        <f ca="1">'Brownie 14'!$A$1</f>
        <v>Brownie 14</v>
      </c>
      <c r="B144" s="11" t="s">
        <v>117</v>
      </c>
      <c r="C144" s="12" t="s">
        <v>31</v>
      </c>
      <c r="D144" s="25"/>
      <c r="E144" s="423" t="s">
        <v>32</v>
      </c>
      <c r="F144" s="14"/>
      <c r="G144" s="15"/>
    </row>
    <row r="145" spans="1:7" x14ac:dyDescent="0.2">
      <c r="A145" s="422" t="s">
        <v>33</v>
      </c>
      <c r="B145" s="422"/>
      <c r="C145" s="422" t="s">
        <v>34</v>
      </c>
      <c r="D145" s="422"/>
      <c r="E145" s="424"/>
      <c r="F145" s="16" t="s">
        <v>35</v>
      </c>
      <c r="G145" s="17"/>
    </row>
    <row r="146" spans="1:7" x14ac:dyDescent="0.2">
      <c r="A146" s="16" t="s">
        <v>36</v>
      </c>
      <c r="B146" s="140"/>
      <c r="C146" s="16" t="s">
        <v>36</v>
      </c>
      <c r="D146" s="19"/>
      <c r="E146" s="424"/>
      <c r="G146" s="20"/>
    </row>
    <row r="147" spans="1:7" x14ac:dyDescent="0.2">
      <c r="A147" s="16" t="s">
        <v>35</v>
      </c>
      <c r="B147" s="140"/>
      <c r="C147" s="16" t="s">
        <v>35</v>
      </c>
      <c r="D147" s="19"/>
      <c r="E147" s="424"/>
      <c r="F147" s="16" t="s">
        <v>37</v>
      </c>
      <c r="G147" s="19"/>
    </row>
    <row r="148" spans="1:7" x14ac:dyDescent="0.2">
      <c r="A148" s="16" t="s">
        <v>38</v>
      </c>
      <c r="B148" s="140"/>
      <c r="C148" s="16" t="s">
        <v>38</v>
      </c>
      <c r="D148" s="19"/>
      <c r="E148" s="424"/>
      <c r="G148" s="20"/>
    </row>
    <row r="149" spans="1:7" x14ac:dyDescent="0.2">
      <c r="A149" s="16" t="s">
        <v>39</v>
      </c>
      <c r="B149" s="140"/>
      <c r="C149" s="16" t="s">
        <v>39</v>
      </c>
      <c r="D149" s="19"/>
      <c r="E149" s="424"/>
      <c r="F149" s="16" t="s">
        <v>40</v>
      </c>
      <c r="G149" s="120"/>
    </row>
    <row r="150" spans="1:7" x14ac:dyDescent="0.2">
      <c r="A150" s="16" t="s">
        <v>40</v>
      </c>
      <c r="B150" s="141"/>
      <c r="C150" s="16" t="s">
        <v>40</v>
      </c>
      <c r="D150" s="120"/>
      <c r="E150" s="424"/>
      <c r="G150" s="20"/>
    </row>
    <row r="151" spans="1:7" x14ac:dyDescent="0.2">
      <c r="A151" s="16" t="s">
        <v>41</v>
      </c>
      <c r="B151" s="141"/>
      <c r="C151" s="16" t="s">
        <v>41</v>
      </c>
      <c r="D151" s="120"/>
      <c r="E151" s="424"/>
      <c r="F151" s="16" t="s">
        <v>41</v>
      </c>
      <c r="G151" s="120"/>
    </row>
    <row r="152" spans="1:7" x14ac:dyDescent="0.2">
      <c r="A152" s="16" t="s">
        <v>42</v>
      </c>
      <c r="B152" s="119"/>
      <c r="C152" s="16" t="s">
        <v>42</v>
      </c>
      <c r="D152" s="120"/>
      <c r="E152" s="424"/>
      <c r="G152" s="20"/>
    </row>
    <row r="153" spans="1:7" x14ac:dyDescent="0.2">
      <c r="A153" s="16" t="s">
        <v>43</v>
      </c>
      <c r="B153" s="18"/>
      <c r="C153" s="16" t="s">
        <v>43</v>
      </c>
      <c r="D153" s="19"/>
      <c r="E153" s="424"/>
      <c r="F153" s="16" t="s">
        <v>42</v>
      </c>
      <c r="G153" s="120"/>
    </row>
    <row r="154" spans="1:7" x14ac:dyDescent="0.2">
      <c r="A154" s="21" t="s">
        <v>44</v>
      </c>
      <c r="B154" s="22"/>
      <c r="C154" s="21" t="s">
        <v>44</v>
      </c>
      <c r="D154" s="23"/>
      <c r="E154" s="425"/>
      <c r="F154" s="21"/>
      <c r="G154" s="24"/>
    </row>
    <row r="155" spans="1:7" ht="28.5" customHeight="1" x14ac:dyDescent="0.25">
      <c r="A155" s="10" t="str">
        <f ca="1">'Brownie 15'!$A$1</f>
        <v>Brownie 15</v>
      </c>
      <c r="B155" s="11" t="s">
        <v>117</v>
      </c>
      <c r="C155" s="12" t="s">
        <v>31</v>
      </c>
      <c r="D155" s="25"/>
      <c r="E155" s="423" t="s">
        <v>32</v>
      </c>
      <c r="F155" s="14"/>
      <c r="G155" s="15"/>
    </row>
    <row r="156" spans="1:7" x14ac:dyDescent="0.2">
      <c r="A156" s="422" t="s">
        <v>33</v>
      </c>
      <c r="B156" s="422"/>
      <c r="C156" s="422" t="s">
        <v>34</v>
      </c>
      <c r="D156" s="422"/>
      <c r="E156" s="424"/>
      <c r="F156" s="16" t="s">
        <v>35</v>
      </c>
      <c r="G156" s="17"/>
    </row>
    <row r="157" spans="1:7" x14ac:dyDescent="0.2">
      <c r="A157" s="16" t="s">
        <v>36</v>
      </c>
      <c r="B157" s="140"/>
      <c r="C157" s="16" t="s">
        <v>36</v>
      </c>
      <c r="D157" s="19"/>
      <c r="E157" s="424"/>
      <c r="G157" s="20"/>
    </row>
    <row r="158" spans="1:7" x14ac:dyDescent="0.2">
      <c r="A158" s="16" t="s">
        <v>35</v>
      </c>
      <c r="B158" s="140"/>
      <c r="C158" s="16" t="s">
        <v>35</v>
      </c>
      <c r="D158" s="19"/>
      <c r="E158" s="424"/>
      <c r="F158" s="16" t="s">
        <v>37</v>
      </c>
      <c r="G158" s="19"/>
    </row>
    <row r="159" spans="1:7" x14ac:dyDescent="0.2">
      <c r="A159" s="16" t="s">
        <v>38</v>
      </c>
      <c r="B159" s="140"/>
      <c r="C159" s="16" t="s">
        <v>38</v>
      </c>
      <c r="D159" s="19"/>
      <c r="E159" s="424"/>
      <c r="G159" s="20"/>
    </row>
    <row r="160" spans="1:7" x14ac:dyDescent="0.2">
      <c r="A160" s="16" t="s">
        <v>39</v>
      </c>
      <c r="B160" s="140"/>
      <c r="C160" s="16" t="s">
        <v>39</v>
      </c>
      <c r="D160" s="19"/>
      <c r="E160" s="424"/>
      <c r="F160" s="16" t="s">
        <v>40</v>
      </c>
      <c r="G160" s="120"/>
    </row>
    <row r="161" spans="1:7" x14ac:dyDescent="0.2">
      <c r="A161" s="16" t="s">
        <v>40</v>
      </c>
      <c r="B161" s="141"/>
      <c r="C161" s="16" t="s">
        <v>40</v>
      </c>
      <c r="D161" s="120"/>
      <c r="E161" s="424"/>
      <c r="G161" s="20"/>
    </row>
    <row r="162" spans="1:7" x14ac:dyDescent="0.2">
      <c r="A162" s="16" t="s">
        <v>41</v>
      </c>
      <c r="B162" s="119"/>
      <c r="C162" s="16" t="s">
        <v>41</v>
      </c>
      <c r="D162" s="120"/>
      <c r="E162" s="424"/>
      <c r="F162" s="16" t="s">
        <v>41</v>
      </c>
      <c r="G162" s="120"/>
    </row>
    <row r="163" spans="1:7" x14ac:dyDescent="0.2">
      <c r="A163" s="16" t="s">
        <v>42</v>
      </c>
      <c r="B163" s="119"/>
      <c r="C163" s="16" t="s">
        <v>42</v>
      </c>
      <c r="D163" s="120"/>
      <c r="E163" s="424"/>
      <c r="G163" s="20"/>
    </row>
    <row r="164" spans="1:7" x14ac:dyDescent="0.2">
      <c r="A164" s="16" t="s">
        <v>43</v>
      </c>
      <c r="B164" s="18"/>
      <c r="C164" s="16" t="s">
        <v>43</v>
      </c>
      <c r="D164" s="19"/>
      <c r="E164" s="424"/>
      <c r="F164" s="16" t="s">
        <v>42</v>
      </c>
      <c r="G164" s="120"/>
    </row>
    <row r="165" spans="1:7" x14ac:dyDescent="0.2">
      <c r="A165" s="21" t="s">
        <v>44</v>
      </c>
      <c r="B165" s="22"/>
      <c r="C165" s="21" t="s">
        <v>44</v>
      </c>
      <c r="D165" s="23"/>
      <c r="E165" s="425"/>
      <c r="F165" s="21"/>
      <c r="G165" s="24"/>
    </row>
    <row r="166" spans="1:7" x14ac:dyDescent="0.2">
      <c r="F166" s="19"/>
    </row>
  </sheetData>
  <sheetProtection password="EE48" sheet="1" objects="1" scenarios="1" selectLockedCells="1"/>
  <protectedRanges>
    <protectedRange sqref="D67:G67 D144:G144 D89:G89 D1:G1 D100:G100 D23:G23 D56:G56 D78:G78 D122:G122 D12:G12 D133:G133 D34:G34 D111:G111 D45:G45 D155:G155" name="Range2"/>
    <protectedRange sqref="B155" name="Range1_1"/>
    <protectedRange sqref="B144" name="Range1_2"/>
    <protectedRange sqref="B133" name="Range1_3"/>
    <protectedRange sqref="B122" name="Range1_4"/>
    <protectedRange sqref="B111" name="Range1_5"/>
    <protectedRange sqref="B100" name="Range1_6"/>
    <protectedRange sqref="B89" name="Range1_7"/>
    <protectedRange sqref="B78" name="Range1_8"/>
    <protectedRange sqref="B67" name="Range1_9"/>
    <protectedRange sqref="B56" name="Range1_10"/>
    <protectedRange sqref="B45" name="Range1_11"/>
    <protectedRange sqref="B34" name="Range1_12"/>
    <protectedRange sqref="B23" name="Range1_13"/>
    <protectedRange sqref="B12" name="Range1_14"/>
    <protectedRange sqref="B1" name="Range1_15"/>
  </protectedRanges>
  <mergeCells count="45">
    <mergeCell ref="A35:B35"/>
    <mergeCell ref="E34:E44"/>
    <mergeCell ref="E144:E154"/>
    <mergeCell ref="E122:E132"/>
    <mergeCell ref="E45:E55"/>
    <mergeCell ref="E56:E66"/>
    <mergeCell ref="C35:D35"/>
    <mergeCell ref="E111:E121"/>
    <mergeCell ref="E133:E143"/>
    <mergeCell ref="C79:D79"/>
    <mergeCell ref="E67:E77"/>
    <mergeCell ref="A90:B90"/>
    <mergeCell ref="C90:D90"/>
    <mergeCell ref="A68:B68"/>
    <mergeCell ref="C68:D68"/>
    <mergeCell ref="E100:E110"/>
    <mergeCell ref="E155:E165"/>
    <mergeCell ref="E1:E11"/>
    <mergeCell ref="E12:E22"/>
    <mergeCell ref="E23:E33"/>
    <mergeCell ref="A2:B2"/>
    <mergeCell ref="C2:D2"/>
    <mergeCell ref="C13:D13"/>
    <mergeCell ref="A13:B13"/>
    <mergeCell ref="A24:B24"/>
    <mergeCell ref="C24:D24"/>
    <mergeCell ref="A46:B46"/>
    <mergeCell ref="C46:D46"/>
    <mergeCell ref="C57:D57"/>
    <mergeCell ref="A57:B57"/>
    <mergeCell ref="E78:E88"/>
    <mergeCell ref="A79:B79"/>
    <mergeCell ref="A101:B101"/>
    <mergeCell ref="C101:D101"/>
    <mergeCell ref="E89:E99"/>
    <mergeCell ref="A112:B112"/>
    <mergeCell ref="C112:D112"/>
    <mergeCell ref="A123:B123"/>
    <mergeCell ref="C123:D123"/>
    <mergeCell ref="A156:B156"/>
    <mergeCell ref="C156:D156"/>
    <mergeCell ref="A134:B134"/>
    <mergeCell ref="C134:D134"/>
    <mergeCell ref="A145:B145"/>
    <mergeCell ref="C145:D145"/>
  </mergeCells>
  <phoneticPr fontId="6" type="noConversion"/>
  <pageMargins left="0.75" right="0.75" top="1" bottom="0.5" header="0.25" footer="0.25"/>
  <pageSetup scale="96" orientation="landscape" horizontalDpi="4294967293" r:id="rId1"/>
  <headerFooter alignWithMargins="0">
    <oddHeader>&amp;C&amp;"Arial,Bold"&amp;14BrownieTrax&amp;"Arial,Regular"&amp;10
&amp;"Arial,Bold"&amp;12Parent Contact Info - &amp;D</oddHeader>
    <oddFooter>&amp;CPage &amp;P</oddFooter>
  </headerFooter>
  <rowBreaks count="4" manualBreakCount="4">
    <brk id="33" max="16383" man="1"/>
    <brk id="66" max="16383" man="1"/>
    <brk id="99" max="16383" man="1"/>
    <brk id="132"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Y24"/>
  <sheetViews>
    <sheetView showGridLines="0" zoomScale="111" zoomScaleNormal="111" workbookViewId="0">
      <selection activeCell="R16" sqref="R16"/>
    </sheetView>
  </sheetViews>
  <sheetFormatPr defaultRowHeight="12.75" x14ac:dyDescent="0.2"/>
  <cols>
    <col min="1" max="1" width="2.5703125" customWidth="1"/>
    <col min="2" max="2" width="17.7109375" customWidth="1"/>
    <col min="3" max="3" width="13.42578125" customWidth="1"/>
    <col min="4" max="4" width="3.28515625" bestFit="1" customWidth="1"/>
    <col min="5" max="25" width="3.42578125" customWidth="1"/>
  </cols>
  <sheetData>
    <row r="1" spans="1:25" ht="15.75" customHeight="1" x14ac:dyDescent="0.25">
      <c r="A1" s="326"/>
      <c r="B1" s="125" t="s">
        <v>45</v>
      </c>
      <c r="C1" s="319">
        <f>Instructions!E3</f>
        <v>0</v>
      </c>
      <c r="D1" s="437" t="str">
        <f ca="1">'Brownie 1'!$A$1</f>
        <v>Brownie 1</v>
      </c>
      <c r="E1" s="437" t="str">
        <f ca="1">'Brownie 2'!$A$1</f>
        <v>Brownie 2</v>
      </c>
      <c r="F1" s="437" t="str">
        <f ca="1">'Brownie 3'!$A$1</f>
        <v>Brownie 3</v>
      </c>
      <c r="G1" s="437" t="str">
        <f ca="1">'Brownie 4'!$A$1</f>
        <v>Brownie 4</v>
      </c>
      <c r="H1" s="437" t="str">
        <f ca="1">'Brownie 5'!$A$1</f>
        <v>Brownie 5</v>
      </c>
      <c r="I1" s="437" t="str">
        <f ca="1">'Brownie 6'!$A$1</f>
        <v>Brownie 6</v>
      </c>
      <c r="J1" s="437" t="str">
        <f ca="1">'Brownie 7'!$A$1</f>
        <v>Brownie 7</v>
      </c>
      <c r="K1" s="437" t="str">
        <f ca="1">'Brownie 8'!$A$1</f>
        <v>Brownie 8</v>
      </c>
      <c r="L1" s="437" t="str">
        <f ca="1">'Brownie 9'!$A$1</f>
        <v>Brownie 9</v>
      </c>
      <c r="M1" s="437" t="str">
        <f ca="1">'Brownie 10'!$A$1</f>
        <v>Brownie 10</v>
      </c>
      <c r="N1" s="437" t="str">
        <f ca="1">'Brownie 11'!$A$1</f>
        <v>Brownie 11</v>
      </c>
      <c r="O1" s="437" t="str">
        <f ca="1">'Brownie 12'!$A$1</f>
        <v>Brownie 12</v>
      </c>
      <c r="P1" s="437" t="str">
        <f ca="1">'Brownie 13'!$A$1</f>
        <v>Brownie 13</v>
      </c>
      <c r="Q1" s="437" t="str">
        <f ca="1">'Brownie 14'!$A$1</f>
        <v>Brownie 14</v>
      </c>
      <c r="R1" s="437" t="str">
        <f ca="1">'Brownie 15'!$A$1</f>
        <v>Brownie 15</v>
      </c>
    </row>
    <row r="2" spans="1:25" ht="15" x14ac:dyDescent="0.25">
      <c r="A2" s="26"/>
      <c r="B2" s="108" t="s">
        <v>46</v>
      </c>
      <c r="C2" s="109">
        <f>Instructions!E5</f>
        <v>0</v>
      </c>
      <c r="D2" s="438"/>
      <c r="E2" s="438"/>
      <c r="F2" s="438"/>
      <c r="G2" s="438"/>
      <c r="H2" s="438"/>
      <c r="I2" s="438"/>
      <c r="J2" s="438"/>
      <c r="K2" s="438"/>
      <c r="L2" s="438"/>
      <c r="M2" s="438"/>
      <c r="N2" s="438"/>
      <c r="O2" s="438"/>
      <c r="P2" s="438"/>
      <c r="Q2" s="438"/>
      <c r="R2" s="438"/>
    </row>
    <row r="3" spans="1:25" x14ac:dyDescent="0.2">
      <c r="A3" s="433"/>
      <c r="B3" s="433"/>
      <c r="C3" s="434"/>
      <c r="D3" s="438"/>
      <c r="E3" s="438"/>
      <c r="F3" s="438"/>
      <c r="G3" s="438"/>
      <c r="H3" s="438"/>
      <c r="I3" s="438"/>
      <c r="J3" s="438"/>
      <c r="K3" s="438"/>
      <c r="L3" s="438"/>
      <c r="M3" s="438"/>
      <c r="N3" s="438"/>
      <c r="O3" s="438"/>
      <c r="P3" s="438"/>
      <c r="Q3" s="438"/>
      <c r="R3" s="438"/>
    </row>
    <row r="4" spans="1:25" ht="12.75" customHeight="1" x14ac:dyDescent="0.2">
      <c r="A4" s="435" t="s">
        <v>52</v>
      </c>
      <c r="B4" s="435"/>
      <c r="C4" s="436"/>
      <c r="D4" s="439"/>
      <c r="E4" s="439"/>
      <c r="F4" s="439"/>
      <c r="G4" s="439"/>
      <c r="H4" s="439"/>
      <c r="I4" s="439"/>
      <c r="J4" s="439"/>
      <c r="K4" s="439"/>
      <c r="L4" s="439"/>
      <c r="M4" s="439"/>
      <c r="N4" s="439"/>
      <c r="O4" s="439"/>
      <c r="P4" s="439"/>
      <c r="Q4" s="439"/>
      <c r="R4" s="439"/>
    </row>
    <row r="5" spans="1:25" ht="20.25" customHeight="1" x14ac:dyDescent="0.2">
      <c r="A5" s="28"/>
      <c r="B5" s="397"/>
      <c r="C5" s="397"/>
      <c r="D5" s="397"/>
      <c r="E5" s="397"/>
      <c r="F5" s="397"/>
      <c r="G5" s="397"/>
      <c r="H5" s="397"/>
      <c r="I5" s="397"/>
      <c r="J5" s="397"/>
      <c r="K5" s="397"/>
      <c r="L5" s="397"/>
      <c r="M5" s="397"/>
      <c r="N5" s="397"/>
      <c r="O5" s="397"/>
      <c r="P5" s="397"/>
      <c r="Q5" s="397"/>
      <c r="R5" s="397"/>
      <c r="S5" s="1"/>
      <c r="T5" s="1"/>
      <c r="U5" s="1"/>
      <c r="V5" s="1"/>
      <c r="W5" s="1"/>
      <c r="X5" s="1"/>
      <c r="Y5" s="1"/>
    </row>
    <row r="6" spans="1:25" s="1" customFormat="1" x14ac:dyDescent="0.2">
      <c r="A6" s="199">
        <v>1</v>
      </c>
      <c r="B6" s="432" t="s">
        <v>47</v>
      </c>
      <c r="C6" s="432"/>
      <c r="D6" s="398"/>
      <c r="E6" s="398"/>
      <c r="F6" s="398"/>
      <c r="G6" s="398"/>
      <c r="H6" s="398"/>
      <c r="I6" s="398"/>
      <c r="J6" s="398"/>
      <c r="K6" s="398"/>
      <c r="L6" s="32"/>
      <c r="M6" s="32"/>
      <c r="N6" s="32"/>
      <c r="O6" s="32"/>
      <c r="P6" s="32"/>
      <c r="Q6" s="32"/>
      <c r="R6" s="32"/>
    </row>
    <row r="7" spans="1:25" s="1" customFormat="1" x14ac:dyDescent="0.2">
      <c r="A7" s="199">
        <v>2</v>
      </c>
      <c r="B7" s="432" t="s">
        <v>757</v>
      </c>
      <c r="C7" s="432"/>
      <c r="D7" s="398"/>
      <c r="E7" s="398"/>
      <c r="F7" s="398"/>
      <c r="G7" s="398"/>
      <c r="H7" s="398"/>
      <c r="I7" s="398"/>
      <c r="J7" s="398"/>
      <c r="K7" s="398"/>
      <c r="L7" s="32"/>
      <c r="M7" s="32"/>
      <c r="N7" s="32"/>
      <c r="O7" s="32"/>
      <c r="P7" s="32"/>
      <c r="Q7" s="32"/>
      <c r="R7" s="32"/>
    </row>
    <row r="8" spans="1:25" s="1" customFormat="1" x14ac:dyDescent="0.2">
      <c r="A8" s="199">
        <v>3</v>
      </c>
      <c r="B8" s="427" t="s">
        <v>758</v>
      </c>
      <c r="C8" s="428"/>
      <c r="D8" s="398"/>
      <c r="E8" s="398"/>
      <c r="F8" s="398"/>
      <c r="G8" s="398"/>
      <c r="H8" s="398"/>
      <c r="I8" s="398"/>
      <c r="J8" s="398"/>
      <c r="K8" s="398"/>
      <c r="L8" s="32"/>
      <c r="M8" s="32"/>
      <c r="N8" s="32"/>
      <c r="O8" s="32"/>
      <c r="P8" s="32"/>
      <c r="Q8" s="32"/>
      <c r="R8" s="32"/>
    </row>
    <row r="9" spans="1:25" s="1" customFormat="1" x14ac:dyDescent="0.2">
      <c r="A9" s="199">
        <v>4</v>
      </c>
      <c r="B9" s="399" t="s">
        <v>759</v>
      </c>
      <c r="C9" s="400"/>
      <c r="D9" s="398"/>
      <c r="E9" s="398"/>
      <c r="F9" s="398"/>
      <c r="G9" s="398"/>
      <c r="H9" s="398"/>
      <c r="I9" s="398"/>
      <c r="J9" s="398"/>
      <c r="K9" s="398"/>
      <c r="L9" s="32"/>
      <c r="M9" s="32"/>
      <c r="N9" s="32"/>
      <c r="O9" s="32"/>
      <c r="P9" s="32"/>
      <c r="Q9" s="32"/>
      <c r="R9" s="32"/>
    </row>
    <row r="10" spans="1:25" s="1" customFormat="1" x14ac:dyDescent="0.2">
      <c r="A10" s="199">
        <v>5</v>
      </c>
      <c r="B10" s="399" t="s">
        <v>760</v>
      </c>
      <c r="C10" s="400"/>
      <c r="D10" s="398"/>
      <c r="E10" s="398"/>
      <c r="F10" s="398"/>
      <c r="G10" s="398"/>
      <c r="H10" s="398"/>
      <c r="I10" s="398"/>
      <c r="J10" s="398"/>
      <c r="K10" s="398"/>
      <c r="L10" s="32"/>
      <c r="M10" s="32"/>
      <c r="N10" s="32"/>
      <c r="O10" s="32"/>
      <c r="P10" s="32"/>
      <c r="Q10" s="32"/>
      <c r="R10" s="32"/>
    </row>
    <row r="11" spans="1:25" s="1" customFormat="1" x14ac:dyDescent="0.2">
      <c r="A11" s="199">
        <v>6</v>
      </c>
      <c r="B11" s="432" t="s">
        <v>761</v>
      </c>
      <c r="C11" s="432"/>
      <c r="D11" s="398"/>
      <c r="E11" s="398"/>
      <c r="F11" s="398"/>
      <c r="G11" s="398"/>
      <c r="H11" s="398"/>
      <c r="I11" s="398"/>
      <c r="J11" s="398"/>
      <c r="K11" s="398"/>
      <c r="L11" s="32"/>
      <c r="M11" s="32"/>
      <c r="N11" s="32"/>
      <c r="O11" s="32"/>
      <c r="P11" s="32"/>
      <c r="Q11" s="32"/>
      <c r="R11" s="32"/>
    </row>
    <row r="12" spans="1:25" s="1" customFormat="1" x14ac:dyDescent="0.2">
      <c r="A12" s="199">
        <v>7</v>
      </c>
      <c r="B12" s="427" t="s">
        <v>762</v>
      </c>
      <c r="C12" s="428"/>
      <c r="D12" s="398"/>
      <c r="E12" s="398"/>
      <c r="F12" s="398"/>
      <c r="G12" s="398"/>
      <c r="H12" s="398"/>
      <c r="I12" s="398"/>
      <c r="J12" s="398"/>
      <c r="K12" s="398"/>
      <c r="L12" s="32"/>
      <c r="M12" s="32"/>
      <c r="N12" s="32"/>
      <c r="O12" s="32"/>
      <c r="P12" s="32"/>
      <c r="Q12" s="32"/>
      <c r="R12" s="32"/>
    </row>
    <row r="13" spans="1:25" s="1" customFormat="1" ht="13.5" thickBot="1" x14ac:dyDescent="0.25">
      <c r="A13" s="199">
        <v>8</v>
      </c>
      <c r="B13" s="427" t="s">
        <v>763</v>
      </c>
      <c r="C13" s="428"/>
      <c r="D13" s="398"/>
      <c r="E13" s="398"/>
      <c r="F13" s="398"/>
      <c r="G13" s="398"/>
      <c r="H13" s="398"/>
      <c r="I13" s="398"/>
      <c r="J13" s="398"/>
      <c r="K13" s="398"/>
      <c r="L13" s="32"/>
      <c r="M13" s="32"/>
      <c r="N13" s="32"/>
      <c r="O13" s="32"/>
      <c r="P13" s="32"/>
      <c r="Q13" s="32"/>
      <c r="R13" s="32"/>
    </row>
    <row r="14" spans="1:25" s="1" customFormat="1" ht="13.5" thickBot="1" x14ac:dyDescent="0.25">
      <c r="B14" s="429" t="s">
        <v>48</v>
      </c>
      <c r="C14" s="429"/>
      <c r="D14" s="401" t="str">
        <f>IF(COUNTIF(D6:D13,"A")+COUNTIF(D6:D13,"N")=8,"C",IF(COUNTIF(D6:D13,"A")+COUNTIF(D6:D13,”N”)&gt;0,"P"," "))</f>
        <v xml:space="preserve"> </v>
      </c>
      <c r="E14" s="401" t="str">
        <f>IF(COUNTIF(E6:E13,"A")+COUNTIF(E6:E13,"N")=8,"C",IF(COUNTIF(E6:E13,"A")+COUNTIF(E6:E13,”N”)&gt;0,"P"," "))</f>
        <v xml:space="preserve"> </v>
      </c>
      <c r="F14" s="401" t="str">
        <f>IF(COUNTIF(F6:F13,"A")+COUNTIF(F6:F13,"N")=8,"C",IF(COUNTIF(F6:F13,"A")+COUNTIF(F6:F13,”N”)&gt;0,"P"," "))</f>
        <v xml:space="preserve"> </v>
      </c>
      <c r="G14" s="401" t="str">
        <f>IF(COUNTIF(G6:G13,"A")+COUNTIF(G6:G13,"N")=8,"C",IF(COUNTIF(G6:G13,"A")+COUNTIF(G6:G13,”N”)&gt;0,"P"," "))</f>
        <v xml:space="preserve"> </v>
      </c>
      <c r="H14" s="401" t="str">
        <f>IF(COUNTIF(H6:H13,"A")+COUNTIF(H6:H13,"N")=8,"C",IF(COUNTIF(H6:H13,"A")+COUNTIF(H6:H13,”N”)&gt;0,"P"," "))</f>
        <v xml:space="preserve"> </v>
      </c>
      <c r="I14" s="401" t="str">
        <f>IF(COUNTIF(I6:I13,"A")+COUNTIF(I6:I13,"N")=8,"C",IF(COUNTIF(I6:I13,"A")+COUNTIF(I6:I13,”N”)&gt;0,"P"," "))</f>
        <v xml:space="preserve"> </v>
      </c>
      <c r="J14" s="401" t="str">
        <f>IF(COUNTIF(J6:J13,"A")+COUNTIF(J6:J13,"N")=8,"C",IF(COUNTIF(J6:J13,"A")+COUNTIF(J6:J13,”N”)&gt;0,"P"," "))</f>
        <v xml:space="preserve"> </v>
      </c>
      <c r="K14" s="401" t="str">
        <f>IF(COUNTIF(K6:K13,"A")+COUNTIF(K6:K13,"N")=8,"C",IF(COUNTIF(K6:K13,"A")+COUNTIF(K6:K13,”N”)&gt;0,"P"," "))</f>
        <v xml:space="preserve"> </v>
      </c>
      <c r="L14" s="401" t="str">
        <f>IF(COUNTIF(L6:L13,"A")+COUNTIF(L6:L13,"N")=8,"C",IF(COUNTIF(L6:L13,"A")+COUNTIF(L6:L13,”N”)&gt;0,"P"," "))</f>
        <v xml:space="preserve"> </v>
      </c>
      <c r="M14" s="401" t="str">
        <f>IF(COUNTIF(M6:M13,"A")+COUNTIF(M6:M13,"N")=8,"C",IF(COUNTIF(M6:M13,"A")+COUNTIF(M6:M13,”N”)&gt;0,"P"," "))</f>
        <v xml:space="preserve"> </v>
      </c>
      <c r="N14" s="401" t="str">
        <f>IF(COUNTIF(N6:N13,"A")+COUNTIF(N6:N13,"N")=8,"C",IF(COUNTIF(N6:N13,"A")+COUNTIF(N6:N13,”N”)&gt;0,"P"," "))</f>
        <v xml:space="preserve"> </v>
      </c>
      <c r="O14" s="401" t="str">
        <f>IF(COUNTIF(O6:O13,"A")+COUNTIF(O6:O13,"N")=8,"C",IF(COUNTIF(O6:O13,"A")+COUNTIF(O6:O13,”N”)&gt;0,"P"," "))</f>
        <v xml:space="preserve"> </v>
      </c>
      <c r="P14" s="401" t="str">
        <f>IF(COUNTIF(P6:P13,"A")+COUNTIF(P6:P13,"N")=8,"C",IF(COUNTIF(P6:P13,"A")+COUNTIF(P6:P13,”N”)&gt;0,"P"," "))</f>
        <v xml:space="preserve"> </v>
      </c>
      <c r="Q14" s="401" t="str">
        <f>IF(COUNTIF(Q6:Q13,"A")+COUNTIF(Q6:Q13,"N")=8,"C",IF(COUNTIF(Q6:Q13,"A")+COUNTIF(Q6:Q13,”N”)&gt;0,"P"," "))</f>
        <v xml:space="preserve"> </v>
      </c>
      <c r="R14" s="401" t="str">
        <f>IF(COUNTIF(R6:R13,"A")+COUNTIF(R6:R13,"N")=8,"C",IF(COUNTIF(R6:R13,"A")+COUNTIF(R6:R13,”N”)&gt;0,"P"," "))</f>
        <v xml:space="preserve"> </v>
      </c>
    </row>
    <row r="15" spans="1:25" s="1" customFormat="1" ht="20.25" customHeight="1" x14ac:dyDescent="0.2">
      <c r="A15" s="402"/>
      <c r="B15" s="430"/>
      <c r="C15" s="430"/>
      <c r="D15" s="431"/>
      <c r="E15" s="430"/>
      <c r="F15" s="430"/>
      <c r="G15" s="430"/>
      <c r="H15" s="430"/>
      <c r="I15" s="430"/>
      <c r="J15" s="430"/>
      <c r="K15" s="430"/>
      <c r="L15" s="430"/>
      <c r="M15" s="430"/>
      <c r="N15" s="430"/>
      <c r="O15" s="430"/>
      <c r="P15" s="430"/>
      <c r="Q15" s="430"/>
      <c r="R15" s="430"/>
    </row>
    <row r="16" spans="1:25" s="1" customFormat="1" x14ac:dyDescent="0.2">
      <c r="A16" s="199">
        <v>1</v>
      </c>
      <c r="B16" s="432" t="s">
        <v>47</v>
      </c>
      <c r="C16" s="432"/>
      <c r="D16" s="398"/>
      <c r="E16" s="398"/>
      <c r="F16" s="398"/>
      <c r="G16" s="398"/>
      <c r="H16" s="398"/>
      <c r="I16" s="398"/>
      <c r="J16" s="398"/>
      <c r="K16" s="398"/>
      <c r="L16" s="32"/>
      <c r="M16" s="32"/>
      <c r="N16" s="32"/>
      <c r="O16" s="32"/>
      <c r="P16" s="32"/>
      <c r="Q16" s="32"/>
      <c r="R16" s="32"/>
    </row>
    <row r="17" spans="1:25" s="1" customFormat="1" x14ac:dyDescent="0.2">
      <c r="A17" s="199">
        <v>2</v>
      </c>
      <c r="B17" s="432" t="s">
        <v>757</v>
      </c>
      <c r="C17" s="432"/>
      <c r="D17" s="398"/>
      <c r="E17" s="398"/>
      <c r="F17" s="398"/>
      <c r="G17" s="398"/>
      <c r="H17" s="398"/>
      <c r="I17" s="398"/>
      <c r="J17" s="398"/>
      <c r="K17" s="398"/>
      <c r="L17" s="32"/>
      <c r="M17" s="32"/>
      <c r="N17" s="32"/>
      <c r="O17" s="32"/>
      <c r="P17" s="32"/>
      <c r="Q17" s="32"/>
      <c r="R17" s="32"/>
    </row>
    <row r="18" spans="1:25" s="1" customFormat="1" x14ac:dyDescent="0.2">
      <c r="A18" s="199">
        <v>3</v>
      </c>
      <c r="B18" s="427" t="s">
        <v>758</v>
      </c>
      <c r="C18" s="428"/>
      <c r="D18" s="398"/>
      <c r="E18" s="398"/>
      <c r="F18" s="398"/>
      <c r="G18" s="398"/>
      <c r="H18" s="398"/>
      <c r="I18" s="398"/>
      <c r="J18" s="398"/>
      <c r="K18" s="398"/>
      <c r="L18" s="32"/>
      <c r="M18" s="32"/>
      <c r="N18" s="32"/>
      <c r="O18" s="32"/>
      <c r="P18" s="32"/>
      <c r="Q18" s="32"/>
      <c r="R18" s="32"/>
    </row>
    <row r="19" spans="1:25" s="1" customFormat="1" x14ac:dyDescent="0.2">
      <c r="A19" s="199">
        <v>4</v>
      </c>
      <c r="B19" s="399" t="s">
        <v>759</v>
      </c>
      <c r="C19" s="400"/>
      <c r="D19" s="398"/>
      <c r="E19" s="398"/>
      <c r="F19" s="398"/>
      <c r="G19" s="398"/>
      <c r="H19" s="398"/>
      <c r="I19" s="398"/>
      <c r="J19" s="398"/>
      <c r="K19" s="398"/>
      <c r="L19" s="32"/>
      <c r="M19" s="32"/>
      <c r="N19" s="32"/>
      <c r="O19" s="32"/>
      <c r="P19" s="32"/>
      <c r="Q19" s="32"/>
      <c r="R19" s="32"/>
    </row>
    <row r="20" spans="1:25" s="1" customFormat="1" x14ac:dyDescent="0.2">
      <c r="A20" s="199">
        <v>5</v>
      </c>
      <c r="B20" s="399" t="s">
        <v>760</v>
      </c>
      <c r="C20" s="400"/>
      <c r="D20" s="398"/>
      <c r="E20" s="32"/>
      <c r="F20" s="398"/>
      <c r="G20" s="32"/>
      <c r="H20" s="398"/>
      <c r="I20" s="398"/>
      <c r="J20" s="398"/>
      <c r="K20" s="32"/>
      <c r="L20" s="32"/>
      <c r="M20" s="32"/>
      <c r="N20" s="32"/>
      <c r="O20" s="32"/>
      <c r="P20" s="32"/>
      <c r="Q20" s="32"/>
      <c r="R20" s="32"/>
    </row>
    <row r="21" spans="1:25" s="1" customFormat="1" x14ac:dyDescent="0.2">
      <c r="A21" s="199">
        <v>6</v>
      </c>
      <c r="B21" s="432" t="s">
        <v>761</v>
      </c>
      <c r="C21" s="432"/>
      <c r="D21" s="398"/>
      <c r="E21" s="32"/>
      <c r="F21" s="398"/>
      <c r="G21" s="398"/>
      <c r="H21" s="398"/>
      <c r="I21" s="398"/>
      <c r="J21" s="398"/>
      <c r="K21" s="32"/>
      <c r="L21" s="32"/>
      <c r="M21" s="32"/>
      <c r="N21" s="32"/>
      <c r="O21" s="32"/>
      <c r="P21" s="32"/>
      <c r="Q21" s="32"/>
      <c r="R21" s="32"/>
      <c r="S21"/>
      <c r="T21"/>
      <c r="U21"/>
      <c r="V21"/>
      <c r="W21"/>
      <c r="X21"/>
      <c r="Y21"/>
    </row>
    <row r="22" spans="1:25" s="1" customFormat="1" x14ac:dyDescent="0.2">
      <c r="A22" s="199">
        <v>7</v>
      </c>
      <c r="B22" s="427" t="s">
        <v>762</v>
      </c>
      <c r="C22" s="428"/>
      <c r="D22" s="398"/>
      <c r="E22" s="32"/>
      <c r="F22" s="398"/>
      <c r="G22" s="398"/>
      <c r="H22" s="398"/>
      <c r="I22" s="398"/>
      <c r="J22" s="398"/>
      <c r="K22" s="32"/>
      <c r="L22" s="32"/>
      <c r="M22" s="32"/>
      <c r="N22" s="32"/>
      <c r="O22" s="32"/>
      <c r="P22" s="32"/>
      <c r="Q22" s="32"/>
      <c r="R22" s="32"/>
      <c r="S22"/>
      <c r="T22"/>
      <c r="U22"/>
      <c r="V22"/>
      <c r="W22"/>
      <c r="X22"/>
      <c r="Y22"/>
    </row>
    <row r="23" spans="1:25" s="1" customFormat="1" ht="13.5" thickBot="1" x14ac:dyDescent="0.25">
      <c r="A23" s="199">
        <v>8</v>
      </c>
      <c r="B23" s="427" t="s">
        <v>763</v>
      </c>
      <c r="C23" s="428"/>
      <c r="D23" s="398"/>
      <c r="E23" s="32"/>
      <c r="F23" s="398"/>
      <c r="G23" s="32"/>
      <c r="H23" s="398"/>
      <c r="I23" s="398"/>
      <c r="J23" s="398"/>
      <c r="K23" s="32"/>
      <c r="L23" s="32"/>
      <c r="M23" s="32"/>
      <c r="N23" s="32"/>
      <c r="O23" s="32"/>
      <c r="P23" s="32"/>
      <c r="Q23" s="32"/>
      <c r="R23" s="32"/>
      <c r="S23"/>
      <c r="T23"/>
      <c r="U23"/>
      <c r="V23"/>
      <c r="W23"/>
      <c r="X23"/>
      <c r="Y23"/>
    </row>
    <row r="24" spans="1:25" s="1" customFormat="1" ht="13.5" thickBot="1" x14ac:dyDescent="0.25">
      <c r="B24" s="429" t="s">
        <v>48</v>
      </c>
      <c r="C24" s="429"/>
      <c r="D24" s="401" t="str">
        <f>IF(COUNTIF(D16:D23,"A")+COUNTIF(D16:D23,"N")=8,"C",IF(COUNTIF(D16:D23,"A")+COUNTIF(D16:D23,”N”)&gt;0,"P"," "))</f>
        <v xml:space="preserve"> </v>
      </c>
      <c r="E24" s="401" t="str">
        <f>IF(COUNTIF(E16:E23,"A")+COUNTIF(E16:E23,"N")=8,"C",IF(COUNTIF(E16:E23,"A")+COUNTIF(E16:E23,”N”)&gt;0,"P"," "))</f>
        <v xml:space="preserve"> </v>
      </c>
      <c r="F24" s="401" t="str">
        <f>IF(COUNTIF(F16:F23,"A")+COUNTIF(F16:F23,"N")=8,"C",IF(COUNTIF(F16:F23,"A")+COUNTIF(F16:F23,”N”)&gt;0,"P"," "))</f>
        <v xml:space="preserve"> </v>
      </c>
      <c r="G24" s="401" t="str">
        <f>IF(COUNTIF(G16:G23,"A")+COUNTIF(G16:G23,"N")=8,"C",IF(COUNTIF(G16:G23,"A")+COUNTIF(G16:G23,”N”)&gt;0,"P"," "))</f>
        <v xml:space="preserve"> </v>
      </c>
      <c r="H24" s="401" t="str">
        <f>IF(COUNTIF(H16:H23,"A")+COUNTIF(H16:H23,"N")=8,"C",IF(COUNTIF(H16:H23,"A")+COUNTIF(H16:H23,”N”)&gt;0,"P"," "))</f>
        <v xml:space="preserve"> </v>
      </c>
      <c r="I24" s="401" t="str">
        <f>IF(COUNTIF(I16:I23,"A")+COUNTIF(I16:I23,"N")=8,"C",IF(COUNTIF(I16:I23,"A")+COUNTIF(I16:I23,”N”)&gt;0,"P"," "))</f>
        <v xml:space="preserve"> </v>
      </c>
      <c r="J24" s="401" t="str">
        <f>IF(COUNTIF(J16:J23,"A")+COUNTIF(J16:J23,"N")=8,"C",IF(COUNTIF(J16:J23,"A")+COUNTIF(J16:J23,”N”)&gt;0,"P"," "))</f>
        <v xml:space="preserve"> </v>
      </c>
      <c r="K24" s="401" t="str">
        <f>IF(COUNTIF(K16:K23,"A")+COUNTIF(K16:K23,"N")=8,"C",IF(COUNTIF(K16:K23,"A")+COUNTIF(K16:K23,”N”)&gt;0,"P"," "))</f>
        <v xml:space="preserve"> </v>
      </c>
      <c r="L24" s="401" t="str">
        <f>IF(COUNTIF(L16:L23,"A")+COUNTIF(L16:L23,"N")=8,"C",IF(COUNTIF(L16:L23,"A")+COUNTIF(L16:L23,”N”)&gt;0,"P"," "))</f>
        <v xml:space="preserve"> </v>
      </c>
      <c r="M24" s="401" t="str">
        <f>IF(COUNTIF(M16:M23,"A")+COUNTIF(M16:M23,"N")=8,"C",IF(COUNTIF(M16:M23,"A")+COUNTIF(M16:M23,”N”)&gt;0,"P"," "))</f>
        <v xml:space="preserve"> </v>
      </c>
      <c r="N24" s="401" t="str">
        <f>IF(COUNTIF(N16:N23,"A")+COUNTIF(N16:N23,"N")=8,"C",IF(COUNTIF(N16:N23,"A")+COUNTIF(N16:N23,”N”)&gt;0,"P"," "))</f>
        <v xml:space="preserve"> </v>
      </c>
      <c r="O24" s="401" t="str">
        <f>IF(COUNTIF(O16:O23,"A")+COUNTIF(O16:O23,"N")=8,"C",IF(COUNTIF(O16:O23,"A")+COUNTIF(O16:O23,”N”)&gt;0,"P"," "))</f>
        <v xml:space="preserve"> </v>
      </c>
      <c r="P24" s="401" t="str">
        <f>IF(COUNTIF(P16:P23,"A")+COUNTIF(P16:P23,"N")=8,"C",IF(COUNTIF(P16:P23,"A")+COUNTIF(P16:P23,”N”)&gt;0,"P"," "))</f>
        <v xml:space="preserve"> </v>
      </c>
      <c r="Q24" s="401" t="str">
        <f>IF(COUNTIF(Q16:Q23,"A")+COUNTIF(Q16:Q23,"N")=8,"C",IF(COUNTIF(Q16:Q23,"A")+COUNTIF(Q16:Q23,”N”)&gt;0,"P"," "))</f>
        <v xml:space="preserve"> </v>
      </c>
      <c r="R24" s="401" t="str">
        <f>IF(COUNTIF(R16:R23,"A")+COUNTIF(R16:R23,"N")=8,"C",IF(COUNTIF(R16:R23,"A")+COUNTIF(R16:R23,”N”)&gt;0,"P"," "))</f>
        <v xml:space="preserve"> </v>
      </c>
      <c r="S24"/>
      <c r="T24"/>
      <c r="U24"/>
      <c r="V24"/>
      <c r="W24"/>
      <c r="X24"/>
      <c r="Y24"/>
    </row>
  </sheetData>
  <sheetProtection algorithmName="SHA-512" hashValue="nAWV49CRSOcnQl9xh6AOn73rb/HZWDR53+EW46QaHT4FooEFgB9hMXySJsz98jp44Z2GDajYQ24abF5pWonIzg==" saltValue="W3UnAEzcySGYsfDV2nYe3Q==" spinCount="100000" sheet="1" objects="1" scenarios="1" selectLockedCells="1"/>
  <mergeCells count="32">
    <mergeCell ref="L1:L4"/>
    <mergeCell ref="M1:M4"/>
    <mergeCell ref="Q1:Q4"/>
    <mergeCell ref="R1:R4"/>
    <mergeCell ref="B6:C6"/>
    <mergeCell ref="D1:D4"/>
    <mergeCell ref="G1:G4"/>
    <mergeCell ref="E1:E4"/>
    <mergeCell ref="J1:J4"/>
    <mergeCell ref="I1:I4"/>
    <mergeCell ref="F1:F4"/>
    <mergeCell ref="H1:H4"/>
    <mergeCell ref="K1:K4"/>
    <mergeCell ref="N1:N4"/>
    <mergeCell ref="O1:O4"/>
    <mergeCell ref="P1:P4"/>
    <mergeCell ref="B11:C11"/>
    <mergeCell ref="B8:C8"/>
    <mergeCell ref="A3:C3"/>
    <mergeCell ref="A4:C4"/>
    <mergeCell ref="B7:C7"/>
    <mergeCell ref="B23:C23"/>
    <mergeCell ref="B24:C24"/>
    <mergeCell ref="B12:C12"/>
    <mergeCell ref="B15:R15"/>
    <mergeCell ref="B21:C21"/>
    <mergeCell ref="B22:C22"/>
    <mergeCell ref="B16:C16"/>
    <mergeCell ref="B17:C17"/>
    <mergeCell ref="B18:C18"/>
    <mergeCell ref="B13:C13"/>
    <mergeCell ref="B14:C14"/>
  </mergeCells>
  <phoneticPr fontId="6" type="noConversion"/>
  <printOptions horizontalCentered="1"/>
  <pageMargins left="0.75" right="0.75" top="1" bottom="0.5" header="0.25" footer="0.25"/>
  <pageSetup orientation="landscape" r:id="rId1"/>
  <headerFooter alignWithMargins="0">
    <oddHeader>&amp;C&amp;"Arial,Bold"&amp;14BrownieTrax&amp;12
Annual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pageSetUpPr fitToPage="1"/>
  </sheetPr>
  <dimension ref="A1:Q47"/>
  <sheetViews>
    <sheetView showGridLines="0" zoomScaleNormal="100" workbookViewId="0">
      <pane ySplit="4" topLeftCell="A5" activePane="bottomLeft" state="frozen"/>
      <selection pane="bottomLeft" activeCell="A5" sqref="A5"/>
    </sheetView>
  </sheetViews>
  <sheetFormatPr defaultRowHeight="12.75" x14ac:dyDescent="0.2"/>
  <cols>
    <col min="1" max="1" width="12.140625" bestFit="1" customWidth="1"/>
    <col min="2" max="16" width="7.7109375" customWidth="1"/>
  </cols>
  <sheetData>
    <row r="1" spans="1:17" ht="12.75" customHeight="1" x14ac:dyDescent="0.2">
      <c r="A1" s="443" t="s">
        <v>93</v>
      </c>
      <c r="B1" s="440" t="str">
        <f ca="1">'Brownie 1'!$A$1</f>
        <v>Brownie 1</v>
      </c>
      <c r="C1" s="440" t="str">
        <f ca="1">'Brownie 2'!$A$1</f>
        <v>Brownie 2</v>
      </c>
      <c r="D1" s="440" t="str">
        <f ca="1">'Brownie 3'!$A$1</f>
        <v>Brownie 3</v>
      </c>
      <c r="E1" s="440" t="str">
        <f ca="1">'Brownie 4'!$A$1</f>
        <v>Brownie 4</v>
      </c>
      <c r="F1" s="440" t="str">
        <f ca="1">'Brownie 5'!$A$1</f>
        <v>Brownie 5</v>
      </c>
      <c r="G1" s="440" t="str">
        <f ca="1">'Brownie 6'!$A$1</f>
        <v>Brownie 6</v>
      </c>
      <c r="H1" s="440" t="str">
        <f ca="1">'Brownie 7'!$A$1</f>
        <v>Brownie 7</v>
      </c>
      <c r="I1" s="440" t="str">
        <f ca="1">'Brownie 8'!$A$1</f>
        <v>Brownie 8</v>
      </c>
      <c r="J1" s="440" t="str">
        <f ca="1">'Brownie 9'!$A$1</f>
        <v>Brownie 9</v>
      </c>
      <c r="K1" s="440" t="str">
        <f ca="1">'Brownie 10'!$A$1</f>
        <v>Brownie 10</v>
      </c>
      <c r="L1" s="440" t="str">
        <f ca="1">'Brownie 11'!$A$1</f>
        <v>Brownie 11</v>
      </c>
      <c r="M1" s="440" t="str">
        <f ca="1">'Brownie 12'!$A$1</f>
        <v>Brownie 12</v>
      </c>
      <c r="N1" s="440" t="str">
        <f ca="1">'Brownie 13'!$A$1</f>
        <v>Brownie 13</v>
      </c>
      <c r="O1" s="440" t="str">
        <f ca="1">'Brownie 14'!$A$1</f>
        <v>Brownie 14</v>
      </c>
      <c r="P1" s="440" t="str">
        <f ca="1">'Brownie 15'!$A$1</f>
        <v>Brownie 15</v>
      </c>
      <c r="Q1" s="445" t="s">
        <v>119</v>
      </c>
    </row>
    <row r="2" spans="1:17" ht="15" customHeight="1" x14ac:dyDescent="0.2">
      <c r="A2" s="444"/>
      <c r="B2" s="441"/>
      <c r="C2" s="441"/>
      <c r="D2" s="441"/>
      <c r="E2" s="441"/>
      <c r="F2" s="441"/>
      <c r="G2" s="441"/>
      <c r="H2" s="441"/>
      <c r="I2" s="441"/>
      <c r="J2" s="441"/>
      <c r="K2" s="441"/>
      <c r="L2" s="441"/>
      <c r="M2" s="441"/>
      <c r="N2" s="441"/>
      <c r="O2" s="441"/>
      <c r="P2" s="441"/>
      <c r="Q2" s="446"/>
    </row>
    <row r="3" spans="1:17" ht="8.25" customHeight="1" x14ac:dyDescent="0.2">
      <c r="A3" s="304"/>
      <c r="B3" s="441"/>
      <c r="C3" s="441"/>
      <c r="D3" s="441"/>
      <c r="E3" s="441"/>
      <c r="F3" s="441"/>
      <c r="G3" s="441"/>
      <c r="H3" s="441"/>
      <c r="I3" s="441"/>
      <c r="J3" s="441"/>
      <c r="K3" s="441"/>
      <c r="L3" s="441"/>
      <c r="M3" s="441"/>
      <c r="N3" s="441"/>
      <c r="O3" s="441"/>
      <c r="P3" s="441"/>
      <c r="Q3" s="446"/>
    </row>
    <row r="4" spans="1:17" x14ac:dyDescent="0.2">
      <c r="A4" s="305" t="s">
        <v>50</v>
      </c>
      <c r="B4" s="442"/>
      <c r="C4" s="442"/>
      <c r="D4" s="442"/>
      <c r="E4" s="442"/>
      <c r="F4" s="442"/>
      <c r="G4" s="442"/>
      <c r="H4" s="442"/>
      <c r="I4" s="442"/>
      <c r="J4" s="442"/>
      <c r="K4" s="442"/>
      <c r="L4" s="442"/>
      <c r="M4" s="442"/>
      <c r="N4" s="442"/>
      <c r="O4" s="442"/>
      <c r="P4" s="442"/>
      <c r="Q4" s="447"/>
    </row>
    <row r="5" spans="1:17" x14ac:dyDescent="0.2">
      <c r="A5" s="39"/>
      <c r="B5" s="142"/>
      <c r="C5" s="142"/>
      <c r="D5" s="142"/>
      <c r="E5" s="142"/>
      <c r="F5" s="142"/>
      <c r="G5" s="142"/>
      <c r="H5" s="142"/>
      <c r="I5" s="142"/>
      <c r="J5" s="142"/>
      <c r="K5" s="142"/>
      <c r="L5" s="142"/>
      <c r="M5" s="142"/>
      <c r="N5" s="142"/>
      <c r="O5" s="142"/>
      <c r="P5" s="142"/>
      <c r="Q5" s="143">
        <f t="shared" ref="Q5:Q9" si="0">SUM(B5:P5)</f>
        <v>0</v>
      </c>
    </row>
    <row r="6" spans="1:17" x14ac:dyDescent="0.2">
      <c r="A6" s="306"/>
      <c r="B6" s="142"/>
      <c r="C6" s="142"/>
      <c r="D6" s="142"/>
      <c r="E6" s="142"/>
      <c r="F6" s="142"/>
      <c r="G6" s="142"/>
      <c r="H6" s="142"/>
      <c r="I6" s="142"/>
      <c r="J6" s="142"/>
      <c r="K6" s="142"/>
      <c r="L6" s="142"/>
      <c r="M6" s="142"/>
      <c r="N6" s="142"/>
      <c r="O6" s="142"/>
      <c r="P6" s="142"/>
      <c r="Q6" s="143">
        <f t="shared" si="0"/>
        <v>0</v>
      </c>
    </row>
    <row r="7" spans="1:17" x14ac:dyDescent="0.2">
      <c r="A7" s="39"/>
      <c r="B7" s="142"/>
      <c r="C7" s="142"/>
      <c r="D7" s="142"/>
      <c r="E7" s="142"/>
      <c r="F7" s="142"/>
      <c r="G7" s="142"/>
      <c r="H7" s="142"/>
      <c r="I7" s="142"/>
      <c r="J7" s="142"/>
      <c r="K7" s="142"/>
      <c r="L7" s="142"/>
      <c r="M7" s="142"/>
      <c r="N7" s="142"/>
      <c r="O7" s="142"/>
      <c r="P7" s="142"/>
      <c r="Q7" s="143">
        <f t="shared" si="0"/>
        <v>0</v>
      </c>
    </row>
    <row r="8" spans="1:17" x14ac:dyDescent="0.2">
      <c r="A8" s="39"/>
      <c r="B8" s="142"/>
      <c r="C8" s="142"/>
      <c r="D8" s="142"/>
      <c r="E8" s="142"/>
      <c r="F8" s="142"/>
      <c r="G8" s="142"/>
      <c r="H8" s="142"/>
      <c r="I8" s="142"/>
      <c r="J8" s="142"/>
      <c r="K8" s="142"/>
      <c r="L8" s="142"/>
      <c r="M8" s="142"/>
      <c r="N8" s="142"/>
      <c r="O8" s="142"/>
      <c r="P8" s="142"/>
      <c r="Q8" s="143">
        <f t="shared" si="0"/>
        <v>0</v>
      </c>
    </row>
    <row r="9" spans="1:17" x14ac:dyDescent="0.2">
      <c r="A9" s="39"/>
      <c r="B9" s="142"/>
      <c r="C9" s="142"/>
      <c r="D9" s="142"/>
      <c r="E9" s="142"/>
      <c r="F9" s="142"/>
      <c r="G9" s="142"/>
      <c r="H9" s="142"/>
      <c r="I9" s="142"/>
      <c r="J9" s="142"/>
      <c r="K9" s="142"/>
      <c r="L9" s="142"/>
      <c r="M9" s="142"/>
      <c r="N9" s="142"/>
      <c r="O9" s="142"/>
      <c r="P9" s="142"/>
      <c r="Q9" s="143">
        <f t="shared" si="0"/>
        <v>0</v>
      </c>
    </row>
    <row r="10" spans="1:17" x14ac:dyDescent="0.2">
      <c r="A10" s="39"/>
      <c r="B10" s="142"/>
      <c r="C10" s="142"/>
      <c r="D10" s="142"/>
      <c r="E10" s="142"/>
      <c r="F10" s="142"/>
      <c r="G10" s="142"/>
      <c r="H10" s="142"/>
      <c r="I10" s="142"/>
      <c r="J10" s="142"/>
      <c r="K10" s="142"/>
      <c r="L10" s="142"/>
      <c r="M10" s="142"/>
      <c r="N10" s="142"/>
      <c r="O10" s="142"/>
      <c r="P10" s="142"/>
      <c r="Q10" s="143">
        <f t="shared" ref="Q10:Q22" si="1">SUM(B10:P10)</f>
        <v>0</v>
      </c>
    </row>
    <row r="11" spans="1:17" x14ac:dyDescent="0.2">
      <c r="A11" s="39"/>
      <c r="B11" s="142"/>
      <c r="C11" s="142"/>
      <c r="D11" s="142"/>
      <c r="E11" s="142"/>
      <c r="F11" s="142"/>
      <c r="G11" s="142"/>
      <c r="H11" s="142"/>
      <c r="I11" s="142"/>
      <c r="J11" s="142"/>
      <c r="K11" s="142"/>
      <c r="L11" s="142"/>
      <c r="M11" s="142"/>
      <c r="N11" s="142"/>
      <c r="O11" s="142"/>
      <c r="P11" s="142"/>
      <c r="Q11" s="143">
        <f t="shared" si="1"/>
        <v>0</v>
      </c>
    </row>
    <row r="12" spans="1:17" x14ac:dyDescent="0.2">
      <c r="A12" s="39"/>
      <c r="B12" s="142"/>
      <c r="C12" s="142"/>
      <c r="D12" s="142"/>
      <c r="E12" s="142"/>
      <c r="F12" s="142"/>
      <c r="G12" s="142"/>
      <c r="H12" s="142"/>
      <c r="I12" s="142"/>
      <c r="J12" s="142"/>
      <c r="K12" s="142"/>
      <c r="L12" s="142"/>
      <c r="M12" s="142"/>
      <c r="N12" s="142"/>
      <c r="O12" s="142"/>
      <c r="P12" s="142"/>
      <c r="Q12" s="143">
        <f t="shared" si="1"/>
        <v>0</v>
      </c>
    </row>
    <row r="13" spans="1:17" x14ac:dyDescent="0.2">
      <c r="A13" s="39"/>
      <c r="B13" s="142"/>
      <c r="C13" s="142"/>
      <c r="D13" s="142"/>
      <c r="E13" s="142"/>
      <c r="F13" s="142"/>
      <c r="G13" s="142"/>
      <c r="H13" s="142"/>
      <c r="I13" s="142"/>
      <c r="J13" s="142"/>
      <c r="K13" s="142"/>
      <c r="L13" s="142"/>
      <c r="M13" s="142"/>
      <c r="N13" s="142"/>
      <c r="O13" s="142"/>
      <c r="P13" s="142"/>
      <c r="Q13" s="143">
        <f t="shared" si="1"/>
        <v>0</v>
      </c>
    </row>
    <row r="14" spans="1:17" x14ac:dyDescent="0.2">
      <c r="A14" s="39"/>
      <c r="B14" s="142"/>
      <c r="C14" s="142"/>
      <c r="D14" s="142"/>
      <c r="E14" s="142"/>
      <c r="F14" s="142"/>
      <c r="G14" s="142"/>
      <c r="H14" s="142"/>
      <c r="I14" s="142"/>
      <c r="J14" s="142"/>
      <c r="K14" s="142"/>
      <c r="L14" s="142"/>
      <c r="M14" s="142"/>
      <c r="N14" s="142"/>
      <c r="O14" s="142"/>
      <c r="P14" s="142"/>
      <c r="Q14" s="143">
        <f t="shared" si="1"/>
        <v>0</v>
      </c>
    </row>
    <row r="15" spans="1:17" x14ac:dyDescent="0.2">
      <c r="A15" s="39"/>
      <c r="B15" s="142"/>
      <c r="C15" s="142"/>
      <c r="D15" s="142"/>
      <c r="E15" s="142"/>
      <c r="F15" s="142"/>
      <c r="G15" s="142"/>
      <c r="H15" s="142"/>
      <c r="I15" s="142"/>
      <c r="J15" s="142"/>
      <c r="K15" s="142"/>
      <c r="L15" s="142"/>
      <c r="M15" s="142"/>
      <c r="N15" s="142"/>
      <c r="O15" s="142"/>
      <c r="P15" s="142"/>
      <c r="Q15" s="143">
        <f t="shared" si="1"/>
        <v>0</v>
      </c>
    </row>
    <row r="16" spans="1:17" x14ac:dyDescent="0.2">
      <c r="A16" s="39"/>
      <c r="B16" s="142"/>
      <c r="C16" s="142"/>
      <c r="D16" s="142"/>
      <c r="E16" s="142"/>
      <c r="F16" s="142"/>
      <c r="G16" s="142"/>
      <c r="H16" s="142"/>
      <c r="I16" s="142"/>
      <c r="J16" s="142"/>
      <c r="K16" s="142"/>
      <c r="L16" s="142"/>
      <c r="M16" s="142"/>
      <c r="N16" s="142"/>
      <c r="O16" s="142"/>
      <c r="P16" s="142"/>
      <c r="Q16" s="143">
        <f t="shared" si="1"/>
        <v>0</v>
      </c>
    </row>
    <row r="17" spans="1:17" x14ac:dyDescent="0.2">
      <c r="A17" s="39"/>
      <c r="B17" s="142"/>
      <c r="C17" s="142"/>
      <c r="D17" s="142"/>
      <c r="E17" s="142"/>
      <c r="F17" s="142"/>
      <c r="G17" s="142"/>
      <c r="H17" s="142"/>
      <c r="I17" s="142"/>
      <c r="J17" s="142"/>
      <c r="K17" s="142"/>
      <c r="L17" s="142"/>
      <c r="M17" s="142"/>
      <c r="N17" s="142"/>
      <c r="O17" s="142"/>
      <c r="P17" s="142"/>
      <c r="Q17" s="143">
        <f t="shared" si="1"/>
        <v>0</v>
      </c>
    </row>
    <row r="18" spans="1:17" x14ac:dyDescent="0.2">
      <c r="A18" s="39"/>
      <c r="B18" s="142"/>
      <c r="C18" s="142"/>
      <c r="D18" s="142"/>
      <c r="E18" s="142"/>
      <c r="F18" s="142"/>
      <c r="G18" s="142"/>
      <c r="H18" s="142"/>
      <c r="I18" s="142"/>
      <c r="J18" s="142"/>
      <c r="K18" s="142"/>
      <c r="L18" s="142"/>
      <c r="M18" s="142"/>
      <c r="N18" s="142"/>
      <c r="O18" s="142"/>
      <c r="P18" s="142"/>
      <c r="Q18" s="143">
        <f t="shared" si="1"/>
        <v>0</v>
      </c>
    </row>
    <row r="19" spans="1:17" x14ac:dyDescent="0.2">
      <c r="A19" s="39"/>
      <c r="B19" s="142"/>
      <c r="C19" s="142"/>
      <c r="D19" s="142"/>
      <c r="E19" s="142"/>
      <c r="F19" s="142"/>
      <c r="G19" s="142"/>
      <c r="H19" s="142"/>
      <c r="I19" s="142"/>
      <c r="J19" s="142"/>
      <c r="K19" s="142"/>
      <c r="L19" s="142"/>
      <c r="M19" s="142"/>
      <c r="N19" s="142"/>
      <c r="O19" s="142"/>
      <c r="P19" s="142"/>
      <c r="Q19" s="143">
        <f t="shared" si="1"/>
        <v>0</v>
      </c>
    </row>
    <row r="20" spans="1:17" x14ac:dyDescent="0.2">
      <c r="A20" s="39"/>
      <c r="B20" s="142"/>
      <c r="C20" s="142"/>
      <c r="D20" s="142"/>
      <c r="E20" s="142"/>
      <c r="F20" s="142"/>
      <c r="G20" s="142"/>
      <c r="H20" s="142"/>
      <c r="I20" s="142"/>
      <c r="J20" s="142"/>
      <c r="K20" s="142"/>
      <c r="L20" s="142"/>
      <c r="M20" s="142"/>
      <c r="N20" s="142"/>
      <c r="O20" s="142"/>
      <c r="P20" s="142"/>
      <c r="Q20" s="143">
        <f t="shared" si="1"/>
        <v>0</v>
      </c>
    </row>
    <row r="21" spans="1:17" x14ac:dyDescent="0.2">
      <c r="A21" s="39"/>
      <c r="B21" s="142"/>
      <c r="C21" s="142"/>
      <c r="D21" s="142"/>
      <c r="E21" s="142"/>
      <c r="F21" s="142"/>
      <c r="G21" s="142"/>
      <c r="H21" s="142"/>
      <c r="I21" s="142"/>
      <c r="J21" s="142"/>
      <c r="K21" s="142"/>
      <c r="L21" s="142"/>
      <c r="M21" s="142"/>
      <c r="N21" s="142"/>
      <c r="O21" s="142"/>
      <c r="P21" s="142"/>
      <c r="Q21" s="143">
        <f t="shared" si="1"/>
        <v>0</v>
      </c>
    </row>
    <row r="22" spans="1:17" x14ac:dyDescent="0.2">
      <c r="A22" s="39"/>
      <c r="B22" s="142"/>
      <c r="C22" s="142"/>
      <c r="D22" s="142"/>
      <c r="E22" s="142"/>
      <c r="F22" s="142"/>
      <c r="G22" s="142"/>
      <c r="H22" s="142"/>
      <c r="I22" s="142"/>
      <c r="J22" s="142"/>
      <c r="K22" s="142"/>
      <c r="L22" s="142"/>
      <c r="M22" s="142"/>
      <c r="N22" s="142"/>
      <c r="O22" s="142"/>
      <c r="P22" s="142"/>
      <c r="Q22" s="143">
        <f t="shared" si="1"/>
        <v>0</v>
      </c>
    </row>
    <row r="23" spans="1:17" x14ac:dyDescent="0.2">
      <c r="A23" s="39"/>
      <c r="B23" s="142"/>
      <c r="C23" s="142"/>
      <c r="D23" s="142"/>
      <c r="E23" s="142"/>
      <c r="F23" s="142"/>
      <c r="G23" s="142"/>
      <c r="H23" s="142"/>
      <c r="I23" s="142"/>
      <c r="J23" s="142"/>
      <c r="K23" s="142"/>
      <c r="L23" s="142"/>
      <c r="M23" s="142"/>
      <c r="N23" s="142"/>
      <c r="O23" s="142"/>
      <c r="P23" s="142"/>
      <c r="Q23" s="143">
        <f t="shared" ref="Q23:Q24" si="2">SUM(B23:P23)</f>
        <v>0</v>
      </c>
    </row>
    <row r="24" spans="1:17" ht="13.5" thickBot="1" x14ac:dyDescent="0.25">
      <c r="A24" s="39"/>
      <c r="B24" s="142"/>
      <c r="C24" s="142"/>
      <c r="D24" s="142"/>
      <c r="E24" s="142"/>
      <c r="F24" s="142"/>
      <c r="G24" s="142"/>
      <c r="H24" s="142"/>
      <c r="I24" s="142"/>
      <c r="J24" s="142"/>
      <c r="K24" s="142"/>
      <c r="L24" s="142"/>
      <c r="M24" s="142"/>
      <c r="N24" s="142"/>
      <c r="O24" s="142"/>
      <c r="P24" s="142"/>
      <c r="Q24" s="143">
        <f t="shared" si="2"/>
        <v>0</v>
      </c>
    </row>
    <row r="25" spans="1:17" ht="26.25" thickBot="1" x14ac:dyDescent="0.25">
      <c r="A25" s="307" t="s">
        <v>118</v>
      </c>
      <c r="B25" s="144">
        <f t="shared" ref="B25:Q25" si="3">SUM(B5:B24)</f>
        <v>0</v>
      </c>
      <c r="C25" s="144">
        <f t="shared" si="3"/>
        <v>0</v>
      </c>
      <c r="D25" s="144">
        <f t="shared" si="3"/>
        <v>0</v>
      </c>
      <c r="E25" s="144">
        <f t="shared" si="3"/>
        <v>0</v>
      </c>
      <c r="F25" s="144">
        <f t="shared" si="3"/>
        <v>0</v>
      </c>
      <c r="G25" s="144">
        <f t="shared" si="3"/>
        <v>0</v>
      </c>
      <c r="H25" s="144">
        <f t="shared" si="3"/>
        <v>0</v>
      </c>
      <c r="I25" s="144">
        <f t="shared" si="3"/>
        <v>0</v>
      </c>
      <c r="J25" s="144">
        <f t="shared" si="3"/>
        <v>0</v>
      </c>
      <c r="K25" s="144">
        <f t="shared" si="3"/>
        <v>0</v>
      </c>
      <c r="L25" s="144">
        <f t="shared" si="3"/>
        <v>0</v>
      </c>
      <c r="M25" s="144">
        <f t="shared" si="3"/>
        <v>0</v>
      </c>
      <c r="N25" s="144">
        <f t="shared" si="3"/>
        <v>0</v>
      </c>
      <c r="O25" s="144">
        <f t="shared" si="3"/>
        <v>0</v>
      </c>
      <c r="P25" s="144">
        <f t="shared" si="3"/>
        <v>0</v>
      </c>
      <c r="Q25" s="145">
        <f t="shared" si="3"/>
        <v>0</v>
      </c>
    </row>
    <row r="27" spans="1:17" x14ac:dyDescent="0.2">
      <c r="A27" s="39"/>
      <c r="B27" s="142"/>
      <c r="C27" s="142"/>
      <c r="D27" s="142"/>
      <c r="E27" s="142"/>
      <c r="F27" s="142"/>
      <c r="G27" s="142"/>
      <c r="H27" s="142"/>
      <c r="I27" s="142"/>
      <c r="J27" s="142"/>
      <c r="K27" s="142"/>
      <c r="L27" s="142"/>
      <c r="M27" s="142"/>
      <c r="N27" s="142"/>
      <c r="O27" s="142"/>
      <c r="P27" s="142"/>
      <c r="Q27" s="143">
        <f t="shared" ref="Q27:Q46" si="4">SUM(B27:P27)</f>
        <v>0</v>
      </c>
    </row>
    <row r="28" spans="1:17" x14ac:dyDescent="0.2">
      <c r="A28" s="306"/>
      <c r="B28" s="142"/>
      <c r="C28" s="142"/>
      <c r="D28" s="142"/>
      <c r="E28" s="142"/>
      <c r="F28" s="142"/>
      <c r="G28" s="142"/>
      <c r="H28" s="142"/>
      <c r="I28" s="142"/>
      <c r="J28" s="142"/>
      <c r="K28" s="142"/>
      <c r="L28" s="142"/>
      <c r="M28" s="142"/>
      <c r="N28" s="142"/>
      <c r="O28" s="142"/>
      <c r="P28" s="142"/>
      <c r="Q28" s="143">
        <f t="shared" si="4"/>
        <v>0</v>
      </c>
    </row>
    <row r="29" spans="1:17" x14ac:dyDescent="0.2">
      <c r="A29" s="39"/>
      <c r="B29" s="142"/>
      <c r="C29" s="142"/>
      <c r="D29" s="142"/>
      <c r="E29" s="142"/>
      <c r="F29" s="142"/>
      <c r="G29" s="142"/>
      <c r="H29" s="142"/>
      <c r="I29" s="142"/>
      <c r="J29" s="142"/>
      <c r="K29" s="142"/>
      <c r="L29" s="142"/>
      <c r="M29" s="142"/>
      <c r="N29" s="142"/>
      <c r="O29" s="142"/>
      <c r="P29" s="142"/>
      <c r="Q29" s="143">
        <f t="shared" si="4"/>
        <v>0</v>
      </c>
    </row>
    <row r="30" spans="1:17" x14ac:dyDescent="0.2">
      <c r="A30" s="39"/>
      <c r="B30" s="142"/>
      <c r="C30" s="142"/>
      <c r="D30" s="142"/>
      <c r="E30" s="142"/>
      <c r="F30" s="142"/>
      <c r="G30" s="142"/>
      <c r="H30" s="142"/>
      <c r="I30" s="142"/>
      <c r="J30" s="142"/>
      <c r="K30" s="142"/>
      <c r="L30" s="142"/>
      <c r="M30" s="142"/>
      <c r="N30" s="142"/>
      <c r="O30" s="142"/>
      <c r="P30" s="142"/>
      <c r="Q30" s="143">
        <f t="shared" si="4"/>
        <v>0</v>
      </c>
    </row>
    <row r="31" spans="1:17" x14ac:dyDescent="0.2">
      <c r="A31" s="39"/>
      <c r="B31" s="142"/>
      <c r="C31" s="142"/>
      <c r="D31" s="142"/>
      <c r="E31" s="142"/>
      <c r="F31" s="142"/>
      <c r="G31" s="142"/>
      <c r="H31" s="142"/>
      <c r="I31" s="142"/>
      <c r="J31" s="142"/>
      <c r="K31" s="142"/>
      <c r="L31" s="142"/>
      <c r="M31" s="142"/>
      <c r="N31" s="142"/>
      <c r="O31" s="142"/>
      <c r="P31" s="142"/>
      <c r="Q31" s="143">
        <f t="shared" si="4"/>
        <v>0</v>
      </c>
    </row>
    <row r="32" spans="1:17" x14ac:dyDescent="0.2">
      <c r="A32" s="39"/>
      <c r="B32" s="142"/>
      <c r="C32" s="142"/>
      <c r="D32" s="142"/>
      <c r="E32" s="142"/>
      <c r="F32" s="142"/>
      <c r="G32" s="142"/>
      <c r="H32" s="142"/>
      <c r="I32" s="142"/>
      <c r="J32" s="142"/>
      <c r="K32" s="142"/>
      <c r="L32" s="142"/>
      <c r="M32" s="142"/>
      <c r="N32" s="142"/>
      <c r="O32" s="142"/>
      <c r="P32" s="142"/>
      <c r="Q32" s="143">
        <f t="shared" si="4"/>
        <v>0</v>
      </c>
    </row>
    <row r="33" spans="1:17" x14ac:dyDescent="0.2">
      <c r="A33" s="39"/>
      <c r="B33" s="142"/>
      <c r="C33" s="142"/>
      <c r="D33" s="142"/>
      <c r="E33" s="142"/>
      <c r="F33" s="142"/>
      <c r="G33" s="142"/>
      <c r="H33" s="142"/>
      <c r="I33" s="142"/>
      <c r="J33" s="142"/>
      <c r="K33" s="142"/>
      <c r="L33" s="142"/>
      <c r="M33" s="142"/>
      <c r="N33" s="142"/>
      <c r="O33" s="142"/>
      <c r="P33" s="142"/>
      <c r="Q33" s="143">
        <f t="shared" si="4"/>
        <v>0</v>
      </c>
    </row>
    <row r="34" spans="1:17" x14ac:dyDescent="0.2">
      <c r="A34" s="39"/>
      <c r="B34" s="142"/>
      <c r="C34" s="142"/>
      <c r="D34" s="142"/>
      <c r="E34" s="142"/>
      <c r="F34" s="142"/>
      <c r="G34" s="142"/>
      <c r="H34" s="142"/>
      <c r="I34" s="142"/>
      <c r="J34" s="142"/>
      <c r="K34" s="142"/>
      <c r="L34" s="142"/>
      <c r="M34" s="142"/>
      <c r="N34" s="142"/>
      <c r="O34" s="142"/>
      <c r="P34" s="142"/>
      <c r="Q34" s="143">
        <f t="shared" si="4"/>
        <v>0</v>
      </c>
    </row>
    <row r="35" spans="1:17" x14ac:dyDescent="0.2">
      <c r="A35" s="39"/>
      <c r="B35" s="142"/>
      <c r="C35" s="142"/>
      <c r="D35" s="142"/>
      <c r="E35" s="142"/>
      <c r="F35" s="142"/>
      <c r="G35" s="142"/>
      <c r="H35" s="142"/>
      <c r="I35" s="142"/>
      <c r="J35" s="142"/>
      <c r="K35" s="142"/>
      <c r="L35" s="142"/>
      <c r="M35" s="142"/>
      <c r="N35" s="142"/>
      <c r="O35" s="142"/>
      <c r="P35" s="142"/>
      <c r="Q35" s="143">
        <f t="shared" si="4"/>
        <v>0</v>
      </c>
    </row>
    <row r="36" spans="1:17" x14ac:dyDescent="0.2">
      <c r="A36" s="39"/>
      <c r="B36" s="142"/>
      <c r="C36" s="142"/>
      <c r="D36" s="142"/>
      <c r="E36" s="142"/>
      <c r="F36" s="142"/>
      <c r="G36" s="142"/>
      <c r="H36" s="142"/>
      <c r="I36" s="142"/>
      <c r="J36" s="142"/>
      <c r="K36" s="142"/>
      <c r="L36" s="142"/>
      <c r="M36" s="142"/>
      <c r="N36" s="142"/>
      <c r="O36" s="142"/>
      <c r="P36" s="142"/>
      <c r="Q36" s="143">
        <f t="shared" si="4"/>
        <v>0</v>
      </c>
    </row>
    <row r="37" spans="1:17" x14ac:dyDescent="0.2">
      <c r="A37" s="39"/>
      <c r="B37" s="142"/>
      <c r="C37" s="142"/>
      <c r="D37" s="142"/>
      <c r="E37" s="142"/>
      <c r="F37" s="142"/>
      <c r="G37" s="142"/>
      <c r="H37" s="142"/>
      <c r="I37" s="142"/>
      <c r="J37" s="142"/>
      <c r="K37" s="142"/>
      <c r="L37" s="142"/>
      <c r="M37" s="142"/>
      <c r="N37" s="142"/>
      <c r="O37" s="142"/>
      <c r="P37" s="142"/>
      <c r="Q37" s="143">
        <f t="shared" si="4"/>
        <v>0</v>
      </c>
    </row>
    <row r="38" spans="1:17" x14ac:dyDescent="0.2">
      <c r="A38" s="39"/>
      <c r="B38" s="142"/>
      <c r="C38" s="142"/>
      <c r="D38" s="142"/>
      <c r="E38" s="142"/>
      <c r="F38" s="142"/>
      <c r="G38" s="142"/>
      <c r="H38" s="142"/>
      <c r="I38" s="142"/>
      <c r="J38" s="142"/>
      <c r="K38" s="142"/>
      <c r="L38" s="142"/>
      <c r="M38" s="142"/>
      <c r="N38" s="142"/>
      <c r="O38" s="142"/>
      <c r="P38" s="142"/>
      <c r="Q38" s="143">
        <f t="shared" si="4"/>
        <v>0</v>
      </c>
    </row>
    <row r="39" spans="1:17" x14ac:dyDescent="0.2">
      <c r="A39" s="39"/>
      <c r="B39" s="142"/>
      <c r="C39" s="142"/>
      <c r="D39" s="142"/>
      <c r="E39" s="142"/>
      <c r="F39" s="142"/>
      <c r="G39" s="142"/>
      <c r="H39" s="142"/>
      <c r="I39" s="142"/>
      <c r="J39" s="142"/>
      <c r="K39" s="142"/>
      <c r="L39" s="142"/>
      <c r="M39" s="142"/>
      <c r="N39" s="142"/>
      <c r="O39" s="142"/>
      <c r="P39" s="142"/>
      <c r="Q39" s="143">
        <f t="shared" si="4"/>
        <v>0</v>
      </c>
    </row>
    <row r="40" spans="1:17" x14ac:dyDescent="0.2">
      <c r="A40" s="39"/>
      <c r="B40" s="142"/>
      <c r="C40" s="142"/>
      <c r="D40" s="142"/>
      <c r="E40" s="142"/>
      <c r="F40" s="142"/>
      <c r="G40" s="142"/>
      <c r="H40" s="142"/>
      <c r="I40" s="142"/>
      <c r="J40" s="142"/>
      <c r="K40" s="142"/>
      <c r="L40" s="142"/>
      <c r="M40" s="142"/>
      <c r="N40" s="142"/>
      <c r="O40" s="142"/>
      <c r="P40" s="142"/>
      <c r="Q40" s="143">
        <f t="shared" si="4"/>
        <v>0</v>
      </c>
    </row>
    <row r="41" spans="1:17" x14ac:dyDescent="0.2">
      <c r="A41" s="39"/>
      <c r="B41" s="142"/>
      <c r="C41" s="142"/>
      <c r="D41" s="142"/>
      <c r="E41" s="142"/>
      <c r="F41" s="142"/>
      <c r="G41" s="142"/>
      <c r="H41" s="142"/>
      <c r="I41" s="142"/>
      <c r="J41" s="142"/>
      <c r="K41" s="142"/>
      <c r="L41" s="142"/>
      <c r="M41" s="142"/>
      <c r="N41" s="142"/>
      <c r="O41" s="142"/>
      <c r="P41" s="142"/>
      <c r="Q41" s="143">
        <f t="shared" si="4"/>
        <v>0</v>
      </c>
    </row>
    <row r="42" spans="1:17" x14ac:dyDescent="0.2">
      <c r="A42" s="39"/>
      <c r="B42" s="142"/>
      <c r="C42" s="142"/>
      <c r="D42" s="142"/>
      <c r="E42" s="142"/>
      <c r="F42" s="142"/>
      <c r="G42" s="142"/>
      <c r="H42" s="142"/>
      <c r="I42" s="142"/>
      <c r="J42" s="142"/>
      <c r="K42" s="142"/>
      <c r="L42" s="142"/>
      <c r="M42" s="142"/>
      <c r="N42" s="142"/>
      <c r="O42" s="142"/>
      <c r="P42" s="142"/>
      <c r="Q42" s="143">
        <f t="shared" si="4"/>
        <v>0</v>
      </c>
    </row>
    <row r="43" spans="1:17" x14ac:dyDescent="0.2">
      <c r="A43" s="39"/>
      <c r="B43" s="142"/>
      <c r="C43" s="142"/>
      <c r="D43" s="142"/>
      <c r="E43" s="142"/>
      <c r="F43" s="142"/>
      <c r="G43" s="142"/>
      <c r="H43" s="142"/>
      <c r="I43" s="142"/>
      <c r="J43" s="142"/>
      <c r="K43" s="142"/>
      <c r="L43" s="142"/>
      <c r="M43" s="142"/>
      <c r="N43" s="142"/>
      <c r="O43" s="142"/>
      <c r="P43" s="142"/>
      <c r="Q43" s="143">
        <f t="shared" si="4"/>
        <v>0</v>
      </c>
    </row>
    <row r="44" spans="1:17" x14ac:dyDescent="0.2">
      <c r="A44" s="39"/>
      <c r="B44" s="142"/>
      <c r="C44" s="142"/>
      <c r="D44" s="142"/>
      <c r="E44" s="142"/>
      <c r="F44" s="142"/>
      <c r="G44" s="142"/>
      <c r="H44" s="142"/>
      <c r="I44" s="142"/>
      <c r="J44" s="142"/>
      <c r="K44" s="142"/>
      <c r="L44" s="142"/>
      <c r="M44" s="142"/>
      <c r="N44" s="142"/>
      <c r="O44" s="142"/>
      <c r="P44" s="142"/>
      <c r="Q44" s="143">
        <f t="shared" si="4"/>
        <v>0</v>
      </c>
    </row>
    <row r="45" spans="1:17" x14ac:dyDescent="0.2">
      <c r="A45" s="39"/>
      <c r="B45" s="142"/>
      <c r="C45" s="142"/>
      <c r="D45" s="142"/>
      <c r="E45" s="142"/>
      <c r="F45" s="142"/>
      <c r="G45" s="142"/>
      <c r="H45" s="142"/>
      <c r="I45" s="142"/>
      <c r="J45" s="142"/>
      <c r="K45" s="142"/>
      <c r="L45" s="142"/>
      <c r="M45" s="142"/>
      <c r="N45" s="142"/>
      <c r="O45" s="142"/>
      <c r="P45" s="142"/>
      <c r="Q45" s="143">
        <f t="shared" si="4"/>
        <v>0</v>
      </c>
    </row>
    <row r="46" spans="1:17" ht="13.5" thickBot="1" x14ac:dyDescent="0.25">
      <c r="A46" s="39"/>
      <c r="B46" s="142"/>
      <c r="C46" s="142"/>
      <c r="D46" s="142"/>
      <c r="E46" s="142"/>
      <c r="F46" s="142"/>
      <c r="G46" s="142"/>
      <c r="H46" s="142"/>
      <c r="I46" s="142"/>
      <c r="J46" s="142"/>
      <c r="K46" s="142"/>
      <c r="L46" s="142"/>
      <c r="M46" s="142"/>
      <c r="N46" s="142"/>
      <c r="O46" s="142"/>
      <c r="P46" s="142"/>
      <c r="Q46" s="143">
        <f t="shared" si="4"/>
        <v>0</v>
      </c>
    </row>
    <row r="47" spans="1:17" ht="26.25" thickBot="1" x14ac:dyDescent="0.25">
      <c r="A47" s="307" t="s">
        <v>118</v>
      </c>
      <c r="B47" s="144">
        <f t="shared" ref="B47:Q47" si="5">SUM(B27:B46)</f>
        <v>0</v>
      </c>
      <c r="C47" s="144">
        <f t="shared" si="5"/>
        <v>0</v>
      </c>
      <c r="D47" s="144">
        <f t="shared" si="5"/>
        <v>0</v>
      </c>
      <c r="E47" s="144">
        <f t="shared" si="5"/>
        <v>0</v>
      </c>
      <c r="F47" s="144">
        <f t="shared" si="5"/>
        <v>0</v>
      </c>
      <c r="G47" s="144">
        <f t="shared" si="5"/>
        <v>0</v>
      </c>
      <c r="H47" s="144">
        <f t="shared" si="5"/>
        <v>0</v>
      </c>
      <c r="I47" s="144">
        <f t="shared" si="5"/>
        <v>0</v>
      </c>
      <c r="J47" s="144">
        <f t="shared" si="5"/>
        <v>0</v>
      </c>
      <c r="K47" s="144">
        <f t="shared" si="5"/>
        <v>0</v>
      </c>
      <c r="L47" s="144">
        <f t="shared" si="5"/>
        <v>0</v>
      </c>
      <c r="M47" s="144">
        <f t="shared" si="5"/>
        <v>0</v>
      </c>
      <c r="N47" s="144">
        <f t="shared" si="5"/>
        <v>0</v>
      </c>
      <c r="O47" s="144">
        <f t="shared" si="5"/>
        <v>0</v>
      </c>
      <c r="P47" s="144">
        <f t="shared" si="5"/>
        <v>0</v>
      </c>
      <c r="Q47" s="145">
        <f t="shared" si="5"/>
        <v>0</v>
      </c>
    </row>
  </sheetData>
  <sheetProtection password="EE48" sheet="1" objects="1" scenarios="1" selectLockedCells="1"/>
  <mergeCells count="17">
    <mergeCell ref="Q1:Q4"/>
    <mergeCell ref="G1:G4"/>
    <mergeCell ref="H1:H4"/>
    <mergeCell ref="I1:I4"/>
    <mergeCell ref="J1:J4"/>
    <mergeCell ref="K1:K4"/>
    <mergeCell ref="L1:L4"/>
    <mergeCell ref="M1:M4"/>
    <mergeCell ref="N1:N4"/>
    <mergeCell ref="O1:O4"/>
    <mergeCell ref="P1:P4"/>
    <mergeCell ref="F1:F4"/>
    <mergeCell ref="A1:A2"/>
    <mergeCell ref="B1:B4"/>
    <mergeCell ref="C1:C4"/>
    <mergeCell ref="D1:D4"/>
    <mergeCell ref="E1:E4"/>
  </mergeCells>
  <pageMargins left="0.75" right="0.75" top="1" bottom="0.5" header="0.25" footer="0.25"/>
  <pageSetup scale="81" orientation="landscape" horizontalDpi="300" verticalDpi="300" r:id="rId1"/>
  <headerFooter>
    <oddHeader>&amp;C&amp;"Arial,Bold"&amp;14BrownieTrax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Q104"/>
  <sheetViews>
    <sheetView showGridLines="0" zoomScaleNormal="100" workbookViewId="0">
      <pane ySplit="4" topLeftCell="A5" activePane="bottomLeft" state="frozen"/>
      <selection pane="bottomLeft" activeCell="A5" sqref="A5"/>
    </sheetView>
  </sheetViews>
  <sheetFormatPr defaultColWidth="9.140625" defaultRowHeight="12.75" x14ac:dyDescent="0.2"/>
  <cols>
    <col min="1" max="1" width="10.85546875" style="103" customWidth="1"/>
    <col min="2" max="2" width="53" style="1" customWidth="1"/>
    <col min="3" max="17" width="3.28515625" style="1" customWidth="1"/>
    <col min="18" max="16384" width="9.140625" style="1"/>
  </cols>
  <sheetData>
    <row r="1" spans="1:17" ht="12.75" customHeight="1" x14ac:dyDescent="0.2">
      <c r="A1" s="320"/>
      <c r="B1" s="321" t="s">
        <v>49</v>
      </c>
      <c r="C1" s="440" t="str">
        <f ca="1">'Brownie 1'!$A$1</f>
        <v>Brownie 1</v>
      </c>
      <c r="D1" s="440" t="str">
        <f ca="1">'Brownie 2'!$A$1</f>
        <v>Brownie 2</v>
      </c>
      <c r="E1" s="440" t="str">
        <f ca="1">'Brownie 3'!$A$1</f>
        <v>Brownie 3</v>
      </c>
      <c r="F1" s="440" t="str">
        <f ca="1">'Brownie 4'!$A$1</f>
        <v>Brownie 4</v>
      </c>
      <c r="G1" s="440" t="str">
        <f ca="1">'Brownie 5'!$A$1</f>
        <v>Brownie 5</v>
      </c>
      <c r="H1" s="440" t="str">
        <f ca="1">'Brownie 6'!$A$1</f>
        <v>Brownie 6</v>
      </c>
      <c r="I1" s="440" t="str">
        <f ca="1">'Brownie 7'!$A$1</f>
        <v>Brownie 7</v>
      </c>
      <c r="J1" s="440" t="str">
        <f ca="1">'Brownie 8'!$A$1</f>
        <v>Brownie 8</v>
      </c>
      <c r="K1" s="440" t="str">
        <f ca="1">'Brownie 9'!$A$1</f>
        <v>Brownie 9</v>
      </c>
      <c r="L1" s="440" t="str">
        <f ca="1">'Brownie 10'!$A$1</f>
        <v>Brownie 10</v>
      </c>
      <c r="M1" s="440" t="str">
        <f ca="1">'Brownie 11'!$A$1</f>
        <v>Brownie 11</v>
      </c>
      <c r="N1" s="440" t="str">
        <f ca="1">'Brownie 12'!$A$1</f>
        <v>Brownie 12</v>
      </c>
      <c r="O1" s="440" t="str">
        <f ca="1">'Brownie 13'!$A$1</f>
        <v>Brownie 13</v>
      </c>
      <c r="P1" s="440" t="str">
        <f ca="1">'Brownie 14'!$A$1</f>
        <v>Brownie 14</v>
      </c>
      <c r="Q1" s="440" t="str">
        <f ca="1">'Brownie 15'!$A$1</f>
        <v>Brownie 15</v>
      </c>
    </row>
    <row r="2" spans="1:17" ht="12.75" customHeight="1" x14ac:dyDescent="0.2">
      <c r="A2" s="322"/>
      <c r="B2" s="323" t="s">
        <v>87</v>
      </c>
      <c r="C2" s="441"/>
      <c r="D2" s="441"/>
      <c r="E2" s="441"/>
      <c r="F2" s="441"/>
      <c r="G2" s="441"/>
      <c r="H2" s="441"/>
      <c r="I2" s="441"/>
      <c r="J2" s="441"/>
      <c r="K2" s="441"/>
      <c r="L2" s="441"/>
      <c r="M2" s="441"/>
      <c r="N2" s="441"/>
      <c r="O2" s="441"/>
      <c r="P2" s="441"/>
      <c r="Q2" s="441"/>
    </row>
    <row r="3" spans="1:17" ht="12.75" customHeight="1" x14ac:dyDescent="0.2">
      <c r="A3" s="322"/>
      <c r="B3" s="323"/>
      <c r="C3" s="441"/>
      <c r="D3" s="441"/>
      <c r="E3" s="441"/>
      <c r="F3" s="441"/>
      <c r="G3" s="441"/>
      <c r="H3" s="441"/>
      <c r="I3" s="441"/>
      <c r="J3" s="441"/>
      <c r="K3" s="441"/>
      <c r="L3" s="441"/>
      <c r="M3" s="441"/>
      <c r="N3" s="441"/>
      <c r="O3" s="441"/>
      <c r="P3" s="441"/>
      <c r="Q3" s="441"/>
    </row>
    <row r="4" spans="1:17" ht="12.75" customHeight="1" x14ac:dyDescent="0.2">
      <c r="A4" s="324" t="s">
        <v>50</v>
      </c>
      <c r="B4" s="325" t="s">
        <v>51</v>
      </c>
      <c r="C4" s="442"/>
      <c r="D4" s="442"/>
      <c r="E4" s="442"/>
      <c r="F4" s="442"/>
      <c r="G4" s="442"/>
      <c r="H4" s="442"/>
      <c r="I4" s="442"/>
      <c r="J4" s="442"/>
      <c r="K4" s="442"/>
      <c r="L4" s="442"/>
      <c r="M4" s="442"/>
      <c r="N4" s="442"/>
      <c r="O4" s="442"/>
      <c r="P4" s="442"/>
      <c r="Q4" s="442"/>
    </row>
    <row r="5" spans="1:17" x14ac:dyDescent="0.2">
      <c r="A5" s="105"/>
      <c r="B5" s="31"/>
      <c r="C5" s="32"/>
      <c r="D5" s="32"/>
      <c r="E5" s="32"/>
      <c r="F5" s="32"/>
      <c r="G5" s="32"/>
      <c r="H5" s="32"/>
      <c r="I5" s="32"/>
      <c r="J5" s="32"/>
      <c r="K5" s="32"/>
      <c r="L5" s="32"/>
      <c r="M5" s="32"/>
      <c r="N5" s="32"/>
      <c r="O5" s="32"/>
      <c r="P5" s="32"/>
      <c r="Q5" s="32"/>
    </row>
    <row r="6" spans="1:17" x14ac:dyDescent="0.2">
      <c r="A6" s="105"/>
      <c r="B6" s="31"/>
      <c r="C6" s="33"/>
      <c r="D6" s="33"/>
      <c r="E6" s="33"/>
      <c r="F6" s="33"/>
      <c r="G6" s="33"/>
      <c r="H6" s="33"/>
      <c r="I6" s="33"/>
      <c r="J6" s="33"/>
      <c r="K6" s="33"/>
      <c r="L6" s="33"/>
      <c r="M6" s="33"/>
      <c r="N6" s="33"/>
      <c r="O6" s="33"/>
      <c r="P6" s="33"/>
      <c r="Q6" s="33"/>
    </row>
    <row r="7" spans="1:17" x14ac:dyDescent="0.2">
      <c r="A7" s="105"/>
      <c r="B7" s="31"/>
      <c r="C7" s="33"/>
      <c r="D7" s="33"/>
      <c r="E7" s="33"/>
      <c r="F7" s="33"/>
      <c r="G7" s="33"/>
      <c r="H7" s="33"/>
      <c r="I7" s="33"/>
      <c r="J7" s="33"/>
      <c r="K7" s="33"/>
      <c r="L7" s="33"/>
      <c r="M7" s="33"/>
      <c r="N7" s="33"/>
      <c r="O7" s="33"/>
      <c r="P7" s="33"/>
      <c r="Q7" s="33"/>
    </row>
    <row r="8" spans="1:17" x14ac:dyDescent="0.2">
      <c r="A8" s="105"/>
      <c r="B8" s="34"/>
      <c r="C8" s="33"/>
      <c r="D8" s="33"/>
      <c r="E8" s="33"/>
      <c r="F8" s="33"/>
      <c r="G8" s="33"/>
      <c r="H8" s="33"/>
      <c r="I8" s="33"/>
      <c r="J8" s="33"/>
      <c r="K8" s="33"/>
      <c r="L8" s="33"/>
      <c r="M8" s="33"/>
      <c r="N8" s="33"/>
      <c r="O8" s="33"/>
      <c r="P8" s="33"/>
      <c r="Q8" s="33"/>
    </row>
    <row r="9" spans="1:17" x14ac:dyDescent="0.2">
      <c r="A9" s="105"/>
      <c r="B9" s="34"/>
      <c r="C9" s="33"/>
      <c r="D9" s="33"/>
      <c r="E9" s="33"/>
      <c r="F9" s="33"/>
      <c r="G9" s="33"/>
      <c r="H9" s="33"/>
      <c r="I9" s="33"/>
      <c r="J9" s="33"/>
      <c r="K9" s="33"/>
      <c r="L9" s="33"/>
      <c r="M9" s="33"/>
      <c r="N9" s="33"/>
      <c r="O9" s="33"/>
      <c r="P9" s="33"/>
      <c r="Q9" s="33"/>
    </row>
    <row r="10" spans="1:17" x14ac:dyDescent="0.2">
      <c r="A10" s="105"/>
      <c r="B10" s="31"/>
      <c r="C10" s="33"/>
      <c r="D10" s="33"/>
      <c r="E10" s="33"/>
      <c r="F10" s="33"/>
      <c r="G10" s="33"/>
      <c r="H10" s="33"/>
      <c r="I10" s="33"/>
      <c r="J10" s="33"/>
      <c r="K10" s="33"/>
      <c r="L10" s="33"/>
      <c r="M10" s="33"/>
      <c r="N10" s="33"/>
      <c r="O10" s="33"/>
      <c r="P10" s="33"/>
      <c r="Q10" s="33"/>
    </row>
    <row r="11" spans="1:17" x14ac:dyDescent="0.2">
      <c r="A11" s="105"/>
      <c r="B11" s="34"/>
      <c r="C11" s="33"/>
      <c r="D11" s="33"/>
      <c r="E11" s="33"/>
      <c r="F11" s="33"/>
      <c r="G11" s="33"/>
      <c r="H11" s="33"/>
      <c r="I11" s="33"/>
      <c r="J11" s="33"/>
      <c r="K11" s="33"/>
      <c r="L11" s="33"/>
      <c r="M11" s="33"/>
      <c r="N11" s="33"/>
      <c r="O11" s="33"/>
      <c r="P11" s="33"/>
      <c r="Q11" s="33"/>
    </row>
    <row r="12" spans="1:17" x14ac:dyDescent="0.2">
      <c r="A12" s="105"/>
      <c r="B12" s="34"/>
      <c r="C12" s="33"/>
      <c r="D12" s="33"/>
      <c r="E12" s="33"/>
      <c r="F12" s="33"/>
      <c r="G12" s="33"/>
      <c r="H12" s="33"/>
      <c r="I12" s="33"/>
      <c r="J12" s="33"/>
      <c r="K12" s="33"/>
      <c r="L12" s="33"/>
      <c r="M12" s="33"/>
      <c r="N12" s="33"/>
      <c r="O12" s="33"/>
      <c r="P12" s="33"/>
      <c r="Q12" s="33"/>
    </row>
    <row r="13" spans="1:17" x14ac:dyDescent="0.2">
      <c r="A13" s="105"/>
      <c r="B13" s="31"/>
      <c r="C13" s="33"/>
      <c r="D13" s="33"/>
      <c r="E13" s="33"/>
      <c r="F13" s="33"/>
      <c r="G13" s="33"/>
      <c r="H13" s="33"/>
      <c r="I13" s="33"/>
      <c r="J13" s="33"/>
      <c r="K13" s="33"/>
      <c r="L13" s="33"/>
      <c r="M13" s="33"/>
      <c r="N13" s="33"/>
      <c r="O13" s="33"/>
      <c r="P13" s="33"/>
      <c r="Q13" s="33"/>
    </row>
    <row r="14" spans="1:17" x14ac:dyDescent="0.2">
      <c r="A14" s="105"/>
      <c r="B14" s="34"/>
      <c r="C14" s="33"/>
      <c r="D14" s="33"/>
      <c r="E14" s="33"/>
      <c r="F14" s="33"/>
      <c r="G14" s="33"/>
      <c r="H14" s="33"/>
      <c r="I14" s="33"/>
      <c r="J14" s="33"/>
      <c r="K14" s="33"/>
      <c r="L14" s="33"/>
      <c r="M14" s="33"/>
      <c r="N14" s="33"/>
      <c r="O14" s="33"/>
      <c r="P14" s="33"/>
      <c r="Q14" s="33"/>
    </row>
    <row r="15" spans="1:17" x14ac:dyDescent="0.2">
      <c r="A15" s="105"/>
      <c r="B15" s="34"/>
      <c r="C15" s="33"/>
      <c r="D15" s="33"/>
      <c r="E15" s="33"/>
      <c r="F15" s="33"/>
      <c r="G15" s="33"/>
      <c r="H15" s="33"/>
      <c r="I15" s="33"/>
      <c r="J15" s="33"/>
      <c r="K15" s="33"/>
      <c r="L15" s="33"/>
      <c r="M15" s="33"/>
      <c r="N15" s="33"/>
      <c r="O15" s="33"/>
      <c r="P15" s="33"/>
      <c r="Q15" s="33"/>
    </row>
    <row r="16" spans="1:17" x14ac:dyDescent="0.2">
      <c r="A16" s="105"/>
      <c r="B16" s="34"/>
      <c r="C16" s="33"/>
      <c r="D16" s="33"/>
      <c r="E16" s="33"/>
      <c r="F16" s="33"/>
      <c r="G16" s="33"/>
      <c r="H16" s="33"/>
      <c r="I16" s="33"/>
      <c r="J16" s="33"/>
      <c r="K16" s="33"/>
      <c r="L16" s="33"/>
      <c r="M16" s="33"/>
      <c r="N16" s="33"/>
      <c r="O16" s="33"/>
      <c r="P16" s="33"/>
      <c r="Q16" s="33"/>
    </row>
    <row r="17" spans="1:17" x14ac:dyDescent="0.2">
      <c r="A17" s="105"/>
      <c r="B17" s="34"/>
      <c r="C17" s="33"/>
      <c r="D17" s="33"/>
      <c r="E17" s="33"/>
      <c r="F17" s="33"/>
      <c r="G17" s="33"/>
      <c r="H17" s="33"/>
      <c r="I17" s="33"/>
      <c r="J17" s="33"/>
      <c r="K17" s="33"/>
      <c r="L17" s="33"/>
      <c r="M17" s="33"/>
      <c r="N17" s="33"/>
      <c r="O17" s="33"/>
      <c r="P17" s="33"/>
      <c r="Q17" s="33"/>
    </row>
    <row r="18" spans="1:17" x14ac:dyDescent="0.2">
      <c r="A18" s="105"/>
      <c r="B18" s="31"/>
      <c r="C18" s="35"/>
      <c r="D18" s="35"/>
      <c r="E18" s="35"/>
      <c r="F18" s="35"/>
      <c r="G18" s="35"/>
      <c r="H18" s="35"/>
      <c r="I18" s="35"/>
      <c r="J18" s="35"/>
      <c r="K18" s="35"/>
      <c r="L18" s="35"/>
      <c r="M18" s="35"/>
      <c r="N18" s="35"/>
      <c r="O18" s="35"/>
      <c r="P18" s="35"/>
      <c r="Q18" s="35"/>
    </row>
    <row r="19" spans="1:17" x14ac:dyDescent="0.2">
      <c r="A19" s="105"/>
      <c r="B19" s="34"/>
      <c r="C19" s="33"/>
      <c r="D19" s="36"/>
      <c r="E19" s="36"/>
      <c r="F19" s="36"/>
      <c r="G19" s="36"/>
      <c r="H19" s="36"/>
      <c r="I19" s="36"/>
      <c r="J19" s="36"/>
      <c r="K19" s="36"/>
      <c r="L19" s="36"/>
      <c r="M19" s="36"/>
      <c r="N19" s="36"/>
      <c r="O19" s="36"/>
      <c r="P19" s="36"/>
      <c r="Q19" s="33"/>
    </row>
    <row r="20" spans="1:17" x14ac:dyDescent="0.2">
      <c r="A20" s="105"/>
      <c r="B20" s="34"/>
      <c r="C20" s="37"/>
      <c r="D20" s="37"/>
      <c r="E20" s="37"/>
      <c r="F20" s="37"/>
      <c r="G20" s="37"/>
      <c r="H20" s="37"/>
      <c r="I20" s="37"/>
      <c r="J20" s="37"/>
      <c r="K20" s="37"/>
      <c r="L20" s="37"/>
      <c r="M20" s="37"/>
      <c r="N20" s="37"/>
      <c r="O20" s="37"/>
      <c r="P20" s="37"/>
      <c r="Q20" s="37"/>
    </row>
    <row r="21" spans="1:17" x14ac:dyDescent="0.2">
      <c r="A21" s="105"/>
      <c r="B21" s="38"/>
      <c r="C21" s="39"/>
      <c r="D21" s="39"/>
      <c r="E21" s="39"/>
      <c r="F21" s="39"/>
      <c r="G21" s="39"/>
      <c r="H21" s="39"/>
      <c r="I21" s="39"/>
      <c r="J21" s="39"/>
      <c r="K21" s="39"/>
      <c r="L21" s="39"/>
      <c r="M21" s="39"/>
      <c r="N21" s="39"/>
      <c r="O21" s="39"/>
      <c r="P21" s="39"/>
      <c r="Q21" s="39"/>
    </row>
    <row r="22" spans="1:17" x14ac:dyDescent="0.2">
      <c r="A22" s="105"/>
      <c r="B22" s="38"/>
      <c r="C22" s="39"/>
      <c r="D22" s="39"/>
      <c r="E22" s="39"/>
      <c r="F22" s="39"/>
      <c r="G22" s="39"/>
      <c r="H22" s="39"/>
      <c r="I22" s="39"/>
      <c r="J22" s="39"/>
      <c r="K22" s="39"/>
      <c r="L22" s="39"/>
      <c r="M22" s="39"/>
      <c r="N22" s="39"/>
      <c r="O22" s="39"/>
      <c r="P22" s="39"/>
      <c r="Q22" s="39"/>
    </row>
    <row r="23" spans="1:17" x14ac:dyDescent="0.2">
      <c r="A23" s="105"/>
      <c r="B23" s="40"/>
      <c r="C23" s="33"/>
      <c r="D23" s="33"/>
      <c r="E23" s="33"/>
      <c r="F23" s="33"/>
      <c r="G23" s="33"/>
      <c r="H23" s="33"/>
      <c r="I23" s="33"/>
      <c r="J23" s="33"/>
      <c r="K23" s="33"/>
      <c r="L23" s="33"/>
      <c r="M23" s="33"/>
      <c r="N23" s="33"/>
      <c r="O23" s="33"/>
      <c r="P23" s="33"/>
      <c r="Q23" s="33"/>
    </row>
    <row r="24" spans="1:17" x14ac:dyDescent="0.2">
      <c r="A24" s="105"/>
      <c r="B24" s="38"/>
      <c r="C24" s="33"/>
      <c r="D24" s="33"/>
      <c r="E24" s="33"/>
      <c r="F24" s="33"/>
      <c r="G24" s="33"/>
      <c r="H24" s="33"/>
      <c r="I24" s="33"/>
      <c r="J24" s="33"/>
      <c r="K24" s="33"/>
      <c r="L24" s="33"/>
      <c r="M24" s="33"/>
      <c r="N24" s="33"/>
      <c r="O24" s="33"/>
      <c r="P24" s="33"/>
      <c r="Q24" s="33"/>
    </row>
    <row r="25" spans="1:17" x14ac:dyDescent="0.2">
      <c r="A25" s="105"/>
      <c r="B25" s="34"/>
      <c r="C25" s="33"/>
      <c r="D25" s="33"/>
      <c r="E25" s="33"/>
      <c r="F25" s="33"/>
      <c r="G25" s="33"/>
      <c r="H25" s="33"/>
      <c r="I25" s="33"/>
      <c r="J25" s="33"/>
      <c r="K25" s="33"/>
      <c r="L25" s="33"/>
      <c r="M25" s="33"/>
      <c r="N25" s="33"/>
      <c r="O25" s="33"/>
      <c r="P25" s="33"/>
      <c r="Q25" s="33"/>
    </row>
    <row r="26" spans="1:17" x14ac:dyDescent="0.2">
      <c r="A26" s="105"/>
      <c r="B26" s="41"/>
      <c r="C26" s="33"/>
      <c r="D26" s="33"/>
      <c r="E26" s="33"/>
      <c r="F26" s="33"/>
      <c r="G26" s="33"/>
      <c r="H26" s="33"/>
      <c r="I26" s="33"/>
      <c r="J26" s="33"/>
      <c r="K26" s="33"/>
      <c r="L26" s="33"/>
      <c r="M26" s="33"/>
      <c r="N26" s="33"/>
      <c r="O26" s="33"/>
      <c r="P26" s="33"/>
      <c r="Q26" s="33"/>
    </row>
    <row r="27" spans="1:17" x14ac:dyDescent="0.2">
      <c r="A27" s="105"/>
      <c r="B27" s="34"/>
      <c r="C27" s="33"/>
      <c r="D27" s="33"/>
      <c r="E27" s="33"/>
      <c r="F27" s="33"/>
      <c r="G27" s="33"/>
      <c r="H27" s="33"/>
      <c r="I27" s="33"/>
      <c r="J27" s="33"/>
      <c r="K27" s="33"/>
      <c r="L27" s="33"/>
      <c r="M27" s="33"/>
      <c r="N27" s="33"/>
      <c r="O27" s="33"/>
      <c r="P27" s="33"/>
      <c r="Q27" s="33"/>
    </row>
    <row r="28" spans="1:17" x14ac:dyDescent="0.2">
      <c r="A28" s="105"/>
      <c r="B28" s="41"/>
      <c r="C28" s="33"/>
      <c r="D28" s="33"/>
      <c r="E28" s="33"/>
      <c r="F28" s="33"/>
      <c r="G28" s="33"/>
      <c r="H28" s="33"/>
      <c r="I28" s="33"/>
      <c r="J28" s="33"/>
      <c r="K28" s="33"/>
      <c r="L28" s="33"/>
      <c r="M28" s="33"/>
      <c r="N28" s="33"/>
      <c r="O28" s="33"/>
      <c r="P28" s="33"/>
      <c r="Q28" s="33"/>
    </row>
    <row r="29" spans="1:17" x14ac:dyDescent="0.2">
      <c r="A29" s="105"/>
      <c r="B29" s="42"/>
      <c r="C29" s="33"/>
      <c r="D29" s="33"/>
      <c r="E29" s="33"/>
      <c r="F29" s="33"/>
      <c r="G29" s="33"/>
      <c r="H29" s="33"/>
      <c r="I29" s="33"/>
      <c r="J29" s="33"/>
      <c r="K29" s="33"/>
      <c r="L29" s="33"/>
      <c r="M29" s="33"/>
      <c r="N29" s="33"/>
      <c r="O29" s="33"/>
      <c r="P29" s="33"/>
      <c r="Q29" s="33"/>
    </row>
    <row r="30" spans="1:17" x14ac:dyDescent="0.2">
      <c r="A30" s="105"/>
      <c r="B30" s="34"/>
      <c r="C30" s="33"/>
      <c r="D30" s="33"/>
      <c r="E30" s="33"/>
      <c r="F30" s="33"/>
      <c r="G30" s="33"/>
      <c r="H30" s="33"/>
      <c r="I30" s="33"/>
      <c r="J30" s="33"/>
      <c r="K30" s="33"/>
      <c r="L30" s="33"/>
      <c r="M30" s="33"/>
      <c r="N30" s="33"/>
      <c r="O30" s="33"/>
      <c r="P30" s="33"/>
      <c r="Q30" s="33"/>
    </row>
    <row r="31" spans="1:17" x14ac:dyDescent="0.2">
      <c r="A31" s="105"/>
      <c r="B31" s="34"/>
      <c r="C31" s="33"/>
      <c r="D31" s="33"/>
      <c r="E31" s="33"/>
      <c r="F31" s="33"/>
      <c r="G31" s="33"/>
      <c r="H31" s="33"/>
      <c r="I31" s="33"/>
      <c r="J31" s="33"/>
      <c r="K31" s="33"/>
      <c r="L31" s="33"/>
      <c r="M31" s="33"/>
      <c r="N31" s="33"/>
      <c r="O31" s="33"/>
      <c r="P31" s="33"/>
      <c r="Q31" s="33"/>
    </row>
    <row r="32" spans="1:17" x14ac:dyDescent="0.2">
      <c r="A32" s="105"/>
      <c r="B32" s="34"/>
      <c r="C32" s="33"/>
      <c r="D32" s="33"/>
      <c r="E32" s="33"/>
      <c r="F32" s="33"/>
      <c r="G32" s="33"/>
      <c r="H32" s="33"/>
      <c r="I32" s="33"/>
      <c r="J32" s="33"/>
      <c r="K32" s="33"/>
      <c r="L32" s="33"/>
      <c r="M32" s="33"/>
      <c r="N32" s="33"/>
      <c r="O32" s="33"/>
      <c r="P32" s="33"/>
      <c r="Q32" s="33"/>
    </row>
    <row r="33" spans="1:17" x14ac:dyDescent="0.2">
      <c r="A33" s="105"/>
      <c r="B33" s="42"/>
      <c r="C33" s="33"/>
      <c r="D33" s="33"/>
      <c r="E33" s="33"/>
      <c r="F33" s="33"/>
      <c r="G33" s="33"/>
      <c r="H33" s="33"/>
      <c r="I33" s="33"/>
      <c r="J33" s="33"/>
      <c r="K33" s="33"/>
      <c r="L33" s="33"/>
      <c r="M33" s="33"/>
      <c r="N33" s="33"/>
      <c r="O33" s="33"/>
      <c r="P33" s="33"/>
      <c r="Q33" s="33"/>
    </row>
    <row r="34" spans="1:17" x14ac:dyDescent="0.2">
      <c r="A34" s="105"/>
      <c r="B34" s="34"/>
      <c r="C34" s="33"/>
      <c r="D34" s="33"/>
      <c r="E34" s="33"/>
      <c r="F34" s="33"/>
      <c r="G34" s="33"/>
      <c r="H34" s="33"/>
      <c r="I34" s="33"/>
      <c r="J34" s="33"/>
      <c r="K34" s="33"/>
      <c r="L34" s="33"/>
      <c r="M34" s="33"/>
      <c r="N34" s="33"/>
      <c r="O34" s="33"/>
      <c r="P34" s="33"/>
      <c r="Q34" s="33"/>
    </row>
    <row r="35" spans="1:17" x14ac:dyDescent="0.2">
      <c r="A35" s="105"/>
      <c r="B35" s="34"/>
      <c r="C35" s="33"/>
      <c r="D35" s="33"/>
      <c r="E35" s="33"/>
      <c r="F35" s="33"/>
      <c r="G35" s="33"/>
      <c r="H35" s="33"/>
      <c r="I35" s="33"/>
      <c r="J35" s="33"/>
      <c r="K35" s="33"/>
      <c r="L35" s="33"/>
      <c r="M35" s="33"/>
      <c r="N35" s="33"/>
      <c r="O35" s="33"/>
      <c r="P35" s="33"/>
      <c r="Q35" s="33"/>
    </row>
    <row r="36" spans="1:17" x14ac:dyDescent="0.2">
      <c r="A36" s="105"/>
      <c r="B36" s="34"/>
      <c r="C36" s="33"/>
      <c r="D36" s="33"/>
      <c r="E36" s="33"/>
      <c r="F36" s="33"/>
      <c r="G36" s="33"/>
      <c r="H36" s="33"/>
      <c r="I36" s="33"/>
      <c r="J36" s="33"/>
      <c r="K36" s="33"/>
      <c r="L36" s="33"/>
      <c r="M36" s="33"/>
      <c r="N36" s="33"/>
      <c r="O36" s="33"/>
      <c r="P36" s="33"/>
      <c r="Q36" s="33"/>
    </row>
    <row r="37" spans="1:17" x14ac:dyDescent="0.2">
      <c r="A37" s="105"/>
      <c r="B37" s="34"/>
      <c r="C37" s="33"/>
      <c r="D37" s="33"/>
      <c r="E37" s="33"/>
      <c r="F37" s="33"/>
      <c r="G37" s="33"/>
      <c r="H37" s="33"/>
      <c r="I37" s="33"/>
      <c r="J37" s="33"/>
      <c r="K37" s="33"/>
      <c r="L37" s="33"/>
      <c r="M37" s="33"/>
      <c r="N37" s="33"/>
      <c r="O37" s="33"/>
      <c r="P37" s="33"/>
      <c r="Q37" s="33"/>
    </row>
    <row r="38" spans="1:17" x14ac:dyDescent="0.2">
      <c r="A38" s="105"/>
      <c r="B38" s="34"/>
      <c r="C38" s="33"/>
      <c r="D38" s="33"/>
      <c r="E38" s="33"/>
      <c r="F38" s="33"/>
      <c r="G38" s="33"/>
      <c r="H38" s="33"/>
      <c r="I38" s="33"/>
      <c r="J38" s="33"/>
      <c r="K38" s="33"/>
      <c r="L38" s="33"/>
      <c r="M38" s="33"/>
      <c r="N38" s="33"/>
      <c r="O38" s="33"/>
      <c r="P38" s="33"/>
      <c r="Q38" s="33"/>
    </row>
    <row r="39" spans="1:17" x14ac:dyDescent="0.2">
      <c r="A39" s="105"/>
      <c r="B39" s="34"/>
      <c r="C39" s="33"/>
      <c r="D39" s="33"/>
      <c r="E39" s="33"/>
      <c r="F39" s="33"/>
      <c r="G39" s="33"/>
      <c r="H39" s="33"/>
      <c r="I39" s="33"/>
      <c r="J39" s="33"/>
      <c r="K39" s="33"/>
      <c r="L39" s="33"/>
      <c r="M39" s="33"/>
      <c r="N39" s="33"/>
      <c r="O39" s="33"/>
      <c r="P39" s="33"/>
      <c r="Q39" s="33"/>
    </row>
    <row r="40" spans="1:17" x14ac:dyDescent="0.2">
      <c r="A40" s="105"/>
      <c r="B40" s="34"/>
      <c r="C40" s="33"/>
      <c r="D40" s="33"/>
      <c r="E40" s="33"/>
      <c r="F40" s="33"/>
      <c r="G40" s="33"/>
      <c r="H40" s="33"/>
      <c r="I40" s="33"/>
      <c r="J40" s="33"/>
      <c r="K40" s="33"/>
      <c r="L40" s="33"/>
      <c r="M40" s="33"/>
      <c r="N40" s="33"/>
      <c r="O40" s="33"/>
      <c r="P40" s="33"/>
      <c r="Q40" s="33"/>
    </row>
    <row r="41" spans="1:17" x14ac:dyDescent="0.2">
      <c r="A41" s="105"/>
      <c r="B41" s="34"/>
      <c r="C41" s="33"/>
      <c r="D41" s="33"/>
      <c r="E41" s="33"/>
      <c r="F41" s="33"/>
      <c r="G41" s="33"/>
      <c r="H41" s="33"/>
      <c r="I41" s="33"/>
      <c r="J41" s="33"/>
      <c r="K41" s="33"/>
      <c r="L41" s="33"/>
      <c r="M41" s="33"/>
      <c r="N41" s="33"/>
      <c r="O41" s="33"/>
      <c r="P41" s="33"/>
      <c r="Q41" s="33"/>
    </row>
    <row r="42" spans="1:17" x14ac:dyDescent="0.2">
      <c r="A42" s="105"/>
      <c r="B42" s="34"/>
      <c r="C42" s="33"/>
      <c r="D42" s="33"/>
      <c r="E42" s="33"/>
      <c r="F42" s="33"/>
      <c r="G42" s="33"/>
      <c r="H42" s="33"/>
      <c r="I42" s="33"/>
      <c r="J42" s="33"/>
      <c r="K42" s="33"/>
      <c r="L42" s="33"/>
      <c r="M42" s="33"/>
      <c r="N42" s="33"/>
      <c r="O42" s="33"/>
      <c r="P42" s="33"/>
      <c r="Q42" s="33"/>
    </row>
    <row r="43" spans="1:17" x14ac:dyDescent="0.2">
      <c r="A43" s="105"/>
      <c r="B43" s="34"/>
      <c r="C43" s="33"/>
      <c r="D43" s="33"/>
      <c r="E43" s="33"/>
      <c r="F43" s="33"/>
      <c r="G43" s="33"/>
      <c r="H43" s="33"/>
      <c r="I43" s="33"/>
      <c r="J43" s="33"/>
      <c r="K43" s="33"/>
      <c r="L43" s="33"/>
      <c r="M43" s="33"/>
      <c r="N43" s="33"/>
      <c r="O43" s="33"/>
      <c r="P43" s="33"/>
      <c r="Q43" s="33"/>
    </row>
    <row r="44" spans="1:17" x14ac:dyDescent="0.2">
      <c r="A44" s="105"/>
      <c r="B44" s="34"/>
      <c r="C44" s="33"/>
      <c r="D44" s="33"/>
      <c r="E44" s="33"/>
      <c r="F44" s="33"/>
      <c r="G44" s="33"/>
      <c r="H44" s="33"/>
      <c r="I44" s="33"/>
      <c r="J44" s="33"/>
      <c r="K44" s="33"/>
      <c r="L44" s="33"/>
      <c r="M44" s="33"/>
      <c r="N44" s="33"/>
      <c r="O44" s="33"/>
      <c r="P44" s="33"/>
      <c r="Q44" s="33"/>
    </row>
    <row r="45" spans="1:17" x14ac:dyDescent="0.2">
      <c r="A45" s="105"/>
      <c r="B45" s="34"/>
      <c r="C45" s="33"/>
      <c r="D45" s="33"/>
      <c r="E45" s="33"/>
      <c r="F45" s="33"/>
      <c r="G45" s="33"/>
      <c r="H45" s="33"/>
      <c r="I45" s="33"/>
      <c r="J45" s="33"/>
      <c r="K45" s="33"/>
      <c r="L45" s="33"/>
      <c r="M45" s="33"/>
      <c r="N45" s="33"/>
      <c r="O45" s="33"/>
      <c r="P45" s="33"/>
      <c r="Q45" s="33"/>
    </row>
    <row r="46" spans="1:17" x14ac:dyDescent="0.2">
      <c r="A46" s="105"/>
      <c r="B46" s="34"/>
      <c r="C46" s="33"/>
      <c r="D46" s="33"/>
      <c r="E46" s="33"/>
      <c r="F46" s="33"/>
      <c r="G46" s="33"/>
      <c r="H46" s="33"/>
      <c r="I46" s="33"/>
      <c r="J46" s="33"/>
      <c r="K46" s="33"/>
      <c r="L46" s="33"/>
      <c r="M46" s="33"/>
      <c r="N46" s="33"/>
      <c r="O46" s="33"/>
      <c r="P46" s="33"/>
      <c r="Q46" s="33"/>
    </row>
    <row r="47" spans="1:17" x14ac:dyDescent="0.2">
      <c r="A47" s="105"/>
      <c r="B47" s="34"/>
      <c r="C47" s="33"/>
      <c r="D47" s="33"/>
      <c r="E47" s="33"/>
      <c r="F47" s="33"/>
      <c r="G47" s="33"/>
      <c r="H47" s="33"/>
      <c r="I47" s="33"/>
      <c r="J47" s="33"/>
      <c r="K47" s="33"/>
      <c r="L47" s="33"/>
      <c r="M47" s="33"/>
      <c r="N47" s="33"/>
      <c r="O47" s="33"/>
      <c r="P47" s="33"/>
      <c r="Q47" s="33"/>
    </row>
    <row r="48" spans="1:17" x14ac:dyDescent="0.2">
      <c r="A48" s="105"/>
      <c r="B48" s="34"/>
      <c r="C48" s="33"/>
      <c r="D48" s="33"/>
      <c r="E48" s="33"/>
      <c r="F48" s="33"/>
      <c r="G48" s="33"/>
      <c r="H48" s="33"/>
      <c r="I48" s="33"/>
      <c r="J48" s="33"/>
      <c r="K48" s="33"/>
      <c r="L48" s="33"/>
      <c r="M48" s="33"/>
      <c r="N48" s="33"/>
      <c r="O48" s="33"/>
      <c r="P48" s="33"/>
      <c r="Q48" s="33"/>
    </row>
    <row r="49" spans="1:17" x14ac:dyDescent="0.2">
      <c r="A49" s="105"/>
      <c r="B49" s="34"/>
      <c r="C49" s="33"/>
      <c r="D49" s="33"/>
      <c r="E49" s="33"/>
      <c r="F49" s="33"/>
      <c r="G49" s="33"/>
      <c r="H49" s="33"/>
      <c r="I49" s="33"/>
      <c r="J49" s="33"/>
      <c r="K49" s="33"/>
      <c r="L49" s="33"/>
      <c r="M49" s="33"/>
      <c r="N49" s="33"/>
      <c r="O49" s="33"/>
      <c r="P49" s="33"/>
      <c r="Q49" s="33"/>
    </row>
    <row r="50" spans="1:17" x14ac:dyDescent="0.2">
      <c r="A50" s="105"/>
      <c r="B50" s="34"/>
      <c r="C50" s="33"/>
      <c r="D50" s="33"/>
      <c r="E50" s="33"/>
      <c r="F50" s="33"/>
      <c r="G50" s="33"/>
      <c r="H50" s="33"/>
      <c r="I50" s="33"/>
      <c r="J50" s="33"/>
      <c r="K50" s="33"/>
      <c r="L50" s="33"/>
      <c r="M50" s="33"/>
      <c r="N50" s="33"/>
      <c r="O50" s="33"/>
      <c r="P50" s="33"/>
      <c r="Q50" s="33"/>
    </row>
    <row r="51" spans="1:17" x14ac:dyDescent="0.2">
      <c r="A51" s="105"/>
      <c r="B51" s="34"/>
      <c r="C51" s="33"/>
      <c r="D51" s="33"/>
      <c r="E51" s="33"/>
      <c r="F51" s="33"/>
      <c r="G51" s="33"/>
      <c r="H51" s="33"/>
      <c r="I51" s="33"/>
      <c r="J51" s="33"/>
      <c r="K51" s="33"/>
      <c r="L51" s="33"/>
      <c r="M51" s="33"/>
      <c r="N51" s="33"/>
      <c r="O51" s="33"/>
      <c r="P51" s="33"/>
      <c r="Q51" s="33"/>
    </row>
    <row r="52" spans="1:17" x14ac:dyDescent="0.2">
      <c r="A52" s="105"/>
      <c r="B52" s="34"/>
      <c r="C52" s="33"/>
      <c r="D52" s="33"/>
      <c r="E52" s="33"/>
      <c r="F52" s="33"/>
      <c r="G52" s="33"/>
      <c r="H52" s="33"/>
      <c r="I52" s="33"/>
      <c r="J52" s="33"/>
      <c r="K52" s="33"/>
      <c r="L52" s="33"/>
      <c r="M52" s="33"/>
      <c r="N52" s="33"/>
      <c r="O52" s="33"/>
      <c r="P52" s="33"/>
      <c r="Q52" s="33"/>
    </row>
    <row r="53" spans="1:17" x14ac:dyDescent="0.2">
      <c r="A53" s="105"/>
      <c r="B53" s="34"/>
      <c r="C53" s="33"/>
      <c r="D53" s="33"/>
      <c r="E53" s="33"/>
      <c r="F53" s="33"/>
      <c r="G53" s="33"/>
      <c r="H53" s="33"/>
      <c r="I53" s="33"/>
      <c r="J53" s="33"/>
      <c r="K53" s="33"/>
      <c r="L53" s="33"/>
      <c r="M53" s="33"/>
      <c r="N53" s="33"/>
      <c r="O53" s="33"/>
      <c r="P53" s="33"/>
      <c r="Q53" s="33"/>
    </row>
    <row r="54" spans="1:17" x14ac:dyDescent="0.2">
      <c r="A54" s="105"/>
      <c r="B54" s="34"/>
      <c r="C54" s="33"/>
      <c r="D54" s="33"/>
      <c r="E54" s="33"/>
      <c r="F54" s="33"/>
      <c r="G54" s="33"/>
      <c r="H54" s="33"/>
      <c r="I54" s="33"/>
      <c r="J54" s="33"/>
      <c r="K54" s="33"/>
      <c r="L54" s="33"/>
      <c r="M54" s="33"/>
      <c r="N54" s="33"/>
      <c r="O54" s="33"/>
      <c r="P54" s="33"/>
      <c r="Q54" s="33"/>
    </row>
    <row r="55" spans="1:17" x14ac:dyDescent="0.2">
      <c r="A55" s="105"/>
      <c r="B55" s="34"/>
      <c r="C55" s="33"/>
      <c r="D55" s="33"/>
      <c r="E55" s="33"/>
      <c r="F55" s="33"/>
      <c r="G55" s="33"/>
      <c r="H55" s="33"/>
      <c r="I55" s="33"/>
      <c r="J55" s="33"/>
      <c r="K55" s="33"/>
      <c r="L55" s="33"/>
      <c r="M55" s="33"/>
      <c r="N55" s="33"/>
      <c r="O55" s="33"/>
      <c r="P55" s="33"/>
      <c r="Q55" s="33"/>
    </row>
    <row r="56" spans="1:17" x14ac:dyDescent="0.2">
      <c r="A56" s="105"/>
      <c r="B56" s="34"/>
      <c r="C56" s="33"/>
      <c r="D56" s="33"/>
      <c r="E56" s="33"/>
      <c r="F56" s="33"/>
      <c r="G56" s="33"/>
      <c r="H56" s="33"/>
      <c r="I56" s="33"/>
      <c r="J56" s="33"/>
      <c r="K56" s="33"/>
      <c r="L56" s="33"/>
      <c r="M56" s="33"/>
      <c r="N56" s="33"/>
      <c r="O56" s="33"/>
      <c r="P56" s="33"/>
      <c r="Q56" s="33"/>
    </row>
    <row r="57" spans="1:17" x14ac:dyDescent="0.2">
      <c r="A57" s="105"/>
      <c r="B57" s="34"/>
      <c r="C57" s="33"/>
      <c r="D57" s="33"/>
      <c r="E57" s="33"/>
      <c r="F57" s="33"/>
      <c r="G57" s="33"/>
      <c r="H57" s="33"/>
      <c r="I57" s="33"/>
      <c r="J57" s="33"/>
      <c r="K57" s="33"/>
      <c r="L57" s="33"/>
      <c r="M57" s="33"/>
      <c r="N57" s="33"/>
      <c r="O57" s="33"/>
      <c r="P57" s="33"/>
      <c r="Q57" s="33"/>
    </row>
    <row r="58" spans="1:17" x14ac:dyDescent="0.2">
      <c r="A58" s="105"/>
      <c r="B58" s="34"/>
      <c r="C58" s="33"/>
      <c r="D58" s="33"/>
      <c r="E58" s="33"/>
      <c r="F58" s="33"/>
      <c r="G58" s="33"/>
      <c r="H58" s="33"/>
      <c r="I58" s="33"/>
      <c r="J58" s="33"/>
      <c r="K58" s="33"/>
      <c r="L58" s="33"/>
      <c r="M58" s="33"/>
      <c r="N58" s="33"/>
      <c r="O58" s="33"/>
      <c r="P58" s="33"/>
      <c r="Q58" s="33"/>
    </row>
    <row r="59" spans="1:17" x14ac:dyDescent="0.2">
      <c r="A59" s="105"/>
      <c r="B59" s="34"/>
      <c r="C59" s="33"/>
      <c r="D59" s="33"/>
      <c r="E59" s="33"/>
      <c r="F59" s="33"/>
      <c r="G59" s="33"/>
      <c r="H59" s="33"/>
      <c r="I59" s="33"/>
      <c r="J59" s="33"/>
      <c r="K59" s="33"/>
      <c r="L59" s="33"/>
      <c r="M59" s="33"/>
      <c r="N59" s="33"/>
      <c r="O59" s="33"/>
      <c r="P59" s="33"/>
      <c r="Q59" s="33"/>
    </row>
    <row r="60" spans="1:17" x14ac:dyDescent="0.2">
      <c r="A60" s="105"/>
      <c r="B60" s="43"/>
      <c r="C60" s="33"/>
      <c r="D60" s="33"/>
      <c r="E60" s="33"/>
      <c r="F60" s="33"/>
      <c r="G60" s="33"/>
      <c r="H60" s="33"/>
      <c r="I60" s="33"/>
      <c r="J60" s="33"/>
      <c r="K60" s="33"/>
      <c r="L60" s="33"/>
      <c r="M60" s="33"/>
      <c r="N60" s="33"/>
      <c r="O60" s="33"/>
      <c r="P60" s="33"/>
      <c r="Q60" s="33"/>
    </row>
    <row r="61" spans="1:17" x14ac:dyDescent="0.2">
      <c r="A61" s="105"/>
      <c r="B61" s="44"/>
      <c r="C61" s="39"/>
      <c r="D61" s="39"/>
      <c r="E61" s="39"/>
      <c r="F61" s="39"/>
      <c r="G61" s="39"/>
      <c r="H61" s="39"/>
      <c r="I61" s="39"/>
      <c r="J61" s="39"/>
      <c r="K61" s="39"/>
      <c r="L61" s="39"/>
      <c r="M61" s="39"/>
      <c r="N61" s="39"/>
      <c r="O61" s="39"/>
      <c r="P61" s="39"/>
      <c r="Q61" s="39"/>
    </row>
    <row r="62" spans="1:17" x14ac:dyDescent="0.2">
      <c r="A62" s="105"/>
      <c r="B62" s="44"/>
      <c r="C62" s="39"/>
      <c r="D62" s="39"/>
      <c r="E62" s="39"/>
      <c r="F62" s="39"/>
      <c r="G62" s="39"/>
      <c r="H62" s="39"/>
      <c r="I62" s="39"/>
      <c r="J62" s="39"/>
      <c r="K62" s="39"/>
      <c r="L62" s="39"/>
      <c r="M62" s="39"/>
      <c r="N62" s="39"/>
      <c r="O62" s="39"/>
      <c r="P62" s="39"/>
      <c r="Q62" s="39"/>
    </row>
    <row r="63" spans="1:17" x14ac:dyDescent="0.2">
      <c r="A63" s="105"/>
      <c r="B63" s="44"/>
      <c r="C63" s="39"/>
      <c r="D63" s="39"/>
      <c r="E63" s="39"/>
      <c r="F63" s="39"/>
      <c r="G63" s="39"/>
      <c r="H63" s="39"/>
      <c r="I63" s="39"/>
      <c r="J63" s="39"/>
      <c r="K63" s="39"/>
      <c r="L63" s="39"/>
      <c r="M63" s="39"/>
      <c r="N63" s="39"/>
      <c r="O63" s="39"/>
      <c r="P63" s="39"/>
      <c r="Q63" s="39"/>
    </row>
    <row r="64" spans="1:17" x14ac:dyDescent="0.2">
      <c r="A64" s="105"/>
      <c r="B64" s="44"/>
      <c r="C64" s="39"/>
      <c r="D64" s="39"/>
      <c r="E64" s="39"/>
      <c r="F64" s="39"/>
      <c r="G64" s="39"/>
      <c r="H64" s="39"/>
      <c r="I64" s="39"/>
      <c r="J64" s="39"/>
      <c r="K64" s="39"/>
      <c r="L64" s="39"/>
      <c r="M64" s="39"/>
      <c r="N64" s="39"/>
      <c r="O64" s="39"/>
      <c r="P64" s="39"/>
      <c r="Q64" s="39"/>
    </row>
    <row r="65" spans="1:17" x14ac:dyDescent="0.2">
      <c r="A65" s="105"/>
      <c r="B65" s="44"/>
      <c r="C65" s="39"/>
      <c r="D65" s="39"/>
      <c r="E65" s="39"/>
      <c r="F65" s="39"/>
      <c r="G65" s="39"/>
      <c r="H65" s="39"/>
      <c r="I65" s="39"/>
      <c r="J65" s="39"/>
      <c r="K65" s="39"/>
      <c r="L65" s="39"/>
      <c r="M65" s="39"/>
      <c r="N65" s="39"/>
      <c r="O65" s="39"/>
      <c r="P65" s="39"/>
      <c r="Q65" s="39"/>
    </row>
    <row r="66" spans="1:17" x14ac:dyDescent="0.2">
      <c r="A66" s="105"/>
      <c r="B66" s="44"/>
      <c r="C66" s="39"/>
      <c r="D66" s="39"/>
      <c r="E66" s="39"/>
      <c r="F66" s="39"/>
      <c r="G66" s="39"/>
      <c r="H66" s="39"/>
      <c r="I66" s="39"/>
      <c r="J66" s="39"/>
      <c r="K66" s="39"/>
      <c r="L66" s="39"/>
      <c r="M66" s="39"/>
      <c r="N66" s="39"/>
      <c r="O66" s="39"/>
      <c r="P66" s="39"/>
      <c r="Q66" s="39"/>
    </row>
    <row r="67" spans="1:17" x14ac:dyDescent="0.2">
      <c r="A67" s="105"/>
      <c r="B67" s="44"/>
      <c r="C67" s="39"/>
      <c r="D67" s="39"/>
      <c r="E67" s="39"/>
      <c r="F67" s="39"/>
      <c r="G67" s="39"/>
      <c r="H67" s="39"/>
      <c r="I67" s="39"/>
      <c r="J67" s="39"/>
      <c r="K67" s="39"/>
      <c r="L67" s="39"/>
      <c r="M67" s="39"/>
      <c r="N67" s="39"/>
      <c r="O67" s="39"/>
      <c r="P67" s="39"/>
      <c r="Q67" s="39"/>
    </row>
    <row r="68" spans="1:17" x14ac:dyDescent="0.2">
      <c r="A68" s="105"/>
      <c r="B68" s="44"/>
      <c r="C68" s="39"/>
      <c r="D68" s="39"/>
      <c r="E68" s="39"/>
      <c r="F68" s="39"/>
      <c r="G68" s="39"/>
      <c r="H68" s="39"/>
      <c r="I68" s="39"/>
      <c r="J68" s="39"/>
      <c r="K68" s="39"/>
      <c r="L68" s="39"/>
      <c r="M68" s="39"/>
      <c r="N68" s="39"/>
      <c r="O68" s="39"/>
      <c r="P68" s="39"/>
      <c r="Q68" s="39"/>
    </row>
    <row r="69" spans="1:17" x14ac:dyDescent="0.2">
      <c r="A69" s="105"/>
      <c r="B69" s="44"/>
      <c r="C69" s="39"/>
      <c r="D69" s="39"/>
      <c r="E69" s="39"/>
      <c r="F69" s="39"/>
      <c r="G69" s="39"/>
      <c r="H69" s="39"/>
      <c r="I69" s="39"/>
      <c r="J69" s="39"/>
      <c r="K69" s="39"/>
      <c r="L69" s="39"/>
      <c r="M69" s="39"/>
      <c r="N69" s="39"/>
      <c r="O69" s="39"/>
      <c r="P69" s="39"/>
      <c r="Q69" s="39"/>
    </row>
    <row r="70" spans="1:17" x14ac:dyDescent="0.2">
      <c r="A70" s="105"/>
      <c r="B70" s="44"/>
      <c r="C70" s="39"/>
      <c r="D70" s="39"/>
      <c r="E70" s="39"/>
      <c r="F70" s="39"/>
      <c r="G70" s="39"/>
      <c r="H70" s="39"/>
      <c r="I70" s="39"/>
      <c r="J70" s="39"/>
      <c r="K70" s="39"/>
      <c r="L70" s="39"/>
      <c r="M70" s="39"/>
      <c r="N70" s="39"/>
      <c r="O70" s="39"/>
      <c r="P70" s="39"/>
      <c r="Q70" s="39"/>
    </row>
    <row r="71" spans="1:17" x14ac:dyDescent="0.2">
      <c r="A71" s="105"/>
      <c r="B71" s="44"/>
      <c r="C71" s="39"/>
      <c r="D71" s="39"/>
      <c r="E71" s="39"/>
      <c r="F71" s="39"/>
      <c r="G71" s="39"/>
      <c r="H71" s="39"/>
      <c r="I71" s="39"/>
      <c r="J71" s="39"/>
      <c r="K71" s="39"/>
      <c r="L71" s="39"/>
      <c r="M71" s="39"/>
      <c r="N71" s="39"/>
      <c r="O71" s="39"/>
      <c r="P71" s="39"/>
      <c r="Q71" s="39"/>
    </row>
    <row r="72" spans="1:17" x14ac:dyDescent="0.2">
      <c r="A72" s="105"/>
      <c r="B72" s="44"/>
      <c r="C72" s="39"/>
      <c r="D72" s="39"/>
      <c r="E72" s="39"/>
      <c r="F72" s="39"/>
      <c r="G72" s="39"/>
      <c r="H72" s="39"/>
      <c r="I72" s="39"/>
      <c r="J72" s="39"/>
      <c r="K72" s="39"/>
      <c r="L72" s="39"/>
      <c r="M72" s="39"/>
      <c r="N72" s="39"/>
      <c r="O72" s="39"/>
      <c r="P72" s="39"/>
      <c r="Q72" s="39"/>
    </row>
    <row r="73" spans="1:17" x14ac:dyDescent="0.2">
      <c r="A73" s="105"/>
      <c r="B73" s="44"/>
      <c r="C73" s="39"/>
      <c r="D73" s="39"/>
      <c r="E73" s="39"/>
      <c r="F73" s="39"/>
      <c r="G73" s="39"/>
      <c r="H73" s="39"/>
      <c r="I73" s="39"/>
      <c r="J73" s="39"/>
      <c r="K73" s="39"/>
      <c r="L73" s="39"/>
      <c r="M73" s="39"/>
      <c r="N73" s="39"/>
      <c r="O73" s="39"/>
      <c r="P73" s="39"/>
      <c r="Q73" s="39"/>
    </row>
    <row r="74" spans="1:17" x14ac:dyDescent="0.2">
      <c r="A74" s="105"/>
      <c r="B74" s="44"/>
      <c r="C74" s="39"/>
      <c r="D74" s="39"/>
      <c r="E74" s="39"/>
      <c r="F74" s="39"/>
      <c r="G74" s="39"/>
      <c r="H74" s="39"/>
      <c r="I74" s="39"/>
      <c r="J74" s="39"/>
      <c r="K74" s="39"/>
      <c r="L74" s="39"/>
      <c r="M74" s="39"/>
      <c r="N74" s="39"/>
      <c r="O74" s="39"/>
      <c r="P74" s="39"/>
      <c r="Q74" s="39"/>
    </row>
    <row r="75" spans="1:17" x14ac:dyDescent="0.2">
      <c r="A75" s="105"/>
      <c r="B75" s="44"/>
      <c r="C75" s="39"/>
      <c r="D75" s="39"/>
      <c r="E75" s="39"/>
      <c r="F75" s="39"/>
      <c r="G75" s="39"/>
      <c r="H75" s="39"/>
      <c r="I75" s="39"/>
      <c r="J75" s="39"/>
      <c r="K75" s="39"/>
      <c r="L75" s="39"/>
      <c r="M75" s="39"/>
      <c r="N75" s="39"/>
      <c r="O75" s="39"/>
      <c r="P75" s="39"/>
      <c r="Q75" s="39"/>
    </row>
    <row r="76" spans="1:17" x14ac:dyDescent="0.2">
      <c r="A76" s="105"/>
      <c r="B76" s="44"/>
      <c r="C76" s="39"/>
      <c r="D76" s="39"/>
      <c r="E76" s="39"/>
      <c r="F76" s="39"/>
      <c r="G76" s="39"/>
      <c r="H76" s="39"/>
      <c r="I76" s="39"/>
      <c r="J76" s="39"/>
      <c r="K76" s="39"/>
      <c r="L76" s="39"/>
      <c r="M76" s="39"/>
      <c r="N76" s="39"/>
      <c r="O76" s="39"/>
      <c r="P76" s="39"/>
      <c r="Q76" s="39"/>
    </row>
    <row r="77" spans="1:17" x14ac:dyDescent="0.2">
      <c r="A77" s="105"/>
      <c r="B77" s="44"/>
      <c r="C77" s="39"/>
      <c r="D77" s="39"/>
      <c r="E77" s="39"/>
      <c r="F77" s="39"/>
      <c r="G77" s="39"/>
      <c r="H77" s="39"/>
      <c r="I77" s="39"/>
      <c r="J77" s="39"/>
      <c r="K77" s="39"/>
      <c r="L77" s="39"/>
      <c r="M77" s="39"/>
      <c r="N77" s="39"/>
      <c r="O77" s="39"/>
      <c r="P77" s="39"/>
      <c r="Q77" s="39"/>
    </row>
    <row r="78" spans="1:17" x14ac:dyDescent="0.2">
      <c r="A78" s="105"/>
      <c r="B78" s="44"/>
      <c r="C78" s="39"/>
      <c r="D78" s="39"/>
      <c r="E78" s="39"/>
      <c r="F78" s="39"/>
      <c r="G78" s="39"/>
      <c r="H78" s="39"/>
      <c r="I78" s="39"/>
      <c r="J78" s="39"/>
      <c r="K78" s="39"/>
      <c r="L78" s="39"/>
      <c r="M78" s="39"/>
      <c r="N78" s="39"/>
      <c r="O78" s="39"/>
      <c r="P78" s="39"/>
      <c r="Q78" s="39"/>
    </row>
    <row r="79" spans="1:17" x14ac:dyDescent="0.2">
      <c r="A79" s="105"/>
      <c r="B79" s="44"/>
      <c r="C79" s="39"/>
      <c r="D79" s="39"/>
      <c r="E79" s="39"/>
      <c r="F79" s="39"/>
      <c r="G79" s="39"/>
      <c r="H79" s="39"/>
      <c r="I79" s="39"/>
      <c r="J79" s="39"/>
      <c r="K79" s="39"/>
      <c r="L79" s="39"/>
      <c r="M79" s="39"/>
      <c r="N79" s="39"/>
      <c r="O79" s="39"/>
      <c r="P79" s="39"/>
      <c r="Q79" s="39"/>
    </row>
    <row r="80" spans="1:17" x14ac:dyDescent="0.2">
      <c r="A80" s="105"/>
      <c r="B80" s="44"/>
      <c r="C80" s="39"/>
      <c r="D80" s="39"/>
      <c r="E80" s="39"/>
      <c r="F80" s="39"/>
      <c r="G80" s="39"/>
      <c r="H80" s="39"/>
      <c r="I80" s="39"/>
      <c r="J80" s="39"/>
      <c r="K80" s="39"/>
      <c r="L80" s="39"/>
      <c r="M80" s="39"/>
      <c r="N80" s="39"/>
      <c r="O80" s="39"/>
      <c r="P80" s="39"/>
      <c r="Q80" s="39"/>
    </row>
    <row r="81" spans="1:17" x14ac:dyDescent="0.2">
      <c r="A81" s="105"/>
      <c r="B81" s="44"/>
      <c r="C81" s="39"/>
      <c r="D81" s="39"/>
      <c r="E81" s="39"/>
      <c r="F81" s="39"/>
      <c r="G81" s="39"/>
      <c r="H81" s="39"/>
      <c r="I81" s="39"/>
      <c r="J81" s="39"/>
      <c r="K81" s="39"/>
      <c r="L81" s="39"/>
      <c r="M81" s="39"/>
      <c r="N81" s="39"/>
      <c r="O81" s="39"/>
      <c r="P81" s="39"/>
      <c r="Q81" s="39"/>
    </row>
    <row r="82" spans="1:17" x14ac:dyDescent="0.2">
      <c r="A82" s="105"/>
      <c r="B82" s="44"/>
      <c r="C82" s="39"/>
      <c r="D82" s="39"/>
      <c r="E82" s="39"/>
      <c r="F82" s="39"/>
      <c r="G82" s="39"/>
      <c r="H82" s="39"/>
      <c r="I82" s="39"/>
      <c r="J82" s="39"/>
      <c r="K82" s="39"/>
      <c r="L82" s="39"/>
      <c r="M82" s="39"/>
      <c r="N82" s="39"/>
      <c r="O82" s="39"/>
      <c r="P82" s="39"/>
      <c r="Q82" s="39"/>
    </row>
    <row r="83" spans="1:17" x14ac:dyDescent="0.2">
      <c r="A83" s="105"/>
      <c r="B83" s="44"/>
      <c r="C83" s="39"/>
      <c r="D83" s="39"/>
      <c r="E83" s="39"/>
      <c r="F83" s="39"/>
      <c r="G83" s="39"/>
      <c r="H83" s="39"/>
      <c r="I83" s="39"/>
      <c r="J83" s="39"/>
      <c r="K83" s="39"/>
      <c r="L83" s="39"/>
      <c r="M83" s="39"/>
      <c r="N83" s="39"/>
      <c r="O83" s="39"/>
      <c r="P83" s="39"/>
      <c r="Q83" s="39"/>
    </row>
    <row r="84" spans="1:17" x14ac:dyDescent="0.2">
      <c r="A84" s="105"/>
      <c r="B84" s="44"/>
      <c r="C84" s="39"/>
      <c r="D84" s="39"/>
      <c r="E84" s="39"/>
      <c r="F84" s="39"/>
      <c r="G84" s="39"/>
      <c r="H84" s="39"/>
      <c r="I84" s="39"/>
      <c r="J84" s="39"/>
      <c r="K84" s="39"/>
      <c r="L84" s="39"/>
      <c r="M84" s="39"/>
      <c r="N84" s="39"/>
      <c r="O84" s="39"/>
      <c r="P84" s="39"/>
      <c r="Q84" s="39"/>
    </row>
    <row r="85" spans="1:17" x14ac:dyDescent="0.2">
      <c r="A85" s="105"/>
      <c r="B85" s="44"/>
      <c r="C85" s="39"/>
      <c r="D85" s="39"/>
      <c r="E85" s="39"/>
      <c r="F85" s="39"/>
      <c r="G85" s="39"/>
      <c r="H85" s="39"/>
      <c r="I85" s="39"/>
      <c r="J85" s="39"/>
      <c r="K85" s="39"/>
      <c r="L85" s="39"/>
      <c r="M85" s="39"/>
      <c r="N85" s="39"/>
      <c r="O85" s="39"/>
      <c r="P85" s="39"/>
      <c r="Q85" s="39"/>
    </row>
    <row r="86" spans="1:17" x14ac:dyDescent="0.2">
      <c r="A86" s="105"/>
      <c r="B86" s="44"/>
      <c r="C86" s="39"/>
      <c r="D86" s="39"/>
      <c r="E86" s="39"/>
      <c r="F86" s="39"/>
      <c r="G86" s="39"/>
      <c r="H86" s="39"/>
      <c r="I86" s="39"/>
      <c r="J86" s="39"/>
      <c r="K86" s="39"/>
      <c r="L86" s="39"/>
      <c r="M86" s="39"/>
      <c r="N86" s="39"/>
      <c r="O86" s="39"/>
      <c r="P86" s="39"/>
      <c r="Q86" s="39"/>
    </row>
    <row r="87" spans="1:17" x14ac:dyDescent="0.2">
      <c r="A87" s="105"/>
      <c r="B87" s="44"/>
      <c r="C87" s="39"/>
      <c r="D87" s="39"/>
      <c r="E87" s="39"/>
      <c r="F87" s="39"/>
      <c r="G87" s="39"/>
      <c r="H87" s="39"/>
      <c r="I87" s="39"/>
      <c r="J87" s="39"/>
      <c r="K87" s="39"/>
      <c r="L87" s="39"/>
      <c r="M87" s="39"/>
      <c r="N87" s="39"/>
      <c r="O87" s="39"/>
      <c r="P87" s="39"/>
      <c r="Q87" s="39"/>
    </row>
    <row r="88" spans="1:17" x14ac:dyDescent="0.2">
      <c r="A88" s="105"/>
      <c r="B88" s="44"/>
      <c r="C88" s="39"/>
      <c r="D88" s="39"/>
      <c r="E88" s="39"/>
      <c r="F88" s="39"/>
      <c r="G88" s="39"/>
      <c r="H88" s="39"/>
      <c r="I88" s="39"/>
      <c r="J88" s="39"/>
      <c r="K88" s="39"/>
      <c r="L88" s="39"/>
      <c r="M88" s="39"/>
      <c r="N88" s="39"/>
      <c r="O88" s="39"/>
      <c r="P88" s="39"/>
      <c r="Q88" s="39"/>
    </row>
    <row r="89" spans="1:17" x14ac:dyDescent="0.2">
      <c r="A89" s="105"/>
      <c r="B89" s="44"/>
      <c r="C89" s="39"/>
      <c r="D89" s="39"/>
      <c r="E89" s="39"/>
      <c r="F89" s="39"/>
      <c r="G89" s="39"/>
      <c r="H89" s="39"/>
      <c r="I89" s="39"/>
      <c r="J89" s="39"/>
      <c r="K89" s="39"/>
      <c r="L89" s="39"/>
      <c r="M89" s="39"/>
      <c r="N89" s="39"/>
      <c r="O89" s="39"/>
      <c r="P89" s="39"/>
      <c r="Q89" s="39"/>
    </row>
    <row r="90" spans="1:17" x14ac:dyDescent="0.2">
      <c r="A90" s="105"/>
      <c r="B90" s="44"/>
      <c r="C90" s="39"/>
      <c r="D90" s="39"/>
      <c r="E90" s="39"/>
      <c r="F90" s="39"/>
      <c r="G90" s="39"/>
      <c r="H90" s="39"/>
      <c r="I90" s="39"/>
      <c r="J90" s="39"/>
      <c r="K90" s="39"/>
      <c r="L90" s="39"/>
      <c r="M90" s="39"/>
      <c r="N90" s="39"/>
      <c r="O90" s="39"/>
      <c r="P90" s="39"/>
      <c r="Q90" s="39"/>
    </row>
    <row r="91" spans="1:17" x14ac:dyDescent="0.2">
      <c r="A91" s="105"/>
      <c r="B91" s="44"/>
      <c r="C91" s="39"/>
      <c r="D91" s="39"/>
      <c r="E91" s="39"/>
      <c r="F91" s="39"/>
      <c r="G91" s="39"/>
      <c r="H91" s="39"/>
      <c r="I91" s="39"/>
      <c r="J91" s="39"/>
      <c r="K91" s="39"/>
      <c r="L91" s="39"/>
      <c r="M91" s="39"/>
      <c r="N91" s="39"/>
      <c r="O91" s="39"/>
      <c r="P91" s="39"/>
      <c r="Q91" s="39"/>
    </row>
    <row r="92" spans="1:17" x14ac:dyDescent="0.2">
      <c r="A92" s="105"/>
      <c r="B92" s="44"/>
      <c r="C92" s="39"/>
      <c r="D92" s="39"/>
      <c r="E92" s="39"/>
      <c r="F92" s="39"/>
      <c r="G92" s="39"/>
      <c r="H92" s="39"/>
      <c r="I92" s="39"/>
      <c r="J92" s="39"/>
      <c r="K92" s="39"/>
      <c r="L92" s="39"/>
      <c r="M92" s="39"/>
      <c r="N92" s="39"/>
      <c r="O92" s="39"/>
      <c r="P92" s="39"/>
      <c r="Q92" s="39"/>
    </row>
    <row r="93" spans="1:17" x14ac:dyDescent="0.2">
      <c r="A93" s="105"/>
      <c r="B93" s="44"/>
      <c r="C93" s="39"/>
      <c r="D93" s="39"/>
      <c r="E93" s="39"/>
      <c r="F93" s="39"/>
      <c r="G93" s="39"/>
      <c r="H93" s="39"/>
      <c r="I93" s="39"/>
      <c r="J93" s="39"/>
      <c r="K93" s="39"/>
      <c r="L93" s="39"/>
      <c r="M93" s="39"/>
      <c r="N93" s="39"/>
      <c r="O93" s="39"/>
      <c r="P93" s="39"/>
      <c r="Q93" s="39"/>
    </row>
    <row r="94" spans="1:17" x14ac:dyDescent="0.2">
      <c r="A94" s="105"/>
      <c r="B94" s="44"/>
      <c r="C94" s="39"/>
      <c r="D94" s="39"/>
      <c r="E94" s="39"/>
      <c r="F94" s="39"/>
      <c r="G94" s="39"/>
      <c r="H94" s="39"/>
      <c r="I94" s="39"/>
      <c r="J94" s="39"/>
      <c r="K94" s="39"/>
      <c r="L94" s="39"/>
      <c r="M94" s="39"/>
      <c r="N94" s="39"/>
      <c r="O94" s="39"/>
      <c r="P94" s="39"/>
      <c r="Q94" s="39"/>
    </row>
    <row r="95" spans="1:17" x14ac:dyDescent="0.2">
      <c r="A95" s="105"/>
      <c r="B95" s="44"/>
      <c r="C95" s="39"/>
      <c r="D95" s="39"/>
      <c r="E95" s="39"/>
      <c r="F95" s="39"/>
      <c r="G95" s="39"/>
      <c r="H95" s="39"/>
      <c r="I95" s="39"/>
      <c r="J95" s="39"/>
      <c r="K95" s="39"/>
      <c r="L95" s="39"/>
      <c r="M95" s="39"/>
      <c r="N95" s="39"/>
      <c r="O95" s="39"/>
      <c r="P95" s="39"/>
      <c r="Q95" s="39"/>
    </row>
    <row r="96" spans="1:17" x14ac:dyDescent="0.2">
      <c r="A96" s="105"/>
      <c r="B96" s="44"/>
      <c r="C96" s="39"/>
      <c r="D96" s="39"/>
      <c r="E96" s="39"/>
      <c r="F96" s="39"/>
      <c r="G96" s="39"/>
      <c r="H96" s="39"/>
      <c r="I96" s="39"/>
      <c r="J96" s="39"/>
      <c r="K96" s="39"/>
      <c r="L96" s="39"/>
      <c r="M96" s="39"/>
      <c r="N96" s="39"/>
      <c r="O96" s="39"/>
      <c r="P96" s="39"/>
      <c r="Q96" s="39"/>
    </row>
    <row r="97" spans="1:17" x14ac:dyDescent="0.2">
      <c r="A97" s="105"/>
      <c r="B97" s="44"/>
      <c r="C97" s="39"/>
      <c r="D97" s="39"/>
      <c r="E97" s="39"/>
      <c r="F97" s="39"/>
      <c r="G97" s="39"/>
      <c r="H97" s="39"/>
      <c r="I97" s="39"/>
      <c r="J97" s="39"/>
      <c r="K97" s="39"/>
      <c r="L97" s="39"/>
      <c r="M97" s="39"/>
      <c r="N97" s="39"/>
      <c r="O97" s="39"/>
      <c r="P97" s="39"/>
      <c r="Q97" s="39"/>
    </row>
    <row r="98" spans="1:17" x14ac:dyDescent="0.2">
      <c r="A98" s="105"/>
      <c r="B98" s="44"/>
      <c r="C98" s="39"/>
      <c r="D98" s="39"/>
      <c r="E98" s="39"/>
      <c r="F98" s="39"/>
      <c r="G98" s="39"/>
      <c r="H98" s="39"/>
      <c r="I98" s="39"/>
      <c r="J98" s="39"/>
      <c r="K98" s="39"/>
      <c r="L98" s="39"/>
      <c r="M98" s="39"/>
      <c r="N98" s="39"/>
      <c r="O98" s="39"/>
      <c r="P98" s="39"/>
      <c r="Q98" s="39"/>
    </row>
    <row r="99" spans="1:17" x14ac:dyDescent="0.2">
      <c r="A99" s="105"/>
      <c r="B99" s="44"/>
      <c r="C99" s="39"/>
      <c r="D99" s="39"/>
      <c r="E99" s="39"/>
      <c r="F99" s="39"/>
      <c r="G99" s="39"/>
      <c r="H99" s="39"/>
      <c r="I99" s="39"/>
      <c r="J99" s="39"/>
      <c r="K99" s="39"/>
      <c r="L99" s="39"/>
      <c r="M99" s="39"/>
      <c r="N99" s="39"/>
      <c r="O99" s="39"/>
      <c r="P99" s="39"/>
      <c r="Q99" s="39"/>
    </row>
    <row r="100" spans="1:17" x14ac:dyDescent="0.2">
      <c r="A100" s="105"/>
      <c r="B100" s="44"/>
      <c r="C100" s="39"/>
      <c r="D100" s="39"/>
      <c r="E100" s="39"/>
      <c r="F100" s="39"/>
      <c r="G100" s="39"/>
      <c r="H100" s="39"/>
      <c r="I100" s="39"/>
      <c r="J100" s="39"/>
      <c r="K100" s="39"/>
      <c r="L100" s="39"/>
      <c r="M100" s="39"/>
      <c r="N100" s="39"/>
      <c r="O100" s="39"/>
      <c r="P100" s="39"/>
      <c r="Q100" s="39"/>
    </row>
    <row r="101" spans="1:17" x14ac:dyDescent="0.2">
      <c r="A101" s="105"/>
      <c r="B101" s="44"/>
      <c r="C101" s="39"/>
      <c r="D101" s="39"/>
      <c r="E101" s="39"/>
      <c r="F101" s="39"/>
      <c r="G101" s="39"/>
      <c r="H101" s="39"/>
      <c r="I101" s="39"/>
      <c r="J101" s="39"/>
      <c r="K101" s="39"/>
      <c r="L101" s="39"/>
      <c r="M101" s="39"/>
      <c r="N101" s="39"/>
      <c r="O101" s="39"/>
      <c r="P101" s="39"/>
      <c r="Q101" s="39"/>
    </row>
    <row r="102" spans="1:17" x14ac:dyDescent="0.2">
      <c r="A102" s="105"/>
      <c r="B102" s="44"/>
      <c r="C102" s="39"/>
      <c r="D102" s="39"/>
      <c r="E102" s="39"/>
      <c r="F102" s="39"/>
      <c r="G102" s="39"/>
      <c r="H102" s="39"/>
      <c r="I102" s="39"/>
      <c r="J102" s="39"/>
      <c r="K102" s="39"/>
      <c r="L102" s="39"/>
      <c r="M102" s="39"/>
      <c r="N102" s="39"/>
      <c r="O102" s="39"/>
      <c r="P102" s="39"/>
      <c r="Q102" s="39"/>
    </row>
    <row r="103" spans="1:17" x14ac:dyDescent="0.2">
      <c r="A103" s="105"/>
      <c r="B103" s="44"/>
      <c r="C103" s="39"/>
      <c r="D103" s="39"/>
      <c r="E103" s="39"/>
      <c r="F103" s="39"/>
      <c r="G103" s="39"/>
      <c r="H103" s="39"/>
      <c r="I103" s="39"/>
      <c r="J103" s="39"/>
      <c r="K103" s="39"/>
      <c r="L103" s="39"/>
      <c r="M103" s="39"/>
      <c r="N103" s="39"/>
      <c r="O103" s="39"/>
      <c r="P103" s="39"/>
      <c r="Q103" s="39"/>
    </row>
    <row r="104" spans="1:17" x14ac:dyDescent="0.2">
      <c r="A104" s="105"/>
      <c r="B104" s="44"/>
      <c r="C104" s="39"/>
      <c r="D104" s="39"/>
      <c r="E104" s="39"/>
      <c r="F104" s="39"/>
      <c r="G104" s="39"/>
      <c r="H104" s="39"/>
      <c r="I104" s="39"/>
      <c r="J104" s="39"/>
      <c r="K104" s="39"/>
      <c r="L104" s="39"/>
      <c r="M104" s="39"/>
      <c r="N104" s="39"/>
      <c r="O104" s="39"/>
      <c r="P104" s="39"/>
      <c r="Q104" s="39"/>
    </row>
  </sheetData>
  <sheetProtection password="EE48" sheet="1" objects="1" scenarios="1" selectLockedCells="1"/>
  <mergeCells count="15">
    <mergeCell ref="Q1:Q4"/>
    <mergeCell ref="L1:L4"/>
    <mergeCell ref="E1:E4"/>
    <mergeCell ref="M1:M4"/>
    <mergeCell ref="G1:G4"/>
    <mergeCell ref="N1:N4"/>
    <mergeCell ref="O1:O4"/>
    <mergeCell ref="K1:K4"/>
    <mergeCell ref="I1:I4"/>
    <mergeCell ref="J1:J4"/>
    <mergeCell ref="D1:D4"/>
    <mergeCell ref="C1:C4"/>
    <mergeCell ref="H1:H4"/>
    <mergeCell ref="F1:F4"/>
    <mergeCell ref="P1:P4"/>
  </mergeCells>
  <phoneticPr fontId="6" type="noConversion"/>
  <pageMargins left="0.75" right="0.75" top="1" bottom="0.5" header="0.25" footer="0.25"/>
  <pageSetup scale="76" orientation="portrait" r:id="rId1"/>
  <headerFooter alignWithMargins="0">
    <oddHeader>&amp;C&amp;"Arial,Bold"&amp;14BrownieTrax&amp;12
Events Attended - &amp;D</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sheetPr>
  <dimension ref="A1:U612"/>
  <sheetViews>
    <sheetView showGridLines="0" zoomScale="96" zoomScaleNormal="96" workbookViewId="0">
      <pane ySplit="4" topLeftCell="A420" activePane="bottomLeft" state="frozen"/>
      <selection pane="bottomLeft" activeCell="U7" sqref="U7:U612"/>
    </sheetView>
  </sheetViews>
  <sheetFormatPr defaultColWidth="9.140625" defaultRowHeight="12.75" x14ac:dyDescent="0.2"/>
  <cols>
    <col min="1" max="1" width="14.42578125" style="26" customWidth="1"/>
    <col min="2" max="2" width="2.7109375" style="26" customWidth="1"/>
    <col min="3" max="3" width="30.28515625" style="26" customWidth="1"/>
    <col min="4" max="18" width="3.28515625" style="298" customWidth="1"/>
    <col min="19" max="16384" width="9.140625" style="26"/>
  </cols>
  <sheetData>
    <row r="1" spans="1:21" ht="12.75" customHeight="1" x14ac:dyDescent="0.2">
      <c r="A1" s="127"/>
      <c r="B1" s="134" t="s">
        <v>45</v>
      </c>
      <c r="C1" s="207">
        <f>Instructions!E3</f>
        <v>0</v>
      </c>
      <c r="D1" s="437" t="str">
        <f ca="1">'Brownie 1'!$A$1</f>
        <v>Brownie 1</v>
      </c>
      <c r="E1" s="437" t="str">
        <f ca="1">'Brownie 2'!$A$1</f>
        <v>Brownie 2</v>
      </c>
      <c r="F1" s="437" t="str">
        <f ca="1">'Brownie 3'!$A$1</f>
        <v>Brownie 3</v>
      </c>
      <c r="G1" s="437" t="str">
        <f ca="1">'Brownie 4'!$A$1</f>
        <v>Brownie 4</v>
      </c>
      <c r="H1" s="437" t="str">
        <f ca="1">'Brownie 5'!$A$1</f>
        <v>Brownie 5</v>
      </c>
      <c r="I1" s="437" t="str">
        <f ca="1">'Brownie 6'!$A$1</f>
        <v>Brownie 6</v>
      </c>
      <c r="J1" s="437" t="str">
        <f ca="1">'Brownie 7'!$A$1</f>
        <v>Brownie 7</v>
      </c>
      <c r="K1" s="437" t="str">
        <f ca="1">'Brownie 8'!$A$1</f>
        <v>Brownie 8</v>
      </c>
      <c r="L1" s="437" t="str">
        <f ca="1">'Brownie 9'!$A$1</f>
        <v>Brownie 9</v>
      </c>
      <c r="M1" s="437" t="str">
        <f ca="1">'Brownie 10'!$A$1</f>
        <v>Brownie 10</v>
      </c>
      <c r="N1" s="437" t="str">
        <f ca="1">'Brownie 11'!$A$1</f>
        <v>Brownie 11</v>
      </c>
      <c r="O1" s="437" t="str">
        <f ca="1">'Brownie 12'!$A$1</f>
        <v>Brownie 12</v>
      </c>
      <c r="P1" s="437" t="str">
        <f ca="1">'Brownie 13'!$A$1</f>
        <v>Brownie 13</v>
      </c>
      <c r="Q1" s="437" t="str">
        <f ca="1">'Brownie 14'!$A$1</f>
        <v>Brownie 14</v>
      </c>
      <c r="R1" s="437" t="str">
        <f ca="1">'Brownie 15'!$A$1</f>
        <v>Brownie 15</v>
      </c>
    </row>
    <row r="2" spans="1:21" x14ac:dyDescent="0.2">
      <c r="A2" s="127"/>
      <c r="B2" s="193" t="s">
        <v>46</v>
      </c>
      <c r="C2" s="208">
        <f>Instructions!E5</f>
        <v>0</v>
      </c>
      <c r="D2" s="438"/>
      <c r="E2" s="438"/>
      <c r="F2" s="438"/>
      <c r="G2" s="438"/>
      <c r="H2" s="438"/>
      <c r="I2" s="438"/>
      <c r="J2" s="438"/>
      <c r="K2" s="438"/>
      <c r="L2" s="438"/>
      <c r="M2" s="438"/>
      <c r="N2" s="438"/>
      <c r="O2" s="438"/>
      <c r="P2" s="438"/>
      <c r="Q2" s="438"/>
      <c r="R2" s="438"/>
    </row>
    <row r="3" spans="1:21" ht="12.75" customHeight="1" x14ac:dyDescent="0.2">
      <c r="A3" s="451" t="s">
        <v>52</v>
      </c>
      <c r="B3" s="452"/>
      <c r="C3" s="453"/>
      <c r="D3" s="438"/>
      <c r="E3" s="438"/>
      <c r="F3" s="438"/>
      <c r="G3" s="438"/>
      <c r="H3" s="438"/>
      <c r="I3" s="438"/>
      <c r="J3" s="438"/>
      <c r="K3" s="438"/>
      <c r="L3" s="438"/>
      <c r="M3" s="438"/>
      <c r="N3" s="438"/>
      <c r="O3" s="438"/>
      <c r="P3" s="438"/>
      <c r="Q3" s="438"/>
      <c r="R3" s="438"/>
    </row>
    <row r="4" spans="1:21" x14ac:dyDescent="0.2">
      <c r="D4" s="439"/>
      <c r="E4" s="439"/>
      <c r="F4" s="439"/>
      <c r="G4" s="439"/>
      <c r="H4" s="439"/>
      <c r="I4" s="439"/>
      <c r="J4" s="439"/>
      <c r="K4" s="439"/>
      <c r="L4" s="439"/>
      <c r="M4" s="439"/>
      <c r="N4" s="439"/>
      <c r="O4" s="439"/>
      <c r="P4" s="439"/>
      <c r="Q4" s="439"/>
      <c r="R4" s="439"/>
    </row>
    <row r="5" spans="1:21" ht="18" x14ac:dyDescent="0.2">
      <c r="A5" s="448" t="s">
        <v>54</v>
      </c>
      <c r="B5" s="449"/>
      <c r="C5" s="449"/>
      <c r="D5" s="449"/>
      <c r="E5" s="449"/>
      <c r="F5" s="449"/>
      <c r="G5" s="449"/>
      <c r="H5" s="449"/>
      <c r="I5" s="449"/>
      <c r="J5" s="449"/>
      <c r="K5" s="449"/>
      <c r="L5" s="449"/>
      <c r="M5" s="449"/>
      <c r="N5" s="449"/>
      <c r="O5" s="449"/>
      <c r="P5" s="449"/>
      <c r="Q5" s="449"/>
      <c r="R5" s="449"/>
    </row>
    <row r="6" spans="1:21" s="332" customFormat="1" ht="15" x14ac:dyDescent="0.25">
      <c r="B6" s="333" t="s">
        <v>220</v>
      </c>
      <c r="D6" s="450" t="s">
        <v>564</v>
      </c>
      <c r="E6" s="418"/>
      <c r="F6" s="418"/>
      <c r="G6" s="418"/>
      <c r="H6" s="418"/>
      <c r="I6" s="418"/>
      <c r="J6" s="418"/>
      <c r="K6" s="418"/>
      <c r="L6" s="418"/>
      <c r="M6" s="418"/>
      <c r="N6" s="418"/>
      <c r="O6" s="418"/>
      <c r="P6" s="418"/>
      <c r="Q6" s="418"/>
      <c r="R6" s="418"/>
    </row>
    <row r="7" spans="1:21" x14ac:dyDescent="0.2">
      <c r="B7" s="26">
        <v>1</v>
      </c>
      <c r="C7" s="217" t="s">
        <v>419</v>
      </c>
      <c r="U7" s="26" t="str">
        <f>GetComments(C7)</f>
        <v>Just like a paintbrush, a computer can be a tool to make art. Movie animators, game makers, and people who design ads and take professional photos all use programs to make their art even better. Now it's your turn!</v>
      </c>
    </row>
    <row r="8" spans="1:21" x14ac:dyDescent="0.2">
      <c r="B8" s="210"/>
      <c r="C8" s="213" t="s">
        <v>420</v>
      </c>
      <c r="D8" s="33"/>
      <c r="E8" s="33"/>
      <c r="F8" s="33"/>
      <c r="G8" s="33"/>
      <c r="H8" s="33"/>
      <c r="I8" s="33"/>
      <c r="J8" s="33"/>
      <c r="K8" s="33"/>
      <c r="L8" s="33"/>
      <c r="M8" s="33"/>
      <c r="N8" s="33"/>
      <c r="O8" s="33"/>
      <c r="P8" s="33"/>
      <c r="Q8" s="33"/>
      <c r="R8" s="33"/>
      <c r="U8" s="26" t="str">
        <f t="shared" ref="U8:U71" si="0">GetComments(C8)</f>
        <v>Paint a picture. Use a computer art program to make a picture of your favorite person or place. Use bright colors, shapes, and fun drawing tools. Then print it and share! If your computer doesn't have an art program, ask an adult to help you find a website that lets you paint or draw.</v>
      </c>
    </row>
    <row r="9" spans="1:21" x14ac:dyDescent="0.2">
      <c r="B9" s="210"/>
      <c r="C9" s="213" t="s">
        <v>421</v>
      </c>
      <c r="D9" s="33"/>
      <c r="E9" s="33"/>
      <c r="F9" s="33"/>
      <c r="G9" s="33"/>
      <c r="H9" s="33"/>
      <c r="I9" s="33"/>
      <c r="J9" s="33"/>
      <c r="K9" s="33"/>
      <c r="L9" s="33"/>
      <c r="M9" s="33"/>
      <c r="N9" s="33"/>
      <c r="O9" s="33"/>
      <c r="P9" s="33"/>
      <c r="Q9" s="33"/>
      <c r="R9" s="33"/>
      <c r="U9" s="26" t="str">
        <f t="shared" si="0"/>
        <v>Create a cool card. Create a thank-you card with pictures on the front and a nice message inside. Give it to someone who's helped you.
FOR MORE FUN: Make a birthday card, too.</v>
      </c>
    </row>
    <row r="10" spans="1:21" x14ac:dyDescent="0.2">
      <c r="B10" s="210"/>
      <c r="C10" s="213" t="s">
        <v>422</v>
      </c>
      <c r="D10" s="33"/>
      <c r="E10" s="33"/>
      <c r="F10" s="33"/>
      <c r="G10" s="33"/>
      <c r="H10" s="33"/>
      <c r="I10" s="33"/>
      <c r="J10" s="33"/>
      <c r="K10" s="33"/>
      <c r="L10" s="33"/>
      <c r="M10" s="33"/>
      <c r="N10" s="33"/>
      <c r="O10" s="33"/>
      <c r="P10" s="33"/>
      <c r="Q10" s="33"/>
      <c r="R10" s="33"/>
      <c r="U10" s="26" t="str">
        <f t="shared" si="0"/>
        <v>Build a bookmark. First, make an outline of the size you want (one inch wide and six inches long is a good place to start). Decorate it using an art program, then print it. Cover the bookmark in thick, clear tape to make it rip-proof and use it in your favorite book.
FOR MORE FUN: Make special bookmarks for all your Brownie friends.</v>
      </c>
    </row>
    <row r="11" spans="1:21" x14ac:dyDescent="0.2">
      <c r="B11" s="26">
        <v>2</v>
      </c>
      <c r="C11" s="212" t="s">
        <v>423</v>
      </c>
      <c r="D11" s="192" t="str">
        <f>IF(COUNTIF(D8:D10,"A")&gt;=1,"C",IF(COUNTIF(D8:D10,"A")&gt;0,"P"," "))</f>
        <v xml:space="preserve"> </v>
      </c>
      <c r="E11" s="192" t="str">
        <f t="shared" ref="E11:R11" si="1">IF(COUNTIF(E8:E10,"A")&gt;=1,"C",IF(COUNTIF(E8:E10,"A")&gt;0,"P"," "))</f>
        <v xml:space="preserve"> </v>
      </c>
      <c r="F11" s="192" t="str">
        <f t="shared" si="1"/>
        <v xml:space="preserve"> </v>
      </c>
      <c r="G11" s="192" t="str">
        <f t="shared" si="1"/>
        <v xml:space="preserve"> </v>
      </c>
      <c r="H11" s="192" t="str">
        <f t="shared" si="1"/>
        <v xml:space="preserve"> </v>
      </c>
      <c r="I11" s="192" t="str">
        <f t="shared" si="1"/>
        <v xml:space="preserve"> </v>
      </c>
      <c r="J11" s="192" t="str">
        <f t="shared" si="1"/>
        <v xml:space="preserve"> </v>
      </c>
      <c r="K11" s="192" t="str">
        <f t="shared" si="1"/>
        <v xml:space="preserve"> </v>
      </c>
      <c r="L11" s="192" t="str">
        <f t="shared" si="1"/>
        <v xml:space="preserve"> </v>
      </c>
      <c r="M11" s="192" t="str">
        <f t="shared" si="1"/>
        <v xml:space="preserve"> </v>
      </c>
      <c r="N11" s="192" t="str">
        <f t="shared" si="1"/>
        <v xml:space="preserve"> </v>
      </c>
      <c r="O11" s="192" t="str">
        <f t="shared" si="1"/>
        <v xml:space="preserve"> </v>
      </c>
      <c r="P11" s="192" t="str">
        <f t="shared" si="1"/>
        <v xml:space="preserve"> </v>
      </c>
      <c r="Q11" s="192" t="str">
        <f t="shared" si="1"/>
        <v xml:space="preserve"> </v>
      </c>
      <c r="R11" s="192" t="str">
        <f t="shared" si="1"/>
        <v xml:space="preserve"> </v>
      </c>
      <c r="U11" s="26" t="str">
        <f t="shared" si="0"/>
        <v>The internet is like an encyclopedia that constantly changes and gets bigger. Use search engines to learn about a fun subject. (Search engines like Google and Bing use special math to quickly search the Web. They bring back links to articles, images, and videos related to what you typed.)</v>
      </c>
    </row>
    <row r="12" spans="1:21" x14ac:dyDescent="0.2">
      <c r="B12" s="211"/>
      <c r="C12" s="213" t="s">
        <v>424</v>
      </c>
      <c r="D12" s="33"/>
      <c r="E12" s="33"/>
      <c r="F12" s="33"/>
      <c r="G12" s="33"/>
      <c r="H12" s="33"/>
      <c r="I12" s="33"/>
      <c r="J12" s="33"/>
      <c r="K12" s="33"/>
      <c r="L12" s="33"/>
      <c r="M12" s="33"/>
      <c r="N12" s="33"/>
      <c r="O12" s="33"/>
      <c r="P12" s="33"/>
      <c r="Q12" s="33"/>
      <c r="R12" s="33"/>
      <c r="U12" s="26" t="str">
        <f t="shared" si="0"/>
        <v>All about animals. Surfing the Internet is like visiting a digital zoo! Pick an animal you're interested in but don't know a lot about and use search engines to study it. Take notes as you read to create a Top 5 list of favorite facts to share.</v>
      </c>
    </row>
    <row r="13" spans="1:21" x14ac:dyDescent="0.2">
      <c r="B13" s="211"/>
      <c r="C13" s="213" t="s">
        <v>425</v>
      </c>
      <c r="D13" s="33"/>
      <c r="E13" s="33"/>
      <c r="F13" s="33"/>
      <c r="G13" s="33"/>
      <c r="H13" s="33"/>
      <c r="I13" s="33"/>
      <c r="J13" s="33"/>
      <c r="K13" s="33"/>
      <c r="L13" s="33"/>
      <c r="M13" s="33"/>
      <c r="N13" s="33"/>
      <c r="O13" s="33"/>
      <c r="P13" s="33"/>
      <c r="Q13" s="33"/>
      <c r="R13" s="33"/>
      <c r="U13" s="26" t="str">
        <f t="shared" si="0"/>
        <v>Hometown history. How much do you know about where you live? Use search engines to find out more about your hometown or the closest big city. Learn five fun facts to share with your Brownie friends.</v>
      </c>
    </row>
    <row r="14" spans="1:21" x14ac:dyDescent="0.2">
      <c r="B14" s="211"/>
      <c r="C14" s="213" t="s">
        <v>426</v>
      </c>
      <c r="D14" s="33"/>
      <c r="E14" s="33"/>
      <c r="F14" s="33"/>
      <c r="G14" s="33"/>
      <c r="H14" s="33"/>
      <c r="I14" s="33"/>
      <c r="J14" s="33"/>
      <c r="K14" s="33"/>
      <c r="L14" s="33"/>
      <c r="M14" s="33"/>
      <c r="N14" s="33"/>
      <c r="O14" s="33"/>
      <c r="P14" s="33"/>
      <c r="Q14" s="33"/>
      <c r="R14" s="33"/>
      <c r="U14" s="26" t="str">
        <f t="shared" si="0"/>
        <v>Online art walk. If you like art and visiting museums, then you've got a whole world to explore online. Search for a famous art museum and then take their online tour. Once you know your way around, host an online tour for a friend or family member.
FOR MORE FUN: Find an old doll or toy collection to see what your grandparents might have played with.</v>
      </c>
    </row>
    <row r="15" spans="1:21" x14ac:dyDescent="0.2">
      <c r="B15" s="26">
        <v>3</v>
      </c>
      <c r="C15" s="212" t="s">
        <v>427</v>
      </c>
      <c r="D15" s="192" t="str">
        <f>IF(COUNTIF(D12:D14,"A")&gt;=1,"C",IF(COUNTIF(D12:D14,"A")&gt;0,"P"," "))</f>
        <v xml:space="preserve"> </v>
      </c>
      <c r="E15" s="192" t="str">
        <f t="shared" ref="E15" si="2">IF(COUNTIF(E12:E14,"A")&gt;=1,"C",IF(COUNTIF(E12:E14,"A")&gt;0,"P"," "))</f>
        <v xml:space="preserve"> </v>
      </c>
      <c r="F15" s="192" t="str">
        <f t="shared" ref="F15" si="3">IF(COUNTIF(F12:F14,"A")&gt;=1,"C",IF(COUNTIF(F12:F14,"A")&gt;0,"P"," "))</f>
        <v xml:space="preserve"> </v>
      </c>
      <c r="G15" s="192" t="str">
        <f t="shared" ref="G15" si="4">IF(COUNTIF(G12:G14,"A")&gt;=1,"C",IF(COUNTIF(G12:G14,"A")&gt;0,"P"," "))</f>
        <v xml:space="preserve"> </v>
      </c>
      <c r="H15" s="192" t="str">
        <f t="shared" ref="H15" si="5">IF(COUNTIF(H12:H14,"A")&gt;=1,"C",IF(COUNTIF(H12:H14,"A")&gt;0,"P"," "))</f>
        <v xml:space="preserve"> </v>
      </c>
      <c r="I15" s="192" t="str">
        <f t="shared" ref="I15" si="6">IF(COUNTIF(I12:I14,"A")&gt;=1,"C",IF(COUNTIF(I12:I14,"A")&gt;0,"P"," "))</f>
        <v xml:space="preserve"> </v>
      </c>
      <c r="J15" s="192" t="str">
        <f t="shared" ref="J15" si="7">IF(COUNTIF(J12:J14,"A")&gt;=1,"C",IF(COUNTIF(J12:J14,"A")&gt;0,"P"," "))</f>
        <v xml:space="preserve"> </v>
      </c>
      <c r="K15" s="192" t="str">
        <f t="shared" ref="K15" si="8">IF(COUNTIF(K12:K14,"A")&gt;=1,"C",IF(COUNTIF(K12:K14,"A")&gt;0,"P"," "))</f>
        <v xml:space="preserve"> </v>
      </c>
      <c r="L15" s="192" t="str">
        <f t="shared" ref="L15" si="9">IF(COUNTIF(L12:L14,"A")&gt;=1,"C",IF(COUNTIF(L12:L14,"A")&gt;0,"P"," "))</f>
        <v xml:space="preserve"> </v>
      </c>
      <c r="M15" s="192" t="str">
        <f t="shared" ref="M15" si="10">IF(COUNTIF(M12:M14,"A")&gt;=1,"C",IF(COUNTIF(M12:M14,"A")&gt;0,"P"," "))</f>
        <v xml:space="preserve"> </v>
      </c>
      <c r="N15" s="192" t="str">
        <f t="shared" ref="N15" si="11">IF(COUNTIF(N12:N14,"A")&gt;=1,"C",IF(COUNTIF(N12:N14,"A")&gt;0,"P"," "))</f>
        <v xml:space="preserve"> </v>
      </c>
      <c r="O15" s="192" t="str">
        <f t="shared" ref="O15" si="12">IF(COUNTIF(O12:O14,"A")&gt;=1,"C",IF(COUNTIF(O12:O14,"A")&gt;0,"P"," "))</f>
        <v xml:space="preserve"> </v>
      </c>
      <c r="P15" s="192" t="str">
        <f t="shared" ref="P15" si="13">IF(COUNTIF(P12:P14,"A")&gt;=1,"C",IF(COUNTIF(P12:P14,"A")&gt;0,"P"," "))</f>
        <v xml:space="preserve"> </v>
      </c>
      <c r="Q15" s="192" t="str">
        <f t="shared" ref="Q15" si="14">IF(COUNTIF(Q12:Q14,"A")&gt;=1,"C",IF(COUNTIF(Q12:Q14,"A")&gt;0,"P"," "))</f>
        <v xml:space="preserve"> </v>
      </c>
      <c r="R15" s="192" t="str">
        <f t="shared" ref="R15" si="15">IF(COUNTIF(R12:R14,"A")&gt;=1,"C",IF(COUNTIF(R12:R14,"A")&gt;0,"P"," "))</f>
        <v xml:space="preserve"> </v>
      </c>
      <c r="U15" s="26" t="str">
        <f t="shared" si="0"/>
        <v>Just like a good book, the internet can take you across your town or across the world-without getting in the car or on a plane! Learn something new from a trip on the Web.</v>
      </c>
    </row>
    <row r="16" spans="1:21" x14ac:dyDescent="0.2">
      <c r="B16" s="211"/>
      <c r="C16" s="213" t="s">
        <v>428</v>
      </c>
      <c r="D16" s="33"/>
      <c r="E16" s="33"/>
      <c r="F16" s="33"/>
      <c r="G16" s="33"/>
      <c r="H16" s="33"/>
      <c r="I16" s="33"/>
      <c r="J16" s="33"/>
      <c r="K16" s="33"/>
      <c r="L16" s="33"/>
      <c r="M16" s="33"/>
      <c r="N16" s="33"/>
      <c r="O16" s="33"/>
      <c r="P16" s="33"/>
      <c r="Q16" s="33"/>
      <c r="R16" s="33"/>
      <c r="U16" s="26" t="str">
        <f t="shared" si="0"/>
        <v>Road trip. Visit a mapping site on the Web. Find where you live on the map and zoom in to see how close you can get. Try the same thing with your school, a friend's house, and somewhere far away, like a relative's house in another state.
FOR MORE FUN: Find directions from your house to a place you want to visit. How long would it take you to drive there?</v>
      </c>
    </row>
    <row r="17" spans="2:21" x14ac:dyDescent="0.2">
      <c r="B17" s="211"/>
      <c r="C17" s="213" t="s">
        <v>429</v>
      </c>
      <c r="D17" s="33"/>
      <c r="E17" s="33"/>
      <c r="F17" s="33"/>
      <c r="G17" s="33"/>
      <c r="H17" s="33"/>
      <c r="I17" s="33"/>
      <c r="J17" s="33"/>
      <c r="K17" s="33"/>
      <c r="L17" s="33"/>
      <c r="M17" s="33"/>
      <c r="N17" s="33"/>
      <c r="O17" s="33"/>
      <c r="P17" s="33"/>
      <c r="Q17" s="33"/>
      <c r="R17" s="33"/>
      <c r="U17" s="26" t="str">
        <f t="shared" si="0"/>
        <v>World adventure. Pick another country you want to visit one day. Find information to make a short travel guide. Include facts on language, money, and major holidays.
FOR MORE FUN: See if the country is home to Girl Scouts or your sister Girl Guides.</v>
      </c>
    </row>
    <row r="18" spans="2:21" x14ac:dyDescent="0.2">
      <c r="B18" s="211"/>
      <c r="C18" s="213" t="s">
        <v>430</v>
      </c>
      <c r="D18" s="33"/>
      <c r="E18" s="33"/>
      <c r="F18" s="33"/>
      <c r="G18" s="33"/>
      <c r="H18" s="33"/>
      <c r="I18" s="33"/>
      <c r="J18" s="33"/>
      <c r="K18" s="33"/>
      <c r="L18" s="33"/>
      <c r="M18" s="33"/>
      <c r="N18" s="33"/>
      <c r="O18" s="33"/>
      <c r="P18" s="33"/>
      <c r="Q18" s="33"/>
      <c r="R18" s="33"/>
      <c r="U18" s="26" t="str">
        <f t="shared" si="0"/>
        <v>3…2…1…blastoff! Use the Web to head into outer space! Pick any planet in our solar system and find five interesting facts about it, including how that planet got its name. Share what you find with your Brownie friends.</v>
      </c>
    </row>
    <row r="19" spans="2:21" x14ac:dyDescent="0.2">
      <c r="B19" s="26">
        <v>4</v>
      </c>
      <c r="C19" s="212" t="s">
        <v>431</v>
      </c>
      <c r="D19" s="192" t="str">
        <f>IF(COUNTIF(D16:D18,"A")&gt;=1,"C",IF(COUNTIF(D16:D18,"A")&gt;0,"P"," "))</f>
        <v xml:space="preserve"> </v>
      </c>
      <c r="E19" s="192" t="str">
        <f t="shared" ref="E19" si="16">IF(COUNTIF(E16:E18,"A")&gt;=1,"C",IF(COUNTIF(E16:E18,"A")&gt;0,"P"," "))</f>
        <v xml:space="preserve"> </v>
      </c>
      <c r="F19" s="192" t="str">
        <f t="shared" ref="F19" si="17">IF(COUNTIF(F16:F18,"A")&gt;=1,"C",IF(COUNTIF(F16:F18,"A")&gt;0,"P"," "))</f>
        <v xml:space="preserve"> </v>
      </c>
      <c r="G19" s="192" t="str">
        <f t="shared" ref="G19" si="18">IF(COUNTIF(G16:G18,"A")&gt;=1,"C",IF(COUNTIF(G16:G18,"A")&gt;0,"P"," "))</f>
        <v xml:space="preserve"> </v>
      </c>
      <c r="H19" s="192" t="str">
        <f t="shared" ref="H19" si="19">IF(COUNTIF(H16:H18,"A")&gt;=1,"C",IF(COUNTIF(H16:H18,"A")&gt;0,"P"," "))</f>
        <v xml:space="preserve"> </v>
      </c>
      <c r="I19" s="192" t="str">
        <f t="shared" ref="I19" si="20">IF(COUNTIF(I16:I18,"A")&gt;=1,"C",IF(COUNTIF(I16:I18,"A")&gt;0,"P"," "))</f>
        <v xml:space="preserve"> </v>
      </c>
      <c r="J19" s="192" t="str">
        <f t="shared" ref="J19" si="21">IF(COUNTIF(J16:J18,"A")&gt;=1,"C",IF(COUNTIF(J16:J18,"A")&gt;0,"P"," "))</f>
        <v xml:space="preserve"> </v>
      </c>
      <c r="K19" s="192" t="str">
        <f t="shared" ref="K19" si="22">IF(COUNTIF(K16:K18,"A")&gt;=1,"C",IF(COUNTIF(K16:K18,"A")&gt;0,"P"," "))</f>
        <v xml:space="preserve"> </v>
      </c>
      <c r="L19" s="192" t="str">
        <f t="shared" ref="L19" si="23">IF(COUNTIF(L16:L18,"A")&gt;=1,"C",IF(COUNTIF(L16:L18,"A")&gt;0,"P"," "))</f>
        <v xml:space="preserve"> </v>
      </c>
      <c r="M19" s="192" t="str">
        <f t="shared" ref="M19" si="24">IF(COUNTIF(M16:M18,"A")&gt;=1,"C",IF(COUNTIF(M16:M18,"A")&gt;0,"P"," "))</f>
        <v xml:space="preserve"> </v>
      </c>
      <c r="N19" s="192" t="str">
        <f t="shared" ref="N19" si="25">IF(COUNTIF(N16:N18,"A")&gt;=1,"C",IF(COUNTIF(N16:N18,"A")&gt;0,"P"," "))</f>
        <v xml:space="preserve"> </v>
      </c>
      <c r="O19" s="192" t="str">
        <f t="shared" ref="O19" si="26">IF(COUNTIF(O16:O18,"A")&gt;=1,"C",IF(COUNTIF(O16:O18,"A")&gt;0,"P"," "))</f>
        <v xml:space="preserve"> </v>
      </c>
      <c r="P19" s="192" t="str">
        <f t="shared" ref="P19" si="27">IF(COUNTIF(P16:P18,"A")&gt;=1,"C",IF(COUNTIF(P16:P18,"A")&gt;0,"P"," "))</f>
        <v xml:space="preserve"> </v>
      </c>
      <c r="Q19" s="192" t="str">
        <f t="shared" ref="Q19" si="28">IF(COUNTIF(Q16:Q18,"A")&gt;=1,"C",IF(COUNTIF(Q16:Q18,"A")&gt;0,"P"," "))</f>
        <v xml:space="preserve"> </v>
      </c>
      <c r="R19" s="192" t="str">
        <f t="shared" ref="R19" si="29">IF(COUNTIF(R16:R18,"A")&gt;=1,"C",IF(COUNTIF(R16:R18,"A")&gt;0,"P"," "))</f>
        <v xml:space="preserve"> </v>
      </c>
      <c r="U19" s="26" t="str">
        <f t="shared" si="0"/>
        <v>E-mails. E-cards. Instant messages. Wall posts. Video chats. These are just some of the ways to keep in touch with friends and family on the Web. Try one for yourself!</v>
      </c>
    </row>
    <row r="20" spans="2:21" x14ac:dyDescent="0.2">
      <c r="B20" s="211"/>
      <c r="C20" s="213" t="s">
        <v>432</v>
      </c>
      <c r="D20" s="33"/>
      <c r="E20" s="33"/>
      <c r="F20" s="33"/>
      <c r="G20" s="33"/>
      <c r="H20" s="33"/>
      <c r="I20" s="33"/>
      <c r="J20" s="33"/>
      <c r="K20" s="33"/>
      <c r="L20" s="33"/>
      <c r="M20" s="33"/>
      <c r="N20" s="33"/>
      <c r="O20" s="33"/>
      <c r="P20" s="33"/>
      <c r="Q20" s="33"/>
      <c r="R20" s="33"/>
      <c r="U20" s="26" t="str">
        <f t="shared" si="0"/>
        <v>Here is my card. Search online for "e-cards" and you'll find dozens of sites that let you send free greeting cards designed for birthdays, holidays, or to just say hello. Send an e-card to three friends or relatives and let them know why they are important to you.</v>
      </c>
    </row>
    <row r="21" spans="2:21" x14ac:dyDescent="0.2">
      <c r="B21" s="211"/>
      <c r="C21" s="213" t="s">
        <v>433</v>
      </c>
      <c r="D21" s="33"/>
      <c r="E21" s="33"/>
      <c r="F21" s="33"/>
      <c r="G21" s="33"/>
      <c r="H21" s="33"/>
      <c r="I21" s="33"/>
      <c r="J21" s="33"/>
      <c r="K21" s="33"/>
      <c r="L21" s="33"/>
      <c r="M21" s="33"/>
      <c r="N21" s="33"/>
      <c r="O21" s="33"/>
      <c r="P21" s="33"/>
      <c r="Q21" s="33"/>
      <c r="R21" s="33"/>
      <c r="U21" s="26" t="str">
        <f t="shared" si="0"/>
        <v>You've got mail! Send thank-you notes by e-mail when a friend or family member gives you a gift or does something nice. Use either your own e-mail address or an adult's (with their permission).
FOR MORE FUN: Attach a picture of yourself in your Brownie vest or sash.</v>
      </c>
    </row>
    <row r="22" spans="2:21" x14ac:dyDescent="0.2">
      <c r="B22" s="211"/>
      <c r="C22" s="213" t="s">
        <v>434</v>
      </c>
      <c r="D22" s="33"/>
      <c r="E22" s="33"/>
      <c r="F22" s="33"/>
      <c r="G22" s="33"/>
      <c r="H22" s="33"/>
      <c r="I22" s="33"/>
      <c r="J22" s="33"/>
      <c r="K22" s="33"/>
      <c r="L22" s="33"/>
      <c r="M22" s="33"/>
      <c r="N22" s="33"/>
      <c r="O22" s="33"/>
      <c r="P22" s="33"/>
      <c r="Q22" s="33"/>
      <c r="R22" s="33"/>
      <c r="U22" s="26" t="str">
        <f t="shared" si="0"/>
        <v>Dear President…Did you know you can send the president a message online? Search for the White House page on the Web, then write the president a message about what's important to you. (You could do this for a different elected official, too.)</v>
      </c>
    </row>
    <row r="23" spans="2:21" x14ac:dyDescent="0.2">
      <c r="B23" s="26">
        <v>5</v>
      </c>
      <c r="C23" s="212" t="s">
        <v>435</v>
      </c>
      <c r="D23" s="192" t="str">
        <f>IF(COUNTIF(D20:D22,"A")&gt;=1,"C",IF(COUNTIF(D20:D22,"A")&gt;0,"P"," "))</f>
        <v xml:space="preserve"> </v>
      </c>
      <c r="E23" s="192" t="str">
        <f t="shared" ref="E23" si="30">IF(COUNTIF(E20:E22,"A")&gt;=1,"C",IF(COUNTIF(E20:E22,"A")&gt;0,"P"," "))</f>
        <v xml:space="preserve"> </v>
      </c>
      <c r="F23" s="192" t="str">
        <f t="shared" ref="F23" si="31">IF(COUNTIF(F20:F22,"A")&gt;=1,"C",IF(COUNTIF(F20:F22,"A")&gt;0,"P"," "))</f>
        <v xml:space="preserve"> </v>
      </c>
      <c r="G23" s="192" t="str">
        <f t="shared" ref="G23" si="32">IF(COUNTIF(G20:G22,"A")&gt;=1,"C",IF(COUNTIF(G20:G22,"A")&gt;0,"P"," "))</f>
        <v xml:space="preserve"> </v>
      </c>
      <c r="H23" s="192" t="str">
        <f t="shared" ref="H23" si="33">IF(COUNTIF(H20:H22,"A")&gt;=1,"C",IF(COUNTIF(H20:H22,"A")&gt;0,"P"," "))</f>
        <v xml:space="preserve"> </v>
      </c>
      <c r="I23" s="192" t="str">
        <f t="shared" ref="I23" si="34">IF(COUNTIF(I20:I22,"A")&gt;=1,"C",IF(COUNTIF(I20:I22,"A")&gt;0,"P"," "))</f>
        <v xml:space="preserve"> </v>
      </c>
      <c r="J23" s="192" t="str">
        <f t="shared" ref="J23" si="35">IF(COUNTIF(J20:J22,"A")&gt;=1,"C",IF(COUNTIF(J20:J22,"A")&gt;0,"P"," "))</f>
        <v xml:space="preserve"> </v>
      </c>
      <c r="K23" s="192" t="str">
        <f t="shared" ref="K23" si="36">IF(COUNTIF(K20:K22,"A")&gt;=1,"C",IF(COUNTIF(K20:K22,"A")&gt;0,"P"," "))</f>
        <v xml:space="preserve"> </v>
      </c>
      <c r="L23" s="192" t="str">
        <f t="shared" ref="L23" si="37">IF(COUNTIF(L20:L22,"A")&gt;=1,"C",IF(COUNTIF(L20:L22,"A")&gt;0,"P"," "))</f>
        <v xml:space="preserve"> </v>
      </c>
      <c r="M23" s="192" t="str">
        <f t="shared" ref="M23" si="38">IF(COUNTIF(M20:M22,"A")&gt;=1,"C",IF(COUNTIF(M20:M22,"A")&gt;0,"P"," "))</f>
        <v xml:space="preserve"> </v>
      </c>
      <c r="N23" s="192" t="str">
        <f t="shared" ref="N23" si="39">IF(COUNTIF(N20:N22,"A")&gt;=1,"C",IF(COUNTIF(N20:N22,"A")&gt;0,"P"," "))</f>
        <v xml:space="preserve"> </v>
      </c>
      <c r="O23" s="192" t="str">
        <f t="shared" ref="O23" si="40">IF(COUNTIF(O20:O22,"A")&gt;=1,"C",IF(COUNTIF(O20:O22,"A")&gt;0,"P"," "))</f>
        <v xml:space="preserve"> </v>
      </c>
      <c r="P23" s="192" t="str">
        <f t="shared" ref="P23" si="41">IF(COUNTIF(P20:P22,"A")&gt;=1,"C",IF(COUNTIF(P20:P22,"A")&gt;0,"P"," "))</f>
        <v xml:space="preserve"> </v>
      </c>
      <c r="Q23" s="192" t="str">
        <f t="shared" ref="Q23" si="42">IF(COUNTIF(Q20:Q22,"A")&gt;=1,"C",IF(COUNTIF(Q20:Q22,"A")&gt;0,"P"," "))</f>
        <v xml:space="preserve"> </v>
      </c>
      <c r="R23" s="192" t="str">
        <f t="shared" ref="R23" si="43">IF(COUNTIF(R20:R22,"A")&gt;=1,"C",IF(COUNTIF(R20:R22,"A")&gt;0,"P"," "))</f>
        <v xml:space="preserve"> </v>
      </c>
      <c r="U23" s="26" t="str">
        <f t="shared" si="0"/>
        <v>From downloading music and making art to playing silly games that take you on an adventure or make learning math or typing a blast, there are many more ways to have computer fun.</v>
      </c>
    </row>
    <row r="24" spans="2:21" x14ac:dyDescent="0.2">
      <c r="B24" s="211"/>
      <c r="C24" s="213" t="s">
        <v>436</v>
      </c>
      <c r="D24" s="33"/>
      <c r="E24" s="33"/>
      <c r="F24" s="33"/>
      <c r="G24" s="33"/>
      <c r="H24" s="33"/>
      <c r="I24" s="33"/>
      <c r="J24" s="33"/>
      <c r="K24" s="33"/>
      <c r="L24" s="33"/>
      <c r="M24" s="33"/>
      <c r="N24" s="33"/>
      <c r="O24" s="33"/>
      <c r="P24" s="33"/>
      <c r="Q24" s="33"/>
      <c r="R24" s="33"/>
      <c r="U24" s="26" t="str">
        <f t="shared" si="0"/>
        <v>Game on! Visit at least three kid-friendly gaming sites and play the most popular games. Talk about your favorites with your Brownie friends. How would you make the games more fun or more challenging?</v>
      </c>
    </row>
    <row r="25" spans="2:21" x14ac:dyDescent="0.2">
      <c r="B25" s="211"/>
      <c r="C25" s="213" t="s">
        <v>437</v>
      </c>
      <c r="D25" s="33"/>
      <c r="E25" s="33"/>
      <c r="F25" s="33"/>
      <c r="G25" s="33"/>
      <c r="H25" s="33"/>
      <c r="I25" s="33"/>
      <c r="J25" s="33"/>
      <c r="K25" s="33"/>
      <c r="L25" s="33"/>
      <c r="M25" s="33"/>
      <c r="N25" s="33"/>
      <c r="O25" s="33"/>
      <c r="P25" s="33"/>
      <c r="Q25" s="33"/>
      <c r="R25" s="33"/>
      <c r="U25" s="26" t="str">
        <f t="shared" si="0"/>
        <v>Dance on! Create a five-song playlist that you can dance to at your next party or Brownie meeting.
FOR MORE FUN: With an adult's help, download your favorite new song to add to your mix.</v>
      </c>
    </row>
    <row r="26" spans="2:21" x14ac:dyDescent="0.2">
      <c r="B26" s="211"/>
      <c r="C26" s="213" t="s">
        <v>438</v>
      </c>
      <c r="D26" s="33"/>
      <c r="E26" s="33"/>
      <c r="F26" s="33"/>
      <c r="G26" s="33"/>
      <c r="H26" s="33"/>
      <c r="I26" s="33"/>
      <c r="J26" s="33"/>
      <c r="K26" s="33"/>
      <c r="L26" s="33"/>
      <c r="M26" s="33"/>
      <c r="N26" s="33"/>
      <c r="O26" s="33"/>
      <c r="P26" s="33"/>
      <c r="Q26" s="33"/>
      <c r="R26" s="33"/>
      <c r="U26" s="26" t="str">
        <f t="shared" si="0"/>
        <v>Print on! Use a computer to create your own stationary with your name on top and patterns around the edges. Print a small stack and use it to send thank-you notes to cookie customers, invitations, or notes just because!</v>
      </c>
    </row>
    <row r="27" spans="2:21" ht="1.5" customHeight="1" thickBot="1" x14ac:dyDescent="0.25">
      <c r="D27" s="192" t="str">
        <f>IF(COUNTIF(D24:D26,"A")&gt;=1,"C",IF(COUNTIF(D24:D26,"A")&gt;0,"P"," "))</f>
        <v xml:space="preserve"> </v>
      </c>
      <c r="E27" s="192" t="str">
        <f t="shared" ref="E27" si="44">IF(COUNTIF(E24:E26,"A")&gt;=1,"C",IF(COUNTIF(E24:E26,"A")&gt;0,"P"," "))</f>
        <v xml:space="preserve"> </v>
      </c>
      <c r="F27" s="192" t="str">
        <f t="shared" ref="F27" si="45">IF(COUNTIF(F24:F26,"A")&gt;=1,"C",IF(COUNTIF(F24:F26,"A")&gt;0,"P"," "))</f>
        <v xml:space="preserve"> </v>
      </c>
      <c r="G27" s="192" t="str">
        <f t="shared" ref="G27" si="46">IF(COUNTIF(G24:G26,"A")&gt;=1,"C",IF(COUNTIF(G24:G26,"A")&gt;0,"P"," "))</f>
        <v xml:space="preserve"> </v>
      </c>
      <c r="H27" s="192" t="str">
        <f t="shared" ref="H27" si="47">IF(COUNTIF(H24:H26,"A")&gt;=1,"C",IF(COUNTIF(H24:H26,"A")&gt;0,"P"," "))</f>
        <v xml:space="preserve"> </v>
      </c>
      <c r="I27" s="192" t="str">
        <f t="shared" ref="I27" si="48">IF(COUNTIF(I24:I26,"A")&gt;=1,"C",IF(COUNTIF(I24:I26,"A")&gt;0,"P"," "))</f>
        <v xml:space="preserve"> </v>
      </c>
      <c r="J27" s="192" t="str">
        <f t="shared" ref="J27" si="49">IF(COUNTIF(J24:J26,"A")&gt;=1,"C",IF(COUNTIF(J24:J26,"A")&gt;0,"P"," "))</f>
        <v xml:space="preserve"> </v>
      </c>
      <c r="K27" s="192" t="str">
        <f t="shared" ref="K27" si="50">IF(COUNTIF(K24:K26,"A")&gt;=1,"C",IF(COUNTIF(K24:K26,"A")&gt;0,"P"," "))</f>
        <v xml:space="preserve"> </v>
      </c>
      <c r="L27" s="192" t="str">
        <f t="shared" ref="L27" si="51">IF(COUNTIF(L24:L26,"A")&gt;=1,"C",IF(COUNTIF(L24:L26,"A")&gt;0,"P"," "))</f>
        <v xml:space="preserve"> </v>
      </c>
      <c r="M27" s="192" t="str">
        <f t="shared" ref="M27" si="52">IF(COUNTIF(M24:M26,"A")&gt;=1,"C",IF(COUNTIF(M24:M26,"A")&gt;0,"P"," "))</f>
        <v xml:space="preserve"> </v>
      </c>
      <c r="N27" s="192" t="str">
        <f t="shared" ref="N27" si="53">IF(COUNTIF(N24:N26,"A")&gt;=1,"C",IF(COUNTIF(N24:N26,"A")&gt;0,"P"," "))</f>
        <v xml:space="preserve"> </v>
      </c>
      <c r="O27" s="192" t="str">
        <f t="shared" ref="O27" si="54">IF(COUNTIF(O24:O26,"A")&gt;=1,"C",IF(COUNTIF(O24:O26,"A")&gt;0,"P"," "))</f>
        <v xml:space="preserve"> </v>
      </c>
      <c r="P27" s="192" t="str">
        <f t="shared" ref="P27" si="55">IF(COUNTIF(P24:P26,"A")&gt;=1,"C",IF(COUNTIF(P24:P26,"A")&gt;0,"P"," "))</f>
        <v xml:space="preserve"> </v>
      </c>
      <c r="Q27" s="192" t="str">
        <f t="shared" ref="Q27" si="56">IF(COUNTIF(Q24:Q26,"A")&gt;=1,"C",IF(COUNTIF(Q24:Q26,"A")&gt;0,"P"," "))</f>
        <v xml:space="preserve"> </v>
      </c>
      <c r="R27" s="192" t="str">
        <f t="shared" ref="R27" si="57">IF(COUNTIF(R24:R26,"A")&gt;=1,"C",IF(COUNTIF(R24:R26,"A")&gt;0,"P"," "))</f>
        <v xml:space="preserve"> </v>
      </c>
      <c r="U27" s="26" t="str">
        <f t="shared" si="0"/>
        <v/>
      </c>
    </row>
    <row r="28" spans="2:21" ht="13.5" thickBot="1" x14ac:dyDescent="0.25">
      <c r="C28" s="58" t="s">
        <v>48</v>
      </c>
      <c r="D28" s="206" t="str">
        <f>IF(COUNTIF(D11:D27,"C")&gt;4,"C",IF(COUNTIF(D11:D27,"C")&gt;0,"P"," "))</f>
        <v xml:space="preserve"> </v>
      </c>
      <c r="E28" s="206" t="str">
        <f t="shared" ref="E28:R28" si="58">IF(COUNTIF(E11:E27,"C")&gt;4,"C",IF(COUNTIF(E11:E27,"C")&gt;0,"P"," "))</f>
        <v xml:space="preserve"> </v>
      </c>
      <c r="F28" s="206" t="str">
        <f t="shared" si="58"/>
        <v xml:space="preserve"> </v>
      </c>
      <c r="G28" s="206" t="str">
        <f t="shared" si="58"/>
        <v xml:space="preserve"> </v>
      </c>
      <c r="H28" s="206" t="str">
        <f t="shared" si="58"/>
        <v xml:space="preserve"> </v>
      </c>
      <c r="I28" s="206" t="str">
        <f t="shared" si="58"/>
        <v xml:space="preserve"> </v>
      </c>
      <c r="J28" s="206" t="str">
        <f t="shared" si="58"/>
        <v xml:space="preserve"> </v>
      </c>
      <c r="K28" s="206" t="str">
        <f t="shared" si="58"/>
        <v xml:space="preserve"> </v>
      </c>
      <c r="L28" s="206" t="str">
        <f t="shared" si="58"/>
        <v xml:space="preserve"> </v>
      </c>
      <c r="M28" s="206" t="str">
        <f t="shared" si="58"/>
        <v xml:space="preserve"> </v>
      </c>
      <c r="N28" s="206" t="str">
        <f t="shared" si="58"/>
        <v xml:space="preserve"> </v>
      </c>
      <c r="O28" s="206" t="str">
        <f t="shared" si="58"/>
        <v xml:space="preserve"> </v>
      </c>
      <c r="P28" s="206" t="str">
        <f t="shared" si="58"/>
        <v xml:space="preserve"> </v>
      </c>
      <c r="Q28" s="206" t="str">
        <f t="shared" si="58"/>
        <v xml:space="preserve"> </v>
      </c>
      <c r="R28" s="206" t="str">
        <f t="shared" si="58"/>
        <v xml:space="preserve"> </v>
      </c>
      <c r="U28" s="26" t="str">
        <f t="shared" si="0"/>
        <v/>
      </c>
    </row>
    <row r="29" spans="2:21" ht="15" x14ac:dyDescent="0.25">
      <c r="B29" s="209" t="s">
        <v>221</v>
      </c>
      <c r="U29" s="26" t="str">
        <f t="shared" si="0"/>
        <v/>
      </c>
    </row>
    <row r="30" spans="2:21" x14ac:dyDescent="0.2">
      <c r="B30" s="26">
        <v>1</v>
      </c>
      <c r="C30" s="216" t="s">
        <v>439</v>
      </c>
      <c r="U30" s="26" t="str">
        <f t="shared" si="0"/>
        <v>Fill in the boxes about your "elf self" on the next page. Then add more fun details to the chart in one of these ways.</v>
      </c>
    </row>
    <row r="31" spans="2:21" x14ac:dyDescent="0.2">
      <c r="B31" s="210"/>
      <c r="C31" s="213" t="s">
        <v>440</v>
      </c>
      <c r="D31" s="33"/>
      <c r="E31" s="33"/>
      <c r="F31" s="33"/>
      <c r="G31" s="33"/>
      <c r="H31" s="33"/>
      <c r="I31" s="33"/>
      <c r="J31" s="33"/>
      <c r="K31" s="33"/>
      <c r="L31" s="33"/>
      <c r="M31" s="33"/>
      <c r="N31" s="33"/>
      <c r="O31" s="33"/>
      <c r="P31" s="33"/>
      <c r="Q31" s="33"/>
      <c r="R31" s="33"/>
      <c r="U31" s="26" t="str">
        <f t="shared" si="0"/>
        <v>Color in your eyes, hair, and favorite clothes. Share your elf self with your Brownie friends.
FOR MORE FUN: Find out the meaning of your name, as girls did to earn the Scribe badge in 1940. Write the meaning in the details box!</v>
      </c>
    </row>
    <row r="32" spans="2:21" x14ac:dyDescent="0.2">
      <c r="B32" s="210"/>
      <c r="C32" s="213" t="s">
        <v>441</v>
      </c>
      <c r="D32" s="33"/>
      <c r="E32" s="33"/>
      <c r="F32" s="33"/>
      <c r="G32" s="33"/>
      <c r="H32" s="33"/>
      <c r="I32" s="33"/>
      <c r="J32" s="33"/>
      <c r="K32" s="33"/>
      <c r="L32" s="33"/>
      <c r="M32" s="33"/>
      <c r="N32" s="33"/>
      <c r="O32" s="33"/>
      <c r="P32" s="33"/>
      <c r="Q32" s="33"/>
      <c r="R32" s="33"/>
      <c r="U32" s="26" t="str">
        <f t="shared" si="0"/>
        <v>Write on your elf self where you feel happy, hungry, tired, nervous, sad, angry, and thirsty. Do you get butterflies in your stomach when you're nervous? Do you get a big smile when you're happy?</v>
      </c>
    </row>
    <row r="33" spans="2:21" x14ac:dyDescent="0.2">
      <c r="B33" s="210"/>
      <c r="C33" s="213" t="s">
        <v>442</v>
      </c>
      <c r="D33" s="33"/>
      <c r="E33" s="33"/>
      <c r="F33" s="33"/>
      <c r="G33" s="33"/>
      <c r="H33" s="33"/>
      <c r="I33" s="33"/>
      <c r="J33" s="33"/>
      <c r="K33" s="33"/>
      <c r="L33" s="33"/>
      <c r="M33" s="33"/>
      <c r="N33" s="33"/>
      <c r="O33" s="33"/>
      <c r="P33" s="33"/>
      <c r="Q33" s="33"/>
      <c r="R33" s="33"/>
      <c r="U33" s="26" t="str">
        <f t="shared" si="0"/>
        <v>Share how you're unique! Some people have blue eyes, some brown; some have curly hair, some straight. People are interesting because they are different! Talk about the differences in your group's "elf selves."
FOR MORE FUN: Can you roll your tongue, cross your eyes, or wiggle your ears? Find these differences, too.</v>
      </c>
    </row>
    <row r="34" spans="2:21" x14ac:dyDescent="0.2">
      <c r="B34" s="26">
        <v>2</v>
      </c>
      <c r="C34" s="212" t="s">
        <v>443</v>
      </c>
      <c r="D34" s="192" t="str">
        <f>IF(COUNTIF(D31:D33,"A")&gt;=1,"C",IF(COUNTIF(D31:D33,"A")&gt;0,"P"," "))</f>
        <v xml:space="preserve"> </v>
      </c>
      <c r="E34" s="192" t="str">
        <f t="shared" ref="E34" si="59">IF(COUNTIF(E31:E33,"A")&gt;=1,"C",IF(COUNTIF(E31:E33,"A")&gt;0,"P"," "))</f>
        <v xml:space="preserve"> </v>
      </c>
      <c r="F34" s="192" t="str">
        <f t="shared" ref="F34" si="60">IF(COUNTIF(F31:F33,"A")&gt;=1,"C",IF(COUNTIF(F31:F33,"A")&gt;0,"P"," "))</f>
        <v xml:space="preserve"> </v>
      </c>
      <c r="G34" s="192" t="str">
        <f t="shared" ref="G34" si="61">IF(COUNTIF(G31:G33,"A")&gt;=1,"C",IF(COUNTIF(G31:G33,"A")&gt;0,"P"," "))</f>
        <v xml:space="preserve"> </v>
      </c>
      <c r="H34" s="192" t="str">
        <f t="shared" ref="H34" si="62">IF(COUNTIF(H31:H33,"A")&gt;=1,"C",IF(COUNTIF(H31:H33,"A")&gt;0,"P"," "))</f>
        <v xml:space="preserve"> </v>
      </c>
      <c r="I34" s="192" t="str">
        <f t="shared" ref="I34" si="63">IF(COUNTIF(I31:I33,"A")&gt;=1,"C",IF(COUNTIF(I31:I33,"A")&gt;0,"P"," "))</f>
        <v xml:space="preserve"> </v>
      </c>
      <c r="J34" s="192" t="str">
        <f t="shared" ref="J34" si="64">IF(COUNTIF(J31:J33,"A")&gt;=1,"C",IF(COUNTIF(J31:J33,"A")&gt;0,"P"," "))</f>
        <v xml:space="preserve"> </v>
      </c>
      <c r="K34" s="192" t="str">
        <f t="shared" ref="K34" si="65">IF(COUNTIF(K31:K33,"A")&gt;=1,"C",IF(COUNTIF(K31:K33,"A")&gt;0,"P"," "))</f>
        <v xml:space="preserve"> </v>
      </c>
      <c r="L34" s="192" t="str">
        <f t="shared" ref="L34" si="66">IF(COUNTIF(L31:L33,"A")&gt;=1,"C",IF(COUNTIF(L31:L33,"A")&gt;0,"P"," "))</f>
        <v xml:space="preserve"> </v>
      </c>
      <c r="M34" s="192" t="str">
        <f t="shared" ref="M34" si="67">IF(COUNTIF(M31:M33,"A")&gt;=1,"C",IF(COUNTIF(M31:M33,"A")&gt;0,"P"," "))</f>
        <v xml:space="preserve"> </v>
      </c>
      <c r="N34" s="192" t="str">
        <f t="shared" ref="N34" si="68">IF(COUNTIF(N31:N33,"A")&gt;=1,"C",IF(COUNTIF(N31:N33,"A")&gt;0,"P"," "))</f>
        <v xml:space="preserve"> </v>
      </c>
      <c r="O34" s="192" t="str">
        <f t="shared" ref="O34" si="69">IF(COUNTIF(O31:O33,"A")&gt;=1,"C",IF(COUNTIF(O31:O33,"A")&gt;0,"P"," "))</f>
        <v xml:space="preserve"> </v>
      </c>
      <c r="P34" s="192" t="str">
        <f t="shared" ref="P34" si="70">IF(COUNTIF(P31:P33,"A")&gt;=1,"C",IF(COUNTIF(P31:P33,"A")&gt;0,"P"," "))</f>
        <v xml:space="preserve"> </v>
      </c>
      <c r="Q34" s="192" t="str">
        <f t="shared" ref="Q34" si="71">IF(COUNTIF(Q31:Q33,"A")&gt;=1,"C",IF(COUNTIF(Q31:Q33,"A")&gt;0,"P"," "))</f>
        <v xml:space="preserve"> </v>
      </c>
      <c r="R34" s="192" t="str">
        <f t="shared" ref="R34" si="72">IF(COUNTIF(R31:R33,"A")&gt;=1,"C",IF(COUNTIF(R31:R33,"A")&gt;0,"P"," "))</f>
        <v xml:space="preserve"> </v>
      </c>
      <c r="U34" s="26" t="str">
        <f t="shared" si="0"/>
        <v>First, look over the government food pyramid, which helps people know how to eat and exercise right. Then, use what you learn to add a healthy habit to your life. Get started in one of these ways.</v>
      </c>
    </row>
    <row r="35" spans="2:21" x14ac:dyDescent="0.2">
      <c r="B35" s="211"/>
      <c r="C35" s="213" t="s">
        <v>444</v>
      </c>
      <c r="D35" s="33"/>
      <c r="E35" s="33"/>
      <c r="F35" s="33"/>
      <c r="G35" s="33"/>
      <c r="H35" s="33"/>
      <c r="I35" s="33"/>
      <c r="J35" s="33"/>
      <c r="K35" s="33"/>
      <c r="L35" s="33"/>
      <c r="M35" s="33"/>
      <c r="N35" s="33"/>
      <c r="O35" s="33"/>
      <c r="P35" s="33"/>
      <c r="Q35" s="33"/>
      <c r="R35" s="33"/>
      <c r="U35" s="26" t="str">
        <f t="shared" si="0"/>
        <v>Try three new foods that are good for you. Pick them from different food groups. Talk with your Brownie friends about what they taste like, and decide on a way to eat them more often.
FOR MORE FUN: Learn why three different vitamins are important for your body.</v>
      </c>
    </row>
    <row r="36" spans="2:21" x14ac:dyDescent="0.2">
      <c r="B36" s="211"/>
      <c r="C36" s="213" t="s">
        <v>445</v>
      </c>
      <c r="D36" s="33"/>
      <c r="E36" s="33"/>
      <c r="F36" s="33"/>
      <c r="G36" s="33"/>
      <c r="H36" s="33"/>
      <c r="I36" s="33"/>
      <c r="J36" s="33"/>
      <c r="K36" s="33"/>
      <c r="L36" s="33"/>
      <c r="M36" s="33"/>
      <c r="N36" s="33"/>
      <c r="O36" s="33"/>
      <c r="P36" s="33"/>
      <c r="Q36" s="33"/>
      <c r="R36" s="33"/>
      <c r="U36" s="26" t="str">
        <f t="shared" si="0"/>
        <v>Try three different kinds of exercise, such as jumping rope, playing soccer, or riding a bike. Do each one for 20 minutes, and choose your favorite. How could you do it three times a week?
FOR MORE FUN: Have a workout party with friends.</v>
      </c>
    </row>
    <row r="37" spans="2:21" x14ac:dyDescent="0.2">
      <c r="B37" s="211"/>
      <c r="C37" s="213" t="s">
        <v>446</v>
      </c>
      <c r="D37" s="33"/>
      <c r="E37" s="33"/>
      <c r="F37" s="33"/>
      <c r="G37" s="33"/>
      <c r="H37" s="33"/>
      <c r="I37" s="33"/>
      <c r="J37" s="33"/>
      <c r="K37" s="33"/>
      <c r="L37" s="33"/>
      <c r="M37" s="33"/>
      <c r="N37" s="33"/>
      <c r="O37" s="33"/>
      <c r="P37" s="33"/>
      <c r="Q37" s="33"/>
      <c r="R37" s="33"/>
      <c r="U37" s="26" t="str">
        <f t="shared" si="0"/>
        <v>Take a thirsty challenge. Try not to drink sweetened juice or soda for one week. These drinkds have added sugar that makes you feel full of energy, and then really tired. Instead, drink water, low-fat milk, or fun fizzy seltzer. Can you keep making healthy choices?</v>
      </c>
    </row>
    <row r="38" spans="2:21" x14ac:dyDescent="0.2">
      <c r="B38" s="26">
        <v>3</v>
      </c>
      <c r="C38" s="212" t="s">
        <v>447</v>
      </c>
      <c r="D38" s="192" t="str">
        <f>IF(COUNTIF(D35:D37,"A")&gt;=1,"C",IF(COUNTIF(D35:D37,"A")&gt;0,"P"," "))</f>
        <v xml:space="preserve"> </v>
      </c>
      <c r="E38" s="192" t="str">
        <f t="shared" ref="E38" si="73">IF(COUNTIF(E35:E37,"A")&gt;=1,"C",IF(COUNTIF(E35:E37,"A")&gt;0,"P"," "))</f>
        <v xml:space="preserve"> </v>
      </c>
      <c r="F38" s="192" t="str">
        <f t="shared" ref="F38" si="74">IF(COUNTIF(F35:F37,"A")&gt;=1,"C",IF(COUNTIF(F35:F37,"A")&gt;0,"P"," "))</f>
        <v xml:space="preserve"> </v>
      </c>
      <c r="G38" s="192" t="str">
        <f t="shared" ref="G38" si="75">IF(COUNTIF(G35:G37,"A")&gt;=1,"C",IF(COUNTIF(G35:G37,"A")&gt;0,"P"," "))</f>
        <v xml:space="preserve"> </v>
      </c>
      <c r="H38" s="192" t="str">
        <f t="shared" ref="H38" si="76">IF(COUNTIF(H35:H37,"A")&gt;=1,"C",IF(COUNTIF(H35:H37,"A")&gt;0,"P"," "))</f>
        <v xml:space="preserve"> </v>
      </c>
      <c r="I38" s="192" t="str">
        <f t="shared" ref="I38" si="77">IF(COUNTIF(I35:I37,"A")&gt;=1,"C",IF(COUNTIF(I35:I37,"A")&gt;0,"P"," "))</f>
        <v xml:space="preserve"> </v>
      </c>
      <c r="J38" s="192" t="str">
        <f t="shared" ref="J38" si="78">IF(COUNTIF(J35:J37,"A")&gt;=1,"C",IF(COUNTIF(J35:J37,"A")&gt;0,"P"," "))</f>
        <v xml:space="preserve"> </v>
      </c>
      <c r="K38" s="192" t="str">
        <f t="shared" ref="K38" si="79">IF(COUNTIF(K35:K37,"A")&gt;=1,"C",IF(COUNTIF(K35:K37,"A")&gt;0,"P"," "))</f>
        <v xml:space="preserve"> </v>
      </c>
      <c r="L38" s="192" t="str">
        <f t="shared" ref="L38" si="80">IF(COUNTIF(L35:L37,"A")&gt;=1,"C",IF(COUNTIF(L35:L37,"A")&gt;0,"P"," "))</f>
        <v xml:space="preserve"> </v>
      </c>
      <c r="M38" s="192" t="str">
        <f t="shared" ref="M38" si="81">IF(COUNTIF(M35:M37,"A")&gt;=1,"C",IF(COUNTIF(M35:M37,"A")&gt;0,"P"," "))</f>
        <v xml:space="preserve"> </v>
      </c>
      <c r="N38" s="192" t="str">
        <f t="shared" ref="N38" si="82">IF(COUNTIF(N35:N37,"A")&gt;=1,"C",IF(COUNTIF(N35:N37,"A")&gt;0,"P"," "))</f>
        <v xml:space="preserve"> </v>
      </c>
      <c r="O38" s="192" t="str">
        <f t="shared" ref="O38" si="83">IF(COUNTIF(O35:O37,"A")&gt;=1,"C",IF(COUNTIF(O35:O37,"A")&gt;0,"P"," "))</f>
        <v xml:space="preserve"> </v>
      </c>
      <c r="P38" s="192" t="str">
        <f t="shared" ref="P38" si="84">IF(COUNTIF(P35:P37,"A")&gt;=1,"C",IF(COUNTIF(P35:P37,"A")&gt;0,"P"," "))</f>
        <v xml:space="preserve"> </v>
      </c>
      <c r="Q38" s="192" t="str">
        <f t="shared" ref="Q38" si="85">IF(COUNTIF(Q35:Q37,"A")&gt;=1,"C",IF(COUNTIF(Q35:Q37,"A")&gt;0,"P"," "))</f>
        <v xml:space="preserve"> </v>
      </c>
      <c r="R38" s="192" t="str">
        <f t="shared" ref="R38" si="86">IF(COUNTIF(R35:R37,"A")&gt;=1,"C",IF(COUNTIF(R35:R37,"A")&gt;0,"P"," "))</f>
        <v xml:space="preserve"> </v>
      </c>
      <c r="U38" s="26" t="str">
        <f t="shared" si="0"/>
        <v>Learn to spot clues that tell you when you need to take especially good care of yourself.</v>
      </c>
    </row>
    <row r="39" spans="2:21" x14ac:dyDescent="0.2">
      <c r="B39" s="211"/>
      <c r="C39" s="213" t="s">
        <v>448</v>
      </c>
      <c r="D39" s="33"/>
      <c r="E39" s="33"/>
      <c r="F39" s="33"/>
      <c r="G39" s="33"/>
      <c r="H39" s="33"/>
      <c r="I39" s="33"/>
      <c r="J39" s="33"/>
      <c r="K39" s="33"/>
      <c r="L39" s="33"/>
      <c r="M39" s="33"/>
      <c r="N39" s="33"/>
      <c r="O39" s="33"/>
      <c r="P39" s="33"/>
      <c r="Q39" s="33"/>
      <c r="R39" s="33"/>
      <c r="U39" s="26" t="str">
        <f t="shared" si="0"/>
        <v>Talk about three common reasons your "tummy" might hurt. What you might call your "tummy" or "stomach" is what doctors call your "abdomen." What parts of it can act up and why? When you ask for help, it's good to have an idea of what might be wrong!</v>
      </c>
    </row>
    <row r="40" spans="2:21" x14ac:dyDescent="0.2">
      <c r="B40" s="211"/>
      <c r="C40" s="213" t="s">
        <v>449</v>
      </c>
      <c r="D40" s="33"/>
      <c r="E40" s="33"/>
      <c r="F40" s="33"/>
      <c r="G40" s="33"/>
      <c r="H40" s="33"/>
      <c r="I40" s="33"/>
      <c r="J40" s="33"/>
      <c r="K40" s="33"/>
      <c r="L40" s="33"/>
      <c r="M40" s="33"/>
      <c r="N40" s="33"/>
      <c r="O40" s="33"/>
      <c r="P40" s="33"/>
      <c r="Q40" s="33"/>
      <c r="R40" s="33"/>
      <c r="U40" s="26" t="str">
        <f t="shared" si="0"/>
        <v>Learn about a healthy temperature. When your temperature changes from a normal 98.6 degrees, it can mean you're sick. Team up with an adult to take your temperature, and learn two reasons why a temperature would be high, and two reasons it might be low.</v>
      </c>
    </row>
    <row r="41" spans="2:21" x14ac:dyDescent="0.2">
      <c r="B41" s="211"/>
      <c r="C41" s="213" t="s">
        <v>450</v>
      </c>
      <c r="D41" s="33"/>
      <c r="E41" s="33"/>
      <c r="F41" s="33"/>
      <c r="G41" s="33"/>
      <c r="H41" s="33"/>
      <c r="I41" s="33"/>
      <c r="J41" s="33"/>
      <c r="K41" s="33"/>
      <c r="L41" s="33"/>
      <c r="M41" s="33"/>
      <c r="N41" s="33"/>
      <c r="O41" s="33"/>
      <c r="P41" s="33"/>
      <c r="Q41" s="33"/>
      <c r="R41" s="33"/>
      <c r="U41" s="26" t="str">
        <f t="shared" si="0"/>
        <v>Find out about bandages. Look at five different sizes, shapes, and colors of bandages. Why are they different? What would you cover with each one? Then learn and share one fact about how your body makes its own bandages.
FOR MORE FUN: Talk about what you can use if you are hurt and don't have a bandage.</v>
      </c>
    </row>
    <row r="42" spans="2:21" x14ac:dyDescent="0.2">
      <c r="B42" s="26">
        <v>4</v>
      </c>
      <c r="C42" s="212" t="s">
        <v>451</v>
      </c>
      <c r="D42" s="192" t="str">
        <f>IF(COUNTIF(D39:D41,"A")&gt;=1,"C",IF(COUNTIF(D39:D41,"A")&gt;0,"P"," "))</f>
        <v xml:space="preserve"> </v>
      </c>
      <c r="E42" s="192" t="str">
        <f t="shared" ref="E42" si="87">IF(COUNTIF(E39:E41,"A")&gt;=1,"C",IF(COUNTIF(E39:E41,"A")&gt;0,"P"," "))</f>
        <v xml:space="preserve"> </v>
      </c>
      <c r="F42" s="192" t="str">
        <f t="shared" ref="F42" si="88">IF(COUNTIF(F39:F41,"A")&gt;=1,"C",IF(COUNTIF(F39:F41,"A")&gt;0,"P"," "))</f>
        <v xml:space="preserve"> </v>
      </c>
      <c r="G42" s="192" t="str">
        <f t="shared" ref="G42" si="89">IF(COUNTIF(G39:G41,"A")&gt;=1,"C",IF(COUNTIF(G39:G41,"A")&gt;0,"P"," "))</f>
        <v xml:space="preserve"> </v>
      </c>
      <c r="H42" s="192" t="str">
        <f t="shared" ref="H42" si="90">IF(COUNTIF(H39:H41,"A")&gt;=1,"C",IF(COUNTIF(H39:H41,"A")&gt;0,"P"," "))</f>
        <v xml:space="preserve"> </v>
      </c>
      <c r="I42" s="192" t="str">
        <f t="shared" ref="I42" si="91">IF(COUNTIF(I39:I41,"A")&gt;=1,"C",IF(COUNTIF(I39:I41,"A")&gt;0,"P"," "))</f>
        <v xml:space="preserve"> </v>
      </c>
      <c r="J42" s="192" t="str">
        <f t="shared" ref="J42" si="92">IF(COUNTIF(J39:J41,"A")&gt;=1,"C",IF(COUNTIF(J39:J41,"A")&gt;0,"P"," "))</f>
        <v xml:space="preserve"> </v>
      </c>
      <c r="K42" s="192" t="str">
        <f t="shared" ref="K42" si="93">IF(COUNTIF(K39:K41,"A")&gt;=1,"C",IF(COUNTIF(K39:K41,"A")&gt;0,"P"," "))</f>
        <v xml:space="preserve"> </v>
      </c>
      <c r="L42" s="192" t="str">
        <f t="shared" ref="L42" si="94">IF(COUNTIF(L39:L41,"A")&gt;=1,"C",IF(COUNTIF(L39:L41,"A")&gt;0,"P"," "))</f>
        <v xml:space="preserve"> </v>
      </c>
      <c r="M42" s="192" t="str">
        <f t="shared" ref="M42" si="95">IF(COUNTIF(M39:M41,"A")&gt;=1,"C",IF(COUNTIF(M39:M41,"A")&gt;0,"P"," "))</f>
        <v xml:space="preserve"> </v>
      </c>
      <c r="N42" s="192" t="str">
        <f t="shared" ref="N42" si="96">IF(COUNTIF(N39:N41,"A")&gt;=1,"C",IF(COUNTIF(N39:N41,"A")&gt;0,"P"," "))</f>
        <v xml:space="preserve"> </v>
      </c>
      <c r="O42" s="192" t="str">
        <f t="shared" ref="O42" si="97">IF(COUNTIF(O39:O41,"A")&gt;=1,"C",IF(COUNTIF(O39:O41,"A")&gt;0,"P"," "))</f>
        <v xml:space="preserve"> </v>
      </c>
      <c r="P42" s="192" t="str">
        <f t="shared" ref="P42" si="98">IF(COUNTIF(P39:P41,"A")&gt;=1,"C",IF(COUNTIF(P39:P41,"A")&gt;0,"P"," "))</f>
        <v xml:space="preserve"> </v>
      </c>
      <c r="Q42" s="192" t="str">
        <f t="shared" ref="Q42" si="99">IF(COUNTIF(Q39:Q41,"A")&gt;=1,"C",IF(COUNTIF(Q39:Q41,"A")&gt;0,"P"," "))</f>
        <v xml:space="preserve"> </v>
      </c>
      <c r="R42" s="192" t="str">
        <f t="shared" ref="R42" si="100">IF(COUNTIF(R39:R41,"A")&gt;=1,"C",IF(COUNTIF(R39:R41,"A")&gt;0,"P"," "))</f>
        <v xml:space="preserve"> </v>
      </c>
      <c r="U42" s="26" t="str">
        <f t="shared" si="0"/>
        <v>Know what to do if something bugs you. Sometimes, you get a stomachache because you're nervous. Or you might feel shy when you're sad or have a hard time sleeping when you're angry. Luckily, there are things you can do to feel happy if something is bugging you!</v>
      </c>
    </row>
    <row r="43" spans="2:21" x14ac:dyDescent="0.2">
      <c r="B43" s="211"/>
      <c r="C43" s="213" t="s">
        <v>452</v>
      </c>
      <c r="D43" s="33"/>
      <c r="E43" s="33"/>
      <c r="F43" s="33"/>
      <c r="G43" s="33"/>
      <c r="H43" s="33"/>
      <c r="I43" s="33"/>
      <c r="J43" s="33"/>
      <c r="K43" s="33"/>
      <c r="L43" s="33"/>
      <c r="M43" s="33"/>
      <c r="N43" s="33"/>
      <c r="O43" s="33"/>
      <c r="P43" s="33"/>
      <c r="Q43" s="33"/>
      <c r="R43" s="33"/>
      <c r="U43" s="26" t="str">
        <f t="shared" si="0"/>
        <v>Create a "happy box" with five things that make you smile. Find a box or bag. Fill it with your favorite books and toys, soft things to hug, or photos of happy times or people you love. The next time you feel worried or upset, get out your box and smile.</v>
      </c>
    </row>
    <row r="44" spans="2:21" x14ac:dyDescent="0.2">
      <c r="B44" s="211"/>
      <c r="C44" s="213" t="s">
        <v>453</v>
      </c>
      <c r="D44" s="33"/>
      <c r="E44" s="33"/>
      <c r="F44" s="33"/>
      <c r="G44" s="33"/>
      <c r="H44" s="33"/>
      <c r="I44" s="33"/>
      <c r="J44" s="33"/>
      <c r="K44" s="33"/>
      <c r="L44" s="33"/>
      <c r="M44" s="33"/>
      <c r="N44" s="33"/>
      <c r="O44" s="33"/>
      <c r="P44" s="33"/>
      <c r="Q44" s="33"/>
      <c r="R44" s="33"/>
      <c r="U44" s="26" t="str">
        <f t="shared" si="0"/>
        <v>Each day for one week, draw your "feeling faces." Do this in the morning, after school, and before you go to bed. Which time of day is your happiest? Why? Talk with your family, a teacher, or a librarian about how to make more times happy. Maybe by reading a story or playing catch?
FOR MORE FUN: Share one of your pictures with your group and talk about why you drew that face.</v>
      </c>
    </row>
    <row r="45" spans="2:21" x14ac:dyDescent="0.2">
      <c r="B45" s="211"/>
      <c r="C45" s="213" t="s">
        <v>454</v>
      </c>
      <c r="D45" s="33"/>
      <c r="E45" s="33"/>
      <c r="F45" s="33"/>
      <c r="G45" s="33"/>
      <c r="H45" s="33"/>
      <c r="I45" s="33"/>
      <c r="J45" s="33"/>
      <c r="K45" s="33"/>
      <c r="L45" s="33"/>
      <c r="M45" s="33"/>
      <c r="N45" s="33"/>
      <c r="O45" s="33"/>
      <c r="P45" s="33"/>
      <c r="Q45" s="33"/>
      <c r="R45" s="33"/>
      <c r="U45" s="26" t="str">
        <f t="shared" si="0"/>
        <v>Moving helps our bodies feel happier. When something bugs you during the next two weeks, try a fun movement-like skipping, hula hooping, or jumping jacks-for five minutes. Talk with a friend about which ones make you feel best. Keep notes so you can use them later.</v>
      </c>
    </row>
    <row r="46" spans="2:21" x14ac:dyDescent="0.2">
      <c r="B46" s="26">
        <v>5</v>
      </c>
      <c r="C46" s="212" t="s">
        <v>455</v>
      </c>
      <c r="D46" s="192" t="str">
        <f>IF(COUNTIF(D43:D45,"A")&gt;=1,"C",IF(COUNTIF(D43:D45,"A")&gt;0,"P"," "))</f>
        <v xml:space="preserve"> </v>
      </c>
      <c r="E46" s="192" t="str">
        <f t="shared" ref="E46" si="101">IF(COUNTIF(E43:E45,"A")&gt;=1,"C",IF(COUNTIF(E43:E45,"A")&gt;0,"P"," "))</f>
        <v xml:space="preserve"> </v>
      </c>
      <c r="F46" s="192" t="str">
        <f t="shared" ref="F46" si="102">IF(COUNTIF(F43:F45,"A")&gt;=1,"C",IF(COUNTIF(F43:F45,"A")&gt;0,"P"," "))</f>
        <v xml:space="preserve"> </v>
      </c>
      <c r="G46" s="192" t="str">
        <f t="shared" ref="G46" si="103">IF(COUNTIF(G43:G45,"A")&gt;=1,"C",IF(COUNTIF(G43:G45,"A")&gt;0,"P"," "))</f>
        <v xml:space="preserve"> </v>
      </c>
      <c r="H46" s="192" t="str">
        <f t="shared" ref="H46" si="104">IF(COUNTIF(H43:H45,"A")&gt;=1,"C",IF(COUNTIF(H43:H45,"A")&gt;0,"P"," "))</f>
        <v xml:space="preserve"> </v>
      </c>
      <c r="I46" s="192" t="str">
        <f t="shared" ref="I46" si="105">IF(COUNTIF(I43:I45,"A")&gt;=1,"C",IF(COUNTIF(I43:I45,"A")&gt;0,"P"," "))</f>
        <v xml:space="preserve"> </v>
      </c>
      <c r="J46" s="192" t="str">
        <f t="shared" ref="J46" si="106">IF(COUNTIF(J43:J45,"A")&gt;=1,"C",IF(COUNTIF(J43:J45,"A")&gt;0,"P"," "))</f>
        <v xml:space="preserve"> </v>
      </c>
      <c r="K46" s="192" t="str">
        <f t="shared" ref="K46" si="107">IF(COUNTIF(K43:K45,"A")&gt;=1,"C",IF(COUNTIF(K43:K45,"A")&gt;0,"P"," "))</f>
        <v xml:space="preserve"> </v>
      </c>
      <c r="L46" s="192" t="str">
        <f t="shared" ref="L46" si="108">IF(COUNTIF(L43:L45,"A")&gt;=1,"C",IF(COUNTIF(L43:L45,"A")&gt;0,"P"," "))</f>
        <v xml:space="preserve"> </v>
      </c>
      <c r="M46" s="192" t="str">
        <f t="shared" ref="M46" si="109">IF(COUNTIF(M43:M45,"A")&gt;=1,"C",IF(COUNTIF(M43:M45,"A")&gt;0,"P"," "))</f>
        <v xml:space="preserve"> </v>
      </c>
      <c r="N46" s="192" t="str">
        <f t="shared" ref="N46" si="110">IF(COUNTIF(N43:N45,"A")&gt;=1,"C",IF(COUNTIF(N43:N45,"A")&gt;0,"P"," "))</f>
        <v xml:space="preserve"> </v>
      </c>
      <c r="O46" s="192" t="str">
        <f t="shared" ref="O46" si="111">IF(COUNTIF(O43:O45,"A")&gt;=1,"C",IF(COUNTIF(O43:O45,"A")&gt;0,"P"," "))</f>
        <v xml:space="preserve"> </v>
      </c>
      <c r="P46" s="192" t="str">
        <f t="shared" ref="P46" si="112">IF(COUNTIF(P43:P45,"A")&gt;=1,"C",IF(COUNTIF(P43:P45,"A")&gt;0,"P"," "))</f>
        <v xml:space="preserve"> </v>
      </c>
      <c r="Q46" s="192" t="str">
        <f t="shared" ref="Q46" si="113">IF(COUNTIF(Q43:Q45,"A")&gt;=1,"C",IF(COUNTIF(Q43:Q45,"A")&gt;0,"P"," "))</f>
        <v xml:space="preserve"> </v>
      </c>
      <c r="R46" s="192" t="str">
        <f t="shared" ref="R46" si="114">IF(COUNTIF(R43:R45,"A")&gt;=1,"C",IF(COUNTIF(R43:R45,"A")&gt;0,"P"," "))</f>
        <v xml:space="preserve"> </v>
      </c>
      <c r="U46" s="26" t="str">
        <f t="shared" si="0"/>
        <v>Sometimes you need someone else to help you stay healthy! Find out who can help you in your community.</v>
      </c>
    </row>
    <row r="47" spans="2:21" x14ac:dyDescent="0.2">
      <c r="B47" s="211"/>
      <c r="C47" s="213" t="s">
        <v>456</v>
      </c>
      <c r="D47" s="33"/>
      <c r="E47" s="33"/>
      <c r="F47" s="33"/>
      <c r="G47" s="33"/>
      <c r="H47" s="33"/>
      <c r="I47" s="33"/>
      <c r="J47" s="33"/>
      <c r="K47" s="33"/>
      <c r="L47" s="33"/>
      <c r="M47" s="33"/>
      <c r="N47" s="33"/>
      <c r="O47" s="33"/>
      <c r="P47" s="33"/>
      <c r="Q47" s="33"/>
      <c r="R47" s="33"/>
      <c r="U47" s="26" t="str">
        <f t="shared" si="0"/>
        <v>Visit a doctor, dentist, or optometrist. Go to their office or invite them to speak to you. Ask what they do during an exam and how they help you stay healthy.</v>
      </c>
    </row>
    <row r="48" spans="2:21" x14ac:dyDescent="0.2">
      <c r="B48" s="211"/>
      <c r="C48" s="213" t="s">
        <v>457</v>
      </c>
      <c r="D48" s="33"/>
      <c r="E48" s="33"/>
      <c r="F48" s="33"/>
      <c r="G48" s="33"/>
      <c r="H48" s="33"/>
      <c r="I48" s="33"/>
      <c r="J48" s="33"/>
      <c r="K48" s="33"/>
      <c r="L48" s="33"/>
      <c r="M48" s="33"/>
      <c r="N48" s="33"/>
      <c r="O48" s="33"/>
      <c r="P48" s="33"/>
      <c r="Q48" s="33"/>
      <c r="R48" s="33"/>
      <c r="U48" s="26" t="str">
        <f t="shared" si="0"/>
        <v>Visit with a school nurse or counselor. Find out what they do for students. What are some reasons students might need help?</v>
      </c>
    </row>
    <row r="49" spans="2:21" x14ac:dyDescent="0.2">
      <c r="B49" s="211"/>
      <c r="C49" s="213" t="s">
        <v>458</v>
      </c>
      <c r="D49" s="33"/>
      <c r="E49" s="33"/>
      <c r="F49" s="33"/>
      <c r="G49" s="33"/>
      <c r="H49" s="33"/>
      <c r="I49" s="33"/>
      <c r="J49" s="33"/>
      <c r="K49" s="33"/>
      <c r="L49" s="33"/>
      <c r="M49" s="33"/>
      <c r="N49" s="33"/>
      <c r="O49" s="33"/>
      <c r="P49" s="33"/>
      <c r="Q49" s="33"/>
      <c r="R49" s="33"/>
      <c r="U49" s="26" t="str">
        <f t="shared" si="0"/>
        <v>Meet someone who works in an ambulance. Find out what happens if someone has to go to the hospital in an ambulance. You might team up with an adult to see if an ambulance can come to your meeting.</v>
      </c>
    </row>
    <row r="50" spans="2:21" ht="1.5" customHeight="1" thickBot="1" x14ac:dyDescent="0.25">
      <c r="D50" s="192" t="str">
        <f>IF(COUNTIF(D47:D49,"A")&gt;=1,"C",IF(COUNTIF(D47:D49,"A")&gt;0,"P"," "))</f>
        <v xml:space="preserve"> </v>
      </c>
      <c r="E50" s="192" t="str">
        <f t="shared" ref="E50" si="115">IF(COUNTIF(E47:E49,"A")&gt;=1,"C",IF(COUNTIF(E47:E49,"A")&gt;0,"P"," "))</f>
        <v xml:space="preserve"> </v>
      </c>
      <c r="F50" s="192" t="str">
        <f t="shared" ref="F50" si="116">IF(COUNTIF(F47:F49,"A")&gt;=1,"C",IF(COUNTIF(F47:F49,"A")&gt;0,"P"," "))</f>
        <v xml:space="preserve"> </v>
      </c>
      <c r="G50" s="192" t="str">
        <f t="shared" ref="G50" si="117">IF(COUNTIF(G47:G49,"A")&gt;=1,"C",IF(COUNTIF(G47:G49,"A")&gt;0,"P"," "))</f>
        <v xml:space="preserve"> </v>
      </c>
      <c r="H50" s="192" t="str">
        <f t="shared" ref="H50" si="118">IF(COUNTIF(H47:H49,"A")&gt;=1,"C",IF(COUNTIF(H47:H49,"A")&gt;0,"P"," "))</f>
        <v xml:space="preserve"> </v>
      </c>
      <c r="I50" s="192" t="str">
        <f t="shared" ref="I50" si="119">IF(COUNTIF(I47:I49,"A")&gt;=1,"C",IF(COUNTIF(I47:I49,"A")&gt;0,"P"," "))</f>
        <v xml:space="preserve"> </v>
      </c>
      <c r="J50" s="192" t="str">
        <f t="shared" ref="J50" si="120">IF(COUNTIF(J47:J49,"A")&gt;=1,"C",IF(COUNTIF(J47:J49,"A")&gt;0,"P"," "))</f>
        <v xml:space="preserve"> </v>
      </c>
      <c r="K50" s="192" t="str">
        <f t="shared" ref="K50" si="121">IF(COUNTIF(K47:K49,"A")&gt;=1,"C",IF(COUNTIF(K47:K49,"A")&gt;0,"P"," "))</f>
        <v xml:space="preserve"> </v>
      </c>
      <c r="L50" s="192" t="str">
        <f t="shared" ref="L50" si="122">IF(COUNTIF(L47:L49,"A")&gt;=1,"C",IF(COUNTIF(L47:L49,"A")&gt;0,"P"," "))</f>
        <v xml:space="preserve"> </v>
      </c>
      <c r="M50" s="192" t="str">
        <f t="shared" ref="M50" si="123">IF(COUNTIF(M47:M49,"A")&gt;=1,"C",IF(COUNTIF(M47:M49,"A")&gt;0,"P"," "))</f>
        <v xml:space="preserve"> </v>
      </c>
      <c r="N50" s="192" t="str">
        <f t="shared" ref="N50" si="124">IF(COUNTIF(N47:N49,"A")&gt;=1,"C",IF(COUNTIF(N47:N49,"A")&gt;0,"P"," "))</f>
        <v xml:space="preserve"> </v>
      </c>
      <c r="O50" s="192" t="str">
        <f t="shared" ref="O50" si="125">IF(COUNTIF(O47:O49,"A")&gt;=1,"C",IF(COUNTIF(O47:O49,"A")&gt;0,"P"," "))</f>
        <v xml:space="preserve"> </v>
      </c>
      <c r="P50" s="192" t="str">
        <f t="shared" ref="P50" si="126">IF(COUNTIF(P47:P49,"A")&gt;=1,"C",IF(COUNTIF(P47:P49,"A")&gt;0,"P"," "))</f>
        <v xml:space="preserve"> </v>
      </c>
      <c r="Q50" s="192" t="str">
        <f t="shared" ref="Q50" si="127">IF(COUNTIF(Q47:Q49,"A")&gt;=1,"C",IF(COUNTIF(Q47:Q49,"A")&gt;0,"P"," "))</f>
        <v xml:space="preserve"> </v>
      </c>
      <c r="R50" s="192" t="str">
        <f t="shared" ref="R50" si="128">IF(COUNTIF(R47:R49,"A")&gt;=1,"C",IF(COUNTIF(R47:R49,"A")&gt;0,"P"," "))</f>
        <v xml:space="preserve"> </v>
      </c>
      <c r="U50" s="26" t="str">
        <f t="shared" si="0"/>
        <v/>
      </c>
    </row>
    <row r="51" spans="2:21" ht="13.5" thickBot="1" x14ac:dyDescent="0.25">
      <c r="C51" s="58" t="s">
        <v>48</v>
      </c>
      <c r="D51" s="206" t="str">
        <f>IF(COUNTIF(D34:D50,"C")&gt;4,"C",IF(COUNTIF(D34:D50,"C")&gt;0,"P"," "))</f>
        <v xml:space="preserve"> </v>
      </c>
      <c r="E51" s="206" t="str">
        <f t="shared" ref="E51:R51" si="129">IF(COUNTIF(E34:E50,"C")&gt;4,"C",IF(COUNTIF(E34:E50,"C")&gt;0,"P"," "))</f>
        <v xml:space="preserve"> </v>
      </c>
      <c r="F51" s="206" t="str">
        <f t="shared" si="129"/>
        <v xml:space="preserve"> </v>
      </c>
      <c r="G51" s="206" t="str">
        <f t="shared" si="129"/>
        <v xml:space="preserve"> </v>
      </c>
      <c r="H51" s="206" t="str">
        <f t="shared" si="129"/>
        <v xml:space="preserve"> </v>
      </c>
      <c r="I51" s="206" t="str">
        <f t="shared" si="129"/>
        <v xml:space="preserve"> </v>
      </c>
      <c r="J51" s="206" t="str">
        <f t="shared" si="129"/>
        <v xml:space="preserve"> </v>
      </c>
      <c r="K51" s="206" t="str">
        <f t="shared" si="129"/>
        <v xml:space="preserve"> </v>
      </c>
      <c r="L51" s="206" t="str">
        <f t="shared" si="129"/>
        <v xml:space="preserve"> </v>
      </c>
      <c r="M51" s="206" t="str">
        <f t="shared" si="129"/>
        <v xml:space="preserve"> </v>
      </c>
      <c r="N51" s="206" t="str">
        <f t="shared" si="129"/>
        <v xml:space="preserve"> </v>
      </c>
      <c r="O51" s="206" t="str">
        <f t="shared" si="129"/>
        <v xml:space="preserve"> </v>
      </c>
      <c r="P51" s="206" t="str">
        <f t="shared" si="129"/>
        <v xml:space="preserve"> </v>
      </c>
      <c r="Q51" s="206" t="str">
        <f t="shared" si="129"/>
        <v xml:space="preserve"> </v>
      </c>
      <c r="R51" s="206" t="str">
        <f t="shared" si="129"/>
        <v xml:space="preserve"> </v>
      </c>
      <c r="U51" s="26" t="str">
        <f t="shared" si="0"/>
        <v/>
      </c>
    </row>
    <row r="52" spans="2:21" ht="15" x14ac:dyDescent="0.25">
      <c r="B52" s="209" t="s">
        <v>222</v>
      </c>
      <c r="U52" s="26" t="str">
        <f t="shared" si="0"/>
        <v/>
      </c>
    </row>
    <row r="53" spans="2:21" x14ac:dyDescent="0.2">
      <c r="B53" s="26">
        <v>1</v>
      </c>
      <c r="C53" s="216" t="s">
        <v>459</v>
      </c>
      <c r="U53" s="26" t="str">
        <f t="shared" si="0"/>
        <v>Make sure your body is ready to move! Learn a 10-minute routine that will help your body get ready for dancing. Practice it before all the dancing you do in this badge.</v>
      </c>
    </row>
    <row r="54" spans="2:21" x14ac:dyDescent="0.2">
      <c r="B54" s="210"/>
      <c r="C54" s="213" t="s">
        <v>464</v>
      </c>
      <c r="D54" s="33"/>
      <c r="E54" s="33"/>
      <c r="F54" s="33"/>
      <c r="G54" s="33"/>
      <c r="H54" s="33"/>
      <c r="I54" s="33"/>
      <c r="J54" s="33"/>
      <c r="K54" s="33"/>
      <c r="L54" s="33"/>
      <c r="M54" s="33"/>
      <c r="N54" s="33"/>
      <c r="O54" s="33"/>
      <c r="P54" s="33"/>
      <c r="Q54" s="33"/>
      <c r="R54" s="33"/>
      <c r="U54" s="26" t="str">
        <f t="shared" si="0"/>
        <v>Get flexible. Do one stretch for each of these body parts: arms, wrists, legs, ankles, feet, stomach, back, and neck. Then make each letter of the alphabet with your body-try it with friends!
FOR MORE FUN: Do your warm-up to a song!</v>
      </c>
    </row>
    <row r="55" spans="2:21" x14ac:dyDescent="0.2">
      <c r="B55" s="210"/>
      <c r="C55" s="213" t="s">
        <v>465</v>
      </c>
      <c r="D55" s="33"/>
      <c r="E55" s="33"/>
      <c r="F55" s="33"/>
      <c r="G55" s="33"/>
      <c r="H55" s="33"/>
      <c r="I55" s="33"/>
      <c r="J55" s="33"/>
      <c r="K55" s="33"/>
      <c r="L55" s="33"/>
      <c r="M55" s="33"/>
      <c r="N55" s="33"/>
      <c r="O55" s="33"/>
      <c r="P55" s="33"/>
      <c r="Q55" s="33"/>
      <c r="R55" s="33"/>
      <c r="U55" s="26" t="str">
        <f t="shared" si="0"/>
        <v>Make your warm-up animal themed. Move like a rabbit, a crab, a frog, a cheetah, or another favorite animal.</v>
      </c>
    </row>
    <row r="56" spans="2:21" x14ac:dyDescent="0.2">
      <c r="B56" s="210"/>
      <c r="C56" s="213" t="s">
        <v>466</v>
      </c>
      <c r="D56" s="33"/>
      <c r="E56" s="33"/>
      <c r="F56" s="33"/>
      <c r="G56" s="33"/>
      <c r="H56" s="33"/>
      <c r="I56" s="33"/>
      <c r="J56" s="33"/>
      <c r="K56" s="33"/>
      <c r="L56" s="33"/>
      <c r="M56" s="33"/>
      <c r="N56" s="33"/>
      <c r="O56" s="33"/>
      <c r="P56" s="33"/>
      <c r="Q56" s="33"/>
      <c r="R56" s="33"/>
      <c r="U56" s="26" t="str">
        <f t="shared" si="0"/>
        <v>Use the music. Put on three different kinds of music and try all of these actions during your routine: running, walking, jumping, skipping, hopping, leaping, sliding, bending, lifting, rolling, twisting, and turning.</v>
      </c>
    </row>
    <row r="57" spans="2:21" x14ac:dyDescent="0.2">
      <c r="B57" s="26">
        <v>2</v>
      </c>
      <c r="C57" s="212" t="s">
        <v>460</v>
      </c>
      <c r="D57" s="192" t="str">
        <f>IF(COUNTIF(D54:D56,"A")&gt;=1,"C",IF(COUNTIF(D54:D56,"A")&gt;0,"P"," "))</f>
        <v xml:space="preserve"> </v>
      </c>
      <c r="E57" s="192" t="str">
        <f t="shared" ref="E57" si="130">IF(COUNTIF(E54:E56,"A")&gt;=1,"C",IF(COUNTIF(E54:E56,"A")&gt;0,"P"," "))</f>
        <v xml:space="preserve"> </v>
      </c>
      <c r="F57" s="192" t="str">
        <f t="shared" ref="F57" si="131">IF(COUNTIF(F54:F56,"A")&gt;=1,"C",IF(COUNTIF(F54:F56,"A")&gt;0,"P"," "))</f>
        <v xml:space="preserve"> </v>
      </c>
      <c r="G57" s="192" t="str">
        <f t="shared" ref="G57" si="132">IF(COUNTIF(G54:G56,"A")&gt;=1,"C",IF(COUNTIF(G54:G56,"A")&gt;0,"P"," "))</f>
        <v xml:space="preserve"> </v>
      </c>
      <c r="H57" s="192" t="str">
        <f t="shared" ref="H57" si="133">IF(COUNTIF(H54:H56,"A")&gt;=1,"C",IF(COUNTIF(H54:H56,"A")&gt;0,"P"," "))</f>
        <v xml:space="preserve"> </v>
      </c>
      <c r="I57" s="192" t="str">
        <f t="shared" ref="I57" si="134">IF(COUNTIF(I54:I56,"A")&gt;=1,"C",IF(COUNTIF(I54:I56,"A")&gt;0,"P"," "))</f>
        <v xml:space="preserve"> </v>
      </c>
      <c r="J57" s="192" t="str">
        <f t="shared" ref="J57" si="135">IF(COUNTIF(J54:J56,"A")&gt;=1,"C",IF(COUNTIF(J54:J56,"A")&gt;0,"P"," "))</f>
        <v xml:space="preserve"> </v>
      </c>
      <c r="K57" s="192" t="str">
        <f t="shared" ref="K57" si="136">IF(COUNTIF(K54:K56,"A")&gt;=1,"C",IF(COUNTIF(K54:K56,"A")&gt;0,"P"," "))</f>
        <v xml:space="preserve"> </v>
      </c>
      <c r="L57" s="192" t="str">
        <f t="shared" ref="L57" si="137">IF(COUNTIF(L54:L56,"A")&gt;=1,"C",IF(COUNTIF(L54:L56,"A")&gt;0,"P"," "))</f>
        <v xml:space="preserve"> </v>
      </c>
      <c r="M57" s="192" t="str">
        <f t="shared" ref="M57" si="138">IF(COUNTIF(M54:M56,"A")&gt;=1,"C",IF(COUNTIF(M54:M56,"A")&gt;0,"P"," "))</f>
        <v xml:space="preserve"> </v>
      </c>
      <c r="N57" s="192" t="str">
        <f t="shared" ref="N57" si="139">IF(COUNTIF(N54:N56,"A")&gt;=1,"C",IF(COUNTIF(N54:N56,"A")&gt;0,"P"," "))</f>
        <v xml:space="preserve"> </v>
      </c>
      <c r="O57" s="192" t="str">
        <f t="shared" ref="O57" si="140">IF(COUNTIF(O54:O56,"A")&gt;=1,"C",IF(COUNTIF(O54:O56,"A")&gt;0,"P"," "))</f>
        <v xml:space="preserve"> </v>
      </c>
      <c r="P57" s="192" t="str">
        <f t="shared" ref="P57" si="141">IF(COUNTIF(P54:P56,"A")&gt;=1,"C",IF(COUNTIF(P54:P56,"A")&gt;0,"P"," "))</f>
        <v xml:space="preserve"> </v>
      </c>
      <c r="Q57" s="192" t="str">
        <f t="shared" ref="Q57" si="142">IF(COUNTIF(Q54:Q56,"A")&gt;=1,"C",IF(COUNTIF(Q54:Q56,"A")&gt;0,"P"," "))</f>
        <v xml:space="preserve"> </v>
      </c>
      <c r="R57" s="192" t="str">
        <f t="shared" ref="R57" si="143">IF(COUNTIF(R54:R56,"A")&gt;=1,"C",IF(COUNTIF(R54:R56,"A")&gt;0,"P"," "))</f>
        <v xml:space="preserve"> </v>
      </c>
      <c r="U57" s="26" t="str">
        <f t="shared" si="0"/>
        <v>The world is full of snappy rhythms and amazing dances-from Chinese dragon dances and Latin cha-cha to West African welcome dances and all-American country line dancing. Try some steps new to you.</v>
      </c>
    </row>
    <row r="58" spans="2:21" x14ac:dyDescent="0.2">
      <c r="B58" s="211"/>
      <c r="C58" s="213" t="s">
        <v>467</v>
      </c>
      <c r="D58" s="33"/>
      <c r="E58" s="33"/>
      <c r="F58" s="33"/>
      <c r="G58" s="33"/>
      <c r="H58" s="33"/>
      <c r="I58" s="33"/>
      <c r="J58" s="33"/>
      <c r="K58" s="33"/>
      <c r="L58" s="33"/>
      <c r="M58" s="33"/>
      <c r="N58" s="33"/>
      <c r="O58" s="33"/>
      <c r="P58" s="33"/>
      <c r="Q58" s="33"/>
      <c r="R58" s="33"/>
      <c r="U58" s="26" t="str">
        <f t="shared" si="0"/>
        <v>Do some famous moves. Watch a dance performance or recital, a movie with dancing, or a TV dance show. Pay close attention to the steps so you can try your favorites.
FOR MORE FUN: Find out what the dances are called and where they came from.</v>
      </c>
    </row>
    <row r="59" spans="2:21" x14ac:dyDescent="0.2">
      <c r="B59" s="211"/>
      <c r="C59" s="213" t="s">
        <v>468</v>
      </c>
      <c r="D59" s="33"/>
      <c r="E59" s="33"/>
      <c r="F59" s="33"/>
      <c r="G59" s="33"/>
      <c r="H59" s="33"/>
      <c r="I59" s="33"/>
      <c r="J59" s="33"/>
      <c r="K59" s="33"/>
      <c r="L59" s="33"/>
      <c r="M59" s="33"/>
      <c r="N59" s="33"/>
      <c r="O59" s="33"/>
      <c r="P59" s="33"/>
      <c r="Q59" s="33"/>
      <c r="R59" s="33"/>
      <c r="U59" s="26" t="str">
        <f t="shared" si="0"/>
        <v>Ask a dancer for help. Invite a dance teacher or a family member, neighbor, or older Girl Scout who is skilled at dancing to teach you some basic steps or a simple folk dance.</v>
      </c>
    </row>
    <row r="60" spans="2:21" x14ac:dyDescent="0.2">
      <c r="B60" s="211"/>
      <c r="C60" s="213" t="s">
        <v>469</v>
      </c>
      <c r="D60" s="33"/>
      <c r="E60" s="33"/>
      <c r="F60" s="33"/>
      <c r="G60" s="33"/>
      <c r="H60" s="33"/>
      <c r="I60" s="33"/>
      <c r="J60" s="33"/>
      <c r="K60" s="33"/>
      <c r="L60" s="33"/>
      <c r="M60" s="33"/>
      <c r="N60" s="33"/>
      <c r="O60" s="33"/>
      <c r="P60" s="33"/>
      <c r="Q60" s="33"/>
      <c r="R60" s="33"/>
      <c r="U60" s="26" t="str">
        <f t="shared" si="0"/>
        <v>Try "dancercise." Some exercise classes use different kinds of fast-paced dance moves called dancercise. Choose one-such as Zumba, Jazzercise, or step aerobics-and learn a dancercise routine.</v>
      </c>
    </row>
    <row r="61" spans="2:21" x14ac:dyDescent="0.2">
      <c r="B61" s="26">
        <v>3</v>
      </c>
      <c r="C61" s="212" t="s">
        <v>461</v>
      </c>
      <c r="D61" s="192" t="str">
        <f>IF(COUNTIF(D58:D60,"A")&gt;=1,"C",IF(COUNTIF(D58:D60,"A")&gt;0,"P"," "))</f>
        <v xml:space="preserve"> </v>
      </c>
      <c r="E61" s="192" t="str">
        <f t="shared" ref="E61" si="144">IF(COUNTIF(E58:E60,"A")&gt;=1,"C",IF(COUNTIF(E58:E60,"A")&gt;0,"P"," "))</f>
        <v xml:space="preserve"> </v>
      </c>
      <c r="F61" s="192" t="str">
        <f t="shared" ref="F61" si="145">IF(COUNTIF(F58:F60,"A")&gt;=1,"C",IF(COUNTIF(F58:F60,"A")&gt;0,"P"," "))</f>
        <v xml:space="preserve"> </v>
      </c>
      <c r="G61" s="192" t="str">
        <f t="shared" ref="G61" si="146">IF(COUNTIF(G58:G60,"A")&gt;=1,"C",IF(COUNTIF(G58:G60,"A")&gt;0,"P"," "))</f>
        <v xml:space="preserve"> </v>
      </c>
      <c r="H61" s="192" t="str">
        <f t="shared" ref="H61" si="147">IF(COUNTIF(H58:H60,"A")&gt;=1,"C",IF(COUNTIF(H58:H60,"A")&gt;0,"P"," "))</f>
        <v xml:space="preserve"> </v>
      </c>
      <c r="I61" s="192" t="str">
        <f t="shared" ref="I61" si="148">IF(COUNTIF(I58:I60,"A")&gt;=1,"C",IF(COUNTIF(I58:I60,"A")&gt;0,"P"," "))</f>
        <v xml:space="preserve"> </v>
      </c>
      <c r="J61" s="192" t="str">
        <f t="shared" ref="J61" si="149">IF(COUNTIF(J58:J60,"A")&gt;=1,"C",IF(COUNTIF(J58:J60,"A")&gt;0,"P"," "))</f>
        <v xml:space="preserve"> </v>
      </c>
      <c r="K61" s="192" t="str">
        <f t="shared" ref="K61" si="150">IF(COUNTIF(K58:K60,"A")&gt;=1,"C",IF(COUNTIF(K58:K60,"A")&gt;0,"P"," "))</f>
        <v xml:space="preserve"> </v>
      </c>
      <c r="L61" s="192" t="str">
        <f t="shared" ref="L61" si="151">IF(COUNTIF(L58:L60,"A")&gt;=1,"C",IF(COUNTIF(L58:L60,"A")&gt;0,"P"," "))</f>
        <v xml:space="preserve"> </v>
      </c>
      <c r="M61" s="192" t="str">
        <f t="shared" ref="M61" si="152">IF(COUNTIF(M58:M60,"A")&gt;=1,"C",IF(COUNTIF(M58:M60,"A")&gt;0,"P"," "))</f>
        <v xml:space="preserve"> </v>
      </c>
      <c r="N61" s="192" t="str">
        <f t="shared" ref="N61" si="153">IF(COUNTIF(N58:N60,"A")&gt;=1,"C",IF(COUNTIF(N58:N60,"A")&gt;0,"P"," "))</f>
        <v xml:space="preserve"> </v>
      </c>
      <c r="O61" s="192" t="str">
        <f t="shared" ref="O61" si="154">IF(COUNTIF(O58:O60,"A")&gt;=1,"C",IF(COUNTIF(O58:O60,"A")&gt;0,"P"," "))</f>
        <v xml:space="preserve"> </v>
      </c>
      <c r="P61" s="192" t="str">
        <f t="shared" ref="P61" si="155">IF(COUNTIF(P58:P60,"A")&gt;=1,"C",IF(COUNTIF(P58:P60,"A")&gt;0,"P"," "))</f>
        <v xml:space="preserve"> </v>
      </c>
      <c r="Q61" s="192" t="str">
        <f t="shared" ref="Q61" si="156">IF(COUNTIF(Q58:Q60,"A")&gt;=1,"C",IF(COUNTIF(Q58:Q60,"A")&gt;0,"P"," "))</f>
        <v xml:space="preserve"> </v>
      </c>
      <c r="R61" s="192" t="str">
        <f t="shared" ref="R61" si="157">IF(COUNTIF(R58:R60,"A")&gt;=1,"C",IF(COUNTIF(R58:R60,"A")&gt;0,"P"," "))</f>
        <v xml:space="preserve"> </v>
      </c>
      <c r="U61" s="26" t="str">
        <f t="shared" si="0"/>
        <v>There's more to dancing than the steps! Dancers use their entire bodies-from the balls of their feet to the smiles on their faces-to express the music and make sure the audience is having as much fun as they are.</v>
      </c>
    </row>
    <row r="62" spans="2:21" x14ac:dyDescent="0.2">
      <c r="B62" s="211"/>
      <c r="C62" s="213" t="s">
        <v>470</v>
      </c>
      <c r="D62" s="33"/>
      <c r="E62" s="33"/>
      <c r="F62" s="33"/>
      <c r="G62" s="33"/>
      <c r="H62" s="33"/>
      <c r="I62" s="33"/>
      <c r="J62" s="33"/>
      <c r="K62" s="33"/>
      <c r="L62" s="33"/>
      <c r="M62" s="33"/>
      <c r="N62" s="33"/>
      <c r="O62" s="33"/>
      <c r="P62" s="33"/>
      <c r="Q62" s="33"/>
      <c r="R62" s="33"/>
      <c r="U62" s="26" t="str">
        <f t="shared" si="0"/>
        <v>Head to the studio. Visit a local dance studio and ask a teacher to show you good posture, how to use your face and hands to show feeling, and how to take a bow.</v>
      </c>
    </row>
    <row r="63" spans="2:21" x14ac:dyDescent="0.2">
      <c r="B63" s="211"/>
      <c r="C63" s="213" t="s">
        <v>471</v>
      </c>
      <c r="D63" s="33"/>
      <c r="E63" s="33"/>
      <c r="F63" s="33"/>
      <c r="G63" s="33"/>
      <c r="H63" s="33"/>
      <c r="I63" s="33"/>
      <c r="J63" s="33"/>
      <c r="K63" s="33"/>
      <c r="L63" s="33"/>
      <c r="M63" s="33"/>
      <c r="N63" s="33"/>
      <c r="O63" s="33"/>
      <c r="P63" s="33"/>
      <c r="Q63" s="33"/>
      <c r="R63" s="33"/>
      <c r="U63" s="26" t="str">
        <f t="shared" si="0"/>
        <v>Team up with an adult to find performance tips at the library or online. Once you've found tips to help you, practice at home or with your friends and Brownie sisters.</v>
      </c>
    </row>
    <row r="64" spans="2:21" x14ac:dyDescent="0.2">
      <c r="B64" s="211"/>
      <c r="C64" s="213" t="s">
        <v>472</v>
      </c>
      <c r="D64" s="33"/>
      <c r="E64" s="33"/>
      <c r="F64" s="33"/>
      <c r="G64" s="33"/>
      <c r="H64" s="33"/>
      <c r="I64" s="33"/>
      <c r="J64" s="33"/>
      <c r="K64" s="33"/>
      <c r="L64" s="33"/>
      <c r="M64" s="33"/>
      <c r="N64" s="33"/>
      <c r="O64" s="33"/>
      <c r="P64" s="33"/>
      <c r="Q64" s="33"/>
      <c r="R64" s="33"/>
      <c r="U64" s="26" t="str">
        <f t="shared" si="0"/>
        <v>Pretend you're a Girl Scout in 1930. With your group, try these activities from their Dancer badge:
 Demonstrate both a curtsy and a deep curtsy.
 Demonstrate the proper carriage in walking.
 Demonstrate the correct standing position.</v>
      </c>
    </row>
    <row r="65" spans="2:21" x14ac:dyDescent="0.2">
      <c r="B65" s="26">
        <v>4</v>
      </c>
      <c r="C65" s="212" t="s">
        <v>462</v>
      </c>
      <c r="D65" s="192" t="str">
        <f>IF(COUNTIF(D62:D64,"A")&gt;=1,"C",IF(COUNTIF(D62:D64,"A")&gt;0,"P"," "))</f>
        <v xml:space="preserve"> </v>
      </c>
      <c r="E65" s="192" t="str">
        <f t="shared" ref="E65" si="158">IF(COUNTIF(E62:E64,"A")&gt;=1,"C",IF(COUNTIF(E62:E64,"A")&gt;0,"P"," "))</f>
        <v xml:space="preserve"> </v>
      </c>
      <c r="F65" s="192" t="str">
        <f t="shared" ref="F65" si="159">IF(COUNTIF(F62:F64,"A")&gt;=1,"C",IF(COUNTIF(F62:F64,"A")&gt;0,"P"," "))</f>
        <v xml:space="preserve"> </v>
      </c>
      <c r="G65" s="192" t="str">
        <f t="shared" ref="G65" si="160">IF(COUNTIF(G62:G64,"A")&gt;=1,"C",IF(COUNTIF(G62:G64,"A")&gt;0,"P"," "))</f>
        <v xml:space="preserve"> </v>
      </c>
      <c r="H65" s="192" t="str">
        <f t="shared" ref="H65" si="161">IF(COUNTIF(H62:H64,"A")&gt;=1,"C",IF(COUNTIF(H62:H64,"A")&gt;0,"P"," "))</f>
        <v xml:space="preserve"> </v>
      </c>
      <c r="I65" s="192" t="str">
        <f t="shared" ref="I65" si="162">IF(COUNTIF(I62:I64,"A")&gt;=1,"C",IF(COUNTIF(I62:I64,"A")&gt;0,"P"," "))</f>
        <v xml:space="preserve"> </v>
      </c>
      <c r="J65" s="192" t="str">
        <f t="shared" ref="J65" si="163">IF(COUNTIF(J62:J64,"A")&gt;=1,"C",IF(COUNTIF(J62:J64,"A")&gt;0,"P"," "))</f>
        <v xml:space="preserve"> </v>
      </c>
      <c r="K65" s="192" t="str">
        <f t="shared" ref="K65" si="164">IF(COUNTIF(K62:K64,"A")&gt;=1,"C",IF(COUNTIF(K62:K64,"A")&gt;0,"P"," "))</f>
        <v xml:space="preserve"> </v>
      </c>
      <c r="L65" s="192" t="str">
        <f t="shared" ref="L65" si="165">IF(COUNTIF(L62:L64,"A")&gt;=1,"C",IF(COUNTIF(L62:L64,"A")&gt;0,"P"," "))</f>
        <v xml:space="preserve"> </v>
      </c>
      <c r="M65" s="192" t="str">
        <f t="shared" ref="M65" si="166">IF(COUNTIF(M62:M64,"A")&gt;=1,"C",IF(COUNTIF(M62:M64,"A")&gt;0,"P"," "))</f>
        <v xml:space="preserve"> </v>
      </c>
      <c r="N65" s="192" t="str">
        <f t="shared" ref="N65" si="167">IF(COUNTIF(N62:N64,"A")&gt;=1,"C",IF(COUNTIF(N62:N64,"A")&gt;0,"P"," "))</f>
        <v xml:space="preserve"> </v>
      </c>
      <c r="O65" s="192" t="str">
        <f t="shared" ref="O65" si="168">IF(COUNTIF(O62:O64,"A")&gt;=1,"C",IF(COUNTIF(O62:O64,"A")&gt;0,"P"," "))</f>
        <v xml:space="preserve"> </v>
      </c>
      <c r="P65" s="192" t="str">
        <f t="shared" ref="P65" si="169">IF(COUNTIF(P62:P64,"A")&gt;=1,"C",IF(COUNTIF(P62:P64,"A")&gt;0,"P"," "))</f>
        <v xml:space="preserve"> </v>
      </c>
      <c r="Q65" s="192" t="str">
        <f t="shared" ref="Q65" si="170">IF(COUNTIF(Q62:Q64,"A")&gt;=1,"C",IF(COUNTIF(Q62:Q64,"A")&gt;0,"P"," "))</f>
        <v xml:space="preserve"> </v>
      </c>
      <c r="R65" s="192" t="str">
        <f t="shared" ref="R65" si="171">IF(COUNTIF(R62:R64,"A")&gt;=1,"C",IF(COUNTIF(R62:R64,"A")&gt;0,"P"," "))</f>
        <v xml:space="preserve"> </v>
      </c>
      <c r="U65" s="26" t="str">
        <f t="shared" si="0"/>
        <v>Choreograph your own three-minute dance. Pick the music, the costume, and give it a name.</v>
      </c>
    </row>
    <row r="66" spans="2:21" x14ac:dyDescent="0.2">
      <c r="B66" s="211"/>
      <c r="C66" s="213" t="s">
        <v>473</v>
      </c>
      <c r="D66" s="33"/>
      <c r="E66" s="33"/>
      <c r="F66" s="33"/>
      <c r="G66" s="33"/>
      <c r="H66" s="33"/>
      <c r="I66" s="33"/>
      <c r="J66" s="33"/>
      <c r="K66" s="33"/>
      <c r="L66" s="33"/>
      <c r="M66" s="33"/>
      <c r="N66" s="33"/>
      <c r="O66" s="33"/>
      <c r="P66" s="33"/>
      <c r="Q66" s="33"/>
      <c r="R66" s="33"/>
      <c r="U66" s="26" t="str">
        <f t="shared" si="0"/>
        <v>Create a special-occasion dance. What about a thank-you dance for a friend, teacher, or parent? Or a birthday dance, first-day-of-school dance, new-friend dance, or "yay-it's summer!" dance?</v>
      </c>
    </row>
    <row r="67" spans="2:21" x14ac:dyDescent="0.2">
      <c r="B67" s="211"/>
      <c r="C67" s="213" t="s">
        <v>474</v>
      </c>
      <c r="D67" s="33"/>
      <c r="E67" s="33"/>
      <c r="F67" s="33"/>
      <c r="G67" s="33"/>
      <c r="H67" s="33"/>
      <c r="I67" s="33"/>
      <c r="J67" s="33"/>
      <c r="K67" s="33"/>
      <c r="L67" s="33"/>
      <c r="M67" s="33"/>
      <c r="N67" s="33"/>
      <c r="O67" s="33"/>
      <c r="P67" s="33"/>
      <c r="Q67" s="33"/>
      <c r="R67" s="33"/>
      <c r="U67" s="26" t="str">
        <f t="shared" si="0"/>
        <v>Use a dance to tell a story. Retell your favorite book or movie-or create your own story. How can your moves show feelings like excitement, happiness, or surprise?</v>
      </c>
    </row>
    <row r="68" spans="2:21" x14ac:dyDescent="0.2">
      <c r="B68" s="211"/>
      <c r="C68" s="213" t="s">
        <v>475</v>
      </c>
      <c r="D68" s="33"/>
      <c r="E68" s="33"/>
      <c r="F68" s="33"/>
      <c r="G68" s="33"/>
      <c r="H68" s="33"/>
      <c r="I68" s="33"/>
      <c r="J68" s="33"/>
      <c r="K68" s="33"/>
      <c r="L68" s="33"/>
      <c r="M68" s="33"/>
      <c r="N68" s="33"/>
      <c r="O68" s="33"/>
      <c r="P68" s="33"/>
      <c r="Q68" s="33"/>
      <c r="R68" s="33"/>
      <c r="U68" s="26" t="str">
        <f t="shared" si="0"/>
        <v>Make up a dance to your favorite song. Create steps from your imagination or find cool steps from different dances and put them together.</v>
      </c>
    </row>
    <row r="69" spans="2:21" x14ac:dyDescent="0.2">
      <c r="B69" s="26">
        <v>5</v>
      </c>
      <c r="C69" s="212" t="s">
        <v>463</v>
      </c>
      <c r="D69" s="192" t="str">
        <f>IF(COUNTIF(D66:D68,"A")&gt;=1,"C",IF(COUNTIF(D66:D68,"A")&gt;0,"P"," "))</f>
        <v xml:space="preserve"> </v>
      </c>
      <c r="E69" s="192" t="str">
        <f t="shared" ref="E69" si="172">IF(COUNTIF(E66:E68,"A")&gt;=1,"C",IF(COUNTIF(E66:E68,"A")&gt;0,"P"," "))</f>
        <v xml:space="preserve"> </v>
      </c>
      <c r="F69" s="192" t="str">
        <f t="shared" ref="F69" si="173">IF(COUNTIF(F66:F68,"A")&gt;=1,"C",IF(COUNTIF(F66:F68,"A")&gt;0,"P"," "))</f>
        <v xml:space="preserve"> </v>
      </c>
      <c r="G69" s="192" t="str">
        <f t="shared" ref="G69" si="174">IF(COUNTIF(G66:G68,"A")&gt;=1,"C",IF(COUNTIF(G66:G68,"A")&gt;0,"P"," "))</f>
        <v xml:space="preserve"> </v>
      </c>
      <c r="H69" s="192" t="str">
        <f t="shared" ref="H69" si="175">IF(COUNTIF(H66:H68,"A")&gt;=1,"C",IF(COUNTIF(H66:H68,"A")&gt;0,"P"," "))</f>
        <v xml:space="preserve"> </v>
      </c>
      <c r="I69" s="192" t="str">
        <f t="shared" ref="I69" si="176">IF(COUNTIF(I66:I68,"A")&gt;=1,"C",IF(COUNTIF(I66:I68,"A")&gt;0,"P"," "))</f>
        <v xml:space="preserve"> </v>
      </c>
      <c r="J69" s="192" t="str">
        <f t="shared" ref="J69" si="177">IF(COUNTIF(J66:J68,"A")&gt;=1,"C",IF(COUNTIF(J66:J68,"A")&gt;0,"P"," "))</f>
        <v xml:space="preserve"> </v>
      </c>
      <c r="K69" s="192" t="str">
        <f t="shared" ref="K69" si="178">IF(COUNTIF(K66:K68,"A")&gt;=1,"C",IF(COUNTIF(K66:K68,"A")&gt;0,"P"," "))</f>
        <v xml:space="preserve"> </v>
      </c>
      <c r="L69" s="192" t="str">
        <f t="shared" ref="L69" si="179">IF(COUNTIF(L66:L68,"A")&gt;=1,"C",IF(COUNTIF(L66:L68,"A")&gt;0,"P"," "))</f>
        <v xml:space="preserve"> </v>
      </c>
      <c r="M69" s="192" t="str">
        <f t="shared" ref="M69" si="180">IF(COUNTIF(M66:M68,"A")&gt;=1,"C",IF(COUNTIF(M66:M68,"A")&gt;0,"P"," "))</f>
        <v xml:space="preserve"> </v>
      </c>
      <c r="N69" s="192" t="str">
        <f t="shared" ref="N69" si="181">IF(COUNTIF(N66:N68,"A")&gt;=1,"C",IF(COUNTIF(N66:N68,"A")&gt;0,"P"," "))</f>
        <v xml:space="preserve"> </v>
      </c>
      <c r="O69" s="192" t="str">
        <f t="shared" ref="O69" si="182">IF(COUNTIF(O66:O68,"A")&gt;=1,"C",IF(COUNTIF(O66:O68,"A")&gt;0,"P"," "))</f>
        <v xml:space="preserve"> </v>
      </c>
      <c r="P69" s="192" t="str">
        <f t="shared" ref="P69" si="183">IF(COUNTIF(P66:P68,"A")&gt;=1,"C",IF(COUNTIF(P66:P68,"A")&gt;0,"P"," "))</f>
        <v xml:space="preserve"> </v>
      </c>
      <c r="Q69" s="192" t="str">
        <f t="shared" ref="Q69" si="184">IF(COUNTIF(Q66:Q68,"A")&gt;=1,"C",IF(COUNTIF(Q66:Q68,"A")&gt;0,"P"," "))</f>
        <v xml:space="preserve"> </v>
      </c>
      <c r="R69" s="192" t="str">
        <f t="shared" ref="R69" si="185">IF(COUNTIF(R66:R68,"A")&gt;=1,"C",IF(COUNTIF(R66:R68,"A")&gt;0,"P"," "))</f>
        <v xml:space="preserve"> </v>
      </c>
      <c r="U69" s="26" t="str">
        <f t="shared" si="0"/>
        <v>Take all the dancing you've learned and become a performer. Hold your head high and have all the fun of a Brownie dancer.</v>
      </c>
    </row>
    <row r="70" spans="2:21" x14ac:dyDescent="0.2">
      <c r="B70" s="211"/>
      <c r="C70" s="213" t="s">
        <v>476</v>
      </c>
      <c r="D70" s="33"/>
      <c r="E70" s="33"/>
      <c r="F70" s="33"/>
      <c r="G70" s="33"/>
      <c r="H70" s="33"/>
      <c r="I70" s="33"/>
      <c r="J70" s="33"/>
      <c r="K70" s="33"/>
      <c r="L70" s="33"/>
      <c r="M70" s="33"/>
      <c r="N70" s="33"/>
      <c r="O70" s="33"/>
      <c r="P70" s="33"/>
      <c r="Q70" s="33"/>
      <c r="R70" s="33"/>
      <c r="U70" s="26" t="str">
        <f t="shared" si="0"/>
        <v>Throw a dance party. Gather with your friends, Girl Scout sisters, or your family. Teach the dance you created or a dance you learned.
FOR MORE FUN: Make a party playlist with all kinds of dancing music. Every girl can choose a song.</v>
      </c>
    </row>
    <row r="71" spans="2:21" x14ac:dyDescent="0.2">
      <c r="B71" s="211"/>
      <c r="C71" s="213" t="s">
        <v>477</v>
      </c>
      <c r="D71" s="33"/>
      <c r="E71" s="33"/>
      <c r="F71" s="33"/>
      <c r="G71" s="33"/>
      <c r="H71" s="33"/>
      <c r="I71" s="33"/>
      <c r="J71" s="33"/>
      <c r="K71" s="33"/>
      <c r="L71" s="33"/>
      <c r="M71" s="33"/>
      <c r="N71" s="33"/>
      <c r="O71" s="33"/>
      <c r="P71" s="33"/>
      <c r="Q71" s="33"/>
      <c r="R71" s="33"/>
      <c r="U71" s="26" t="str">
        <f t="shared" si="0"/>
        <v>Perform a dance show for your community. Your show could be for a school talent show, a festival, a Brownie ceremony, or a special celebration at a Girl Scout meeting. You can even teach your dance to the audience.
FOR MORE FUN: Make a program about your show. You can list the dancers and tell the stories behind your badge.</v>
      </c>
    </row>
    <row r="72" spans="2:21" x14ac:dyDescent="0.2">
      <c r="B72" s="211"/>
      <c r="C72" s="213" t="s">
        <v>478</v>
      </c>
      <c r="D72" s="33"/>
      <c r="E72" s="33"/>
      <c r="F72" s="33"/>
      <c r="G72" s="33"/>
      <c r="H72" s="33"/>
      <c r="I72" s="33"/>
      <c r="J72" s="33"/>
      <c r="K72" s="33"/>
      <c r="L72" s="33"/>
      <c r="M72" s="33"/>
      <c r="N72" s="33"/>
      <c r="O72" s="33"/>
      <c r="P72" s="33"/>
      <c r="Q72" s="33"/>
      <c r="R72" s="33"/>
      <c r="U72" s="26" t="str">
        <f t="shared" ref="U72:U135" si="186">GetComments(C72)</f>
        <v>Perform a dance for your family. Be sure to teach them the steps.</v>
      </c>
    </row>
    <row r="73" spans="2:21" ht="1.5" customHeight="1" thickBot="1" x14ac:dyDescent="0.25">
      <c r="D73" s="192" t="str">
        <f>IF(COUNTIF(D70:D72,"A")&gt;=1,"C",IF(COUNTIF(D70:D72,"A")&gt;0,"P"," "))</f>
        <v xml:space="preserve"> </v>
      </c>
      <c r="E73" s="192" t="str">
        <f t="shared" ref="E73" si="187">IF(COUNTIF(E70:E72,"A")&gt;=1,"C",IF(COUNTIF(E70:E72,"A")&gt;0,"P"," "))</f>
        <v xml:space="preserve"> </v>
      </c>
      <c r="F73" s="192" t="str">
        <f t="shared" ref="F73" si="188">IF(COUNTIF(F70:F72,"A")&gt;=1,"C",IF(COUNTIF(F70:F72,"A")&gt;0,"P"," "))</f>
        <v xml:space="preserve"> </v>
      </c>
      <c r="G73" s="192" t="str">
        <f t="shared" ref="G73" si="189">IF(COUNTIF(G70:G72,"A")&gt;=1,"C",IF(COUNTIF(G70:G72,"A")&gt;0,"P"," "))</f>
        <v xml:space="preserve"> </v>
      </c>
      <c r="H73" s="192" t="str">
        <f t="shared" ref="H73" si="190">IF(COUNTIF(H70:H72,"A")&gt;=1,"C",IF(COUNTIF(H70:H72,"A")&gt;0,"P"," "))</f>
        <v xml:space="preserve"> </v>
      </c>
      <c r="I73" s="192" t="str">
        <f t="shared" ref="I73" si="191">IF(COUNTIF(I70:I72,"A")&gt;=1,"C",IF(COUNTIF(I70:I72,"A")&gt;0,"P"," "))</f>
        <v xml:space="preserve"> </v>
      </c>
      <c r="J73" s="192" t="str">
        <f t="shared" ref="J73" si="192">IF(COUNTIF(J70:J72,"A")&gt;=1,"C",IF(COUNTIF(J70:J72,"A")&gt;0,"P"," "))</f>
        <v xml:space="preserve"> </v>
      </c>
      <c r="K73" s="192" t="str">
        <f t="shared" ref="K73" si="193">IF(COUNTIF(K70:K72,"A")&gt;=1,"C",IF(COUNTIF(K70:K72,"A")&gt;0,"P"," "))</f>
        <v xml:space="preserve"> </v>
      </c>
      <c r="L73" s="192" t="str">
        <f t="shared" ref="L73" si="194">IF(COUNTIF(L70:L72,"A")&gt;=1,"C",IF(COUNTIF(L70:L72,"A")&gt;0,"P"," "))</f>
        <v xml:space="preserve"> </v>
      </c>
      <c r="M73" s="192" t="str">
        <f t="shared" ref="M73" si="195">IF(COUNTIF(M70:M72,"A")&gt;=1,"C",IF(COUNTIF(M70:M72,"A")&gt;0,"P"," "))</f>
        <v xml:space="preserve"> </v>
      </c>
      <c r="N73" s="192" t="str">
        <f t="shared" ref="N73" si="196">IF(COUNTIF(N70:N72,"A")&gt;=1,"C",IF(COUNTIF(N70:N72,"A")&gt;0,"P"," "))</f>
        <v xml:space="preserve"> </v>
      </c>
      <c r="O73" s="192" t="str">
        <f t="shared" ref="O73" si="197">IF(COUNTIF(O70:O72,"A")&gt;=1,"C",IF(COUNTIF(O70:O72,"A")&gt;0,"P"," "))</f>
        <v xml:space="preserve"> </v>
      </c>
      <c r="P73" s="192" t="str">
        <f t="shared" ref="P73" si="198">IF(COUNTIF(P70:P72,"A")&gt;=1,"C",IF(COUNTIF(P70:P72,"A")&gt;0,"P"," "))</f>
        <v xml:space="preserve"> </v>
      </c>
      <c r="Q73" s="192" t="str">
        <f t="shared" ref="Q73" si="199">IF(COUNTIF(Q70:Q72,"A")&gt;=1,"C",IF(COUNTIF(Q70:Q72,"A")&gt;0,"P"," "))</f>
        <v xml:space="preserve"> </v>
      </c>
      <c r="R73" s="192" t="str">
        <f t="shared" ref="R73" si="200">IF(COUNTIF(R70:R72,"A")&gt;=1,"C",IF(COUNTIF(R70:R72,"A")&gt;0,"P"," "))</f>
        <v xml:space="preserve"> </v>
      </c>
      <c r="U73" s="26" t="str">
        <f t="shared" si="186"/>
        <v/>
      </c>
    </row>
    <row r="74" spans="2:21" ht="13.5" thickBot="1" x14ac:dyDescent="0.25">
      <c r="C74" s="58" t="s">
        <v>48</v>
      </c>
      <c r="D74" s="206" t="str">
        <f>IF(COUNTIF(D57:D73,"C")&gt;4,"C",IF(COUNTIF(D57:D73,"C")&gt;0,"P"," "))</f>
        <v xml:space="preserve"> </v>
      </c>
      <c r="E74" s="206" t="str">
        <f t="shared" ref="E74:R74" si="201">IF(COUNTIF(E57:E73,"C")&gt;4,"C",IF(COUNTIF(E57:E73,"C")&gt;0,"P"," "))</f>
        <v xml:space="preserve"> </v>
      </c>
      <c r="F74" s="206" t="str">
        <f t="shared" si="201"/>
        <v xml:space="preserve"> </v>
      </c>
      <c r="G74" s="206" t="str">
        <f t="shared" si="201"/>
        <v xml:space="preserve"> </v>
      </c>
      <c r="H74" s="206" t="str">
        <f t="shared" si="201"/>
        <v xml:space="preserve"> </v>
      </c>
      <c r="I74" s="206" t="str">
        <f t="shared" si="201"/>
        <v xml:space="preserve"> </v>
      </c>
      <c r="J74" s="206" t="str">
        <f t="shared" si="201"/>
        <v xml:space="preserve"> </v>
      </c>
      <c r="K74" s="206" t="str">
        <f t="shared" si="201"/>
        <v xml:space="preserve"> </v>
      </c>
      <c r="L74" s="206" t="str">
        <f t="shared" si="201"/>
        <v xml:space="preserve"> </v>
      </c>
      <c r="M74" s="206" t="str">
        <f t="shared" si="201"/>
        <v xml:space="preserve"> </v>
      </c>
      <c r="N74" s="206" t="str">
        <f t="shared" si="201"/>
        <v xml:space="preserve"> </v>
      </c>
      <c r="O74" s="206" t="str">
        <f t="shared" si="201"/>
        <v xml:space="preserve"> </v>
      </c>
      <c r="P74" s="206" t="str">
        <f t="shared" si="201"/>
        <v xml:space="preserve"> </v>
      </c>
      <c r="Q74" s="206" t="str">
        <f t="shared" si="201"/>
        <v xml:space="preserve"> </v>
      </c>
      <c r="R74" s="206" t="str">
        <f t="shared" si="201"/>
        <v xml:space="preserve"> </v>
      </c>
      <c r="U74" s="26" t="str">
        <f t="shared" si="186"/>
        <v/>
      </c>
    </row>
    <row r="75" spans="2:21" ht="15" x14ac:dyDescent="0.25">
      <c r="B75" s="209" t="s">
        <v>223</v>
      </c>
      <c r="U75" s="26" t="str">
        <f t="shared" si="186"/>
        <v/>
      </c>
    </row>
    <row r="76" spans="2:21" x14ac:dyDescent="0.2">
      <c r="B76" s="26">
        <v>1</v>
      </c>
      <c r="C76" s="331" t="s">
        <v>479</v>
      </c>
      <c r="U76" s="26" t="str">
        <f t="shared" si="186"/>
        <v>Start your experimenting in the coolest place for science in your house-the kitchen! Science is responsible for making lots of different foods. Try one of these experiments, then enjoy the food when you're done!</v>
      </c>
    </row>
    <row r="77" spans="2:21" x14ac:dyDescent="0.2">
      <c r="B77" s="210"/>
      <c r="C77" s="63" t="s">
        <v>480</v>
      </c>
      <c r="D77" s="33"/>
      <c r="E77" s="33"/>
      <c r="F77" s="33"/>
      <c r="G77" s="33"/>
      <c r="H77" s="33"/>
      <c r="I77" s="33"/>
      <c r="J77" s="33"/>
      <c r="K77" s="33"/>
      <c r="L77" s="33"/>
      <c r="M77" s="33"/>
      <c r="N77" s="33"/>
      <c r="O77" s="33"/>
      <c r="P77" s="33"/>
      <c r="Q77" s="33"/>
      <c r="R77" s="33"/>
      <c r="U77" s="26" t="str">
        <f t="shared" si="186"/>
        <v>Make a salad dressing. Salad dressing is science in action! A vinaigrette is made with two liquids that don't want to blend. They need the help of an "emulsifier" to come together. Here, use mustard as your emulsifier to get vinegar and oil to mix into something yummy for your salad.
 You'll need: 1 tsp mustard; 1 Tbsp vinegar; 1/2 cup olive oil, salt and pepper; medium-size bowl; whisk
 Instructions: Put the mustard in the bowl. Add the vinegar and whisk, whisk, whisk! Slwoly add the oil while continuing to whisk. Watch closely as the dressing gets smooth.
 What happens? Look really closely-your dressing is not a mixture (like vinegar and water would be), but actually tiny oil bubbles floating in vinegar, with the help of mustard. It's an emulsion!</v>
      </c>
    </row>
    <row r="78" spans="2:21" x14ac:dyDescent="0.2">
      <c r="B78" s="210"/>
      <c r="C78" s="63" t="s">
        <v>481</v>
      </c>
      <c r="D78" s="33"/>
      <c r="E78" s="33"/>
      <c r="F78" s="33"/>
      <c r="G78" s="33"/>
      <c r="H78" s="33"/>
      <c r="I78" s="33"/>
      <c r="J78" s="33"/>
      <c r="K78" s="33"/>
      <c r="L78" s="33"/>
      <c r="M78" s="33"/>
      <c r="N78" s="33"/>
      <c r="O78" s="33"/>
      <c r="P78" s="33"/>
      <c r="Q78" s="33"/>
      <c r="R78" s="33"/>
      <c r="U78" s="26" t="str">
        <f t="shared" si="186"/>
        <v>Grow rock candy. Make your own candy from sugar crystals.
 You'll need: 1 cup water; 4 cups sugar; food coloring; jar; wooden skewers or string
 Instructions: With an adult's help, boil the water. Slowly pour in the sugar, letting it dissolve as you pour. When the sugar won't dissolve anymore and begins building up on the bottom of the pan, add a few drops of the food coloring. (You can also add fruit flavoring now.) Pour this liquid into the jar, but don't let any undissolved sugar get into the jar. Put the skewers into the solution or tie string to a pencil and place the pencil across the jar.
 What happens? Crystals should start to form after about an hour, but if you wait several days or weeks, your rock candy will form large crystals. Sugar is actually made of tiny crystals that clump together. The same idea is used to make rock candy.
FOR MORE FUN: Use a hand lens or magnifying glass to look really closely at how the crystals grow. Do they look different than salt crystals?</v>
      </c>
    </row>
    <row r="79" spans="2:21" x14ac:dyDescent="0.2">
      <c r="B79" s="210"/>
      <c r="C79" s="63" t="s">
        <v>482</v>
      </c>
      <c r="D79" s="33"/>
      <c r="E79" s="33"/>
      <c r="F79" s="33"/>
      <c r="G79" s="33"/>
      <c r="H79" s="33"/>
      <c r="I79" s="33"/>
      <c r="J79" s="33"/>
      <c r="K79" s="33"/>
      <c r="L79" s="33"/>
      <c r="M79" s="33"/>
      <c r="N79" s="33"/>
      <c r="O79" s="33"/>
      <c r="P79" s="33"/>
      <c r="Q79" s="33"/>
      <c r="R79" s="33"/>
      <c r="U79" s="26" t="str">
        <f t="shared" si="186"/>
        <v>Make your own ice cream. With the help of salt, ice cream stays creamy instead of turning into a block of ice.
 You'll need: 1 Tbsp sugar, 1/2 cup whipping cream or half &amp; half; 1/4 tsp vanilla; 6 Tbsp rock salt or kosher salt; 1 pint-sized ziplock bag; 1 gallon-size ziplock bag; ice
 Instructions: Fill the pint-size bag with sugar, milk, and vanilla, then seal it. Fill the gallon-size bag halfway with ice, then add the salt. Place the pint bag inside the gallon bag and seal. Shake the bags for about 10 minutes, until you see ice cream forming in the small bag. (Wear gloves-your hands will get cold.) Then open it up and dig in!
Tip: Double-bag both bags in case something leaks.
 What happens? Salt helps keep the ice cream temperature low enough to freeze milk, and sugar helps kep the ice cream from freezing solid! (There's more cool science in ice cream-with an adult, find out more online.)</v>
      </c>
    </row>
    <row r="80" spans="2:21" x14ac:dyDescent="0.2">
      <c r="B80" s="26">
        <v>2</v>
      </c>
      <c r="C80" s="212" t="s">
        <v>483</v>
      </c>
      <c r="D80" s="192" t="str">
        <f>IF(COUNTIF(D77:D79,"A")&gt;=1,"C",IF(COUNTIF(D77:D79,"A")&gt;0,"P"," "))</f>
        <v xml:space="preserve"> </v>
      </c>
      <c r="E80" s="192" t="str">
        <f t="shared" ref="E80" si="202">IF(COUNTIF(E77:E79,"A")&gt;=1,"C",IF(COUNTIF(E77:E79,"A")&gt;0,"P"," "))</f>
        <v xml:space="preserve"> </v>
      </c>
      <c r="F80" s="192" t="str">
        <f t="shared" ref="F80" si="203">IF(COUNTIF(F77:F79,"A")&gt;=1,"C",IF(COUNTIF(F77:F79,"A")&gt;0,"P"," "))</f>
        <v xml:space="preserve"> </v>
      </c>
      <c r="G80" s="192" t="str">
        <f t="shared" ref="G80" si="204">IF(COUNTIF(G77:G79,"A")&gt;=1,"C",IF(COUNTIF(G77:G79,"A")&gt;0,"P"," "))</f>
        <v xml:space="preserve"> </v>
      </c>
      <c r="H80" s="192" t="str">
        <f t="shared" ref="H80" si="205">IF(COUNTIF(H77:H79,"A")&gt;=1,"C",IF(COUNTIF(H77:H79,"A")&gt;0,"P"," "))</f>
        <v xml:space="preserve"> </v>
      </c>
      <c r="I80" s="192" t="str">
        <f t="shared" ref="I80" si="206">IF(COUNTIF(I77:I79,"A")&gt;=1,"C",IF(COUNTIF(I77:I79,"A")&gt;0,"P"," "))</f>
        <v xml:space="preserve"> </v>
      </c>
      <c r="J80" s="192" t="str">
        <f t="shared" ref="J80" si="207">IF(COUNTIF(J77:J79,"A")&gt;=1,"C",IF(COUNTIF(J77:J79,"A")&gt;0,"P"," "))</f>
        <v xml:space="preserve"> </v>
      </c>
      <c r="K80" s="192" t="str">
        <f t="shared" ref="K80" si="208">IF(COUNTIF(K77:K79,"A")&gt;=1,"C",IF(COUNTIF(K77:K79,"A")&gt;0,"P"," "))</f>
        <v xml:space="preserve"> </v>
      </c>
      <c r="L80" s="192" t="str">
        <f t="shared" ref="L80" si="209">IF(COUNTIF(L77:L79,"A")&gt;=1,"C",IF(COUNTIF(L77:L79,"A")&gt;0,"P"," "))</f>
        <v xml:space="preserve"> </v>
      </c>
      <c r="M80" s="192" t="str">
        <f t="shared" ref="M80" si="210">IF(COUNTIF(M77:M79,"A")&gt;=1,"C",IF(COUNTIF(M77:M79,"A")&gt;0,"P"," "))</f>
        <v xml:space="preserve"> </v>
      </c>
      <c r="N80" s="192" t="str">
        <f t="shared" ref="N80" si="211">IF(COUNTIF(N77:N79,"A")&gt;=1,"C",IF(COUNTIF(N77:N79,"A")&gt;0,"P"," "))</f>
        <v xml:space="preserve"> </v>
      </c>
      <c r="O80" s="192" t="str">
        <f t="shared" ref="O80" si="212">IF(COUNTIF(O77:O79,"A")&gt;=1,"C",IF(COUNTIF(O77:O79,"A")&gt;0,"P"," "))</f>
        <v xml:space="preserve"> </v>
      </c>
      <c r="P80" s="192" t="str">
        <f t="shared" ref="P80" si="213">IF(COUNTIF(P77:P79,"A")&gt;=1,"C",IF(COUNTIF(P77:P79,"A")&gt;0,"P"," "))</f>
        <v xml:space="preserve"> </v>
      </c>
      <c r="Q80" s="192" t="str">
        <f t="shared" ref="Q80" si="214">IF(COUNTIF(Q77:Q79,"A")&gt;=1,"C",IF(COUNTIF(Q77:Q79,"A")&gt;0,"P"," "))</f>
        <v xml:space="preserve"> </v>
      </c>
      <c r="R80" s="192" t="str">
        <f t="shared" ref="R80" si="215">IF(COUNTIF(R77:R79,"A")&gt;=1,"C",IF(COUNTIF(R77:R79,"A")&gt;0,"P"," "))</f>
        <v xml:space="preserve"> </v>
      </c>
      <c r="U80" s="26" t="str">
        <f t="shared" si="186"/>
        <v>Ever wonder why your clothes sometimes cling to you? Or why you feel a shock when you touch a doorknob? It's because of static electricity. Try one of these experiments to find out more about how it works.</v>
      </c>
    </row>
    <row r="81" spans="2:21" x14ac:dyDescent="0.2">
      <c r="B81" s="211"/>
      <c r="C81" s="213" t="s">
        <v>484</v>
      </c>
      <c r="D81" s="33"/>
      <c r="E81" s="33"/>
      <c r="F81" s="33"/>
      <c r="G81" s="33"/>
      <c r="H81" s="33"/>
      <c r="I81" s="33"/>
      <c r="J81" s="33"/>
      <c r="K81" s="33"/>
      <c r="L81" s="33"/>
      <c r="M81" s="33"/>
      <c r="N81" s="33"/>
      <c r="O81" s="33"/>
      <c r="P81" s="33"/>
      <c r="Q81" s="33"/>
      <c r="R81" s="33"/>
      <c r="U81" s="26" t="str">
        <f t="shared" si="186"/>
        <v>Follow the balloon leader. A balloon charged with static electricity can make a lot of different things folow it around the room!
 You'll need: a balloon; a ping-pong ball; paper; bubbles (optional)
 Instructions: Blow up the balloon and tie the end. Rub it on your hair. Then hold it close to a Ping-Pong ball. When you move the balloon, watch the science magic.
 What happens? When you rub the balloon against your hair, you give it a negative charge. The balloon takes some of the electrons from your hair, which leaves your hair positively charged.
  Your positively charged hair is now attracted to the negatively charged ballon, so your hair starts to rise up to meet it. This is similar to the Ping-Pong ball, which is drawn to the negatively charged ballon as the area near it becomes positively charged - opposite charges attract.
  You also see how same charges repel here0after you rub the balloon, the strands of your hair repel each other!
FOR MORE FUN: Try the experiment again with small bits of paper, or blow some bubbles and see if they'll follow the balloon.</v>
      </c>
    </row>
    <row r="82" spans="2:21" x14ac:dyDescent="0.2">
      <c r="B82" s="211"/>
      <c r="C82" s="213" t="s">
        <v>486</v>
      </c>
      <c r="D82" s="33"/>
      <c r="E82" s="33"/>
      <c r="F82" s="33"/>
      <c r="G82" s="33"/>
      <c r="H82" s="33"/>
      <c r="I82" s="33"/>
      <c r="J82" s="33"/>
      <c r="K82" s="33"/>
      <c r="L82" s="33"/>
      <c r="M82" s="33"/>
      <c r="N82" s="33"/>
      <c r="O82" s="33"/>
      <c r="P82" s="33"/>
      <c r="Q82" s="33"/>
      <c r="R82" s="33"/>
      <c r="U82" s="26" t="str">
        <f t="shared" si="186"/>
        <v>Make pepper dance. See what happens when electric charges jump back and forth.
 You'll need: salt, pepper, a sheet of paper, a balloon
 Instructions: Pour some salt and pepper on the sheet of paper. Blow up the balloon and tie it, and then rub it on your hair. Hold it over the salt and pepper and watch a "dance"!
 What happens? After you rub the balloon on your hair, it gets a negative charge. When you bring it close to the salt and pepper, the charge attracts the pepper first because it's lighter than salt. The pepper moves to the balloon, where it gets a negative charge, which repels it back to the paper. There, it loses the charge, and the "dance" starts again.</v>
      </c>
    </row>
    <row r="83" spans="2:21" x14ac:dyDescent="0.2">
      <c r="B83" s="211"/>
      <c r="C83" s="213" t="s">
        <v>485</v>
      </c>
      <c r="D83" s="33"/>
      <c r="E83" s="33"/>
      <c r="F83" s="33"/>
      <c r="G83" s="33"/>
      <c r="H83" s="33"/>
      <c r="I83" s="33"/>
      <c r="J83" s="33"/>
      <c r="K83" s="33"/>
      <c r="L83" s="33"/>
      <c r="M83" s="33"/>
      <c r="N83" s="33"/>
      <c r="O83" s="33"/>
      <c r="P83" s="33"/>
      <c r="Q83" s="33"/>
      <c r="R83" s="33"/>
      <c r="U83" s="26" t="str">
        <f t="shared" si="186"/>
        <v>Bend water. See if you can bend water with static electricity.
 You'll need: running water from a tap; a plastic comb; a wool sweater
 Instructions: Turn the water on in a very thing stream. Rub the comb very quickly on the sweater. Then bring the teeth of the comb near the water, about 3-4 inches below the faucet. Watch closely!
 What happens? The water bends toward the comb! By rubbing the comb against the sweater, you gave it a positive charge. This caused the water to be attracted to the charged item.
FOR MORE FUN: Try moving the comb different distances from the water. Then try running it through your hair more times. You could also try different kinds of combs.</v>
      </c>
    </row>
    <row r="84" spans="2:21" x14ac:dyDescent="0.2">
      <c r="B84" s="26">
        <v>3</v>
      </c>
      <c r="C84" s="212" t="s">
        <v>487</v>
      </c>
      <c r="D84" s="192" t="str">
        <f>IF(COUNTIF(D81:D83,"A")&gt;=1,"C",IF(COUNTIF(D81:D83,"A")&gt;0,"P"," "))</f>
        <v xml:space="preserve"> </v>
      </c>
      <c r="E84" s="192" t="str">
        <f t="shared" ref="E84" si="216">IF(COUNTIF(E81:E83,"A")&gt;=1,"C",IF(COUNTIF(E81:E83,"A")&gt;0,"P"," "))</f>
        <v xml:space="preserve"> </v>
      </c>
      <c r="F84" s="192" t="str">
        <f t="shared" ref="F84" si="217">IF(COUNTIF(F81:F83,"A")&gt;=1,"C",IF(COUNTIF(F81:F83,"A")&gt;0,"P"," "))</f>
        <v xml:space="preserve"> </v>
      </c>
      <c r="G84" s="192" t="str">
        <f t="shared" ref="G84" si="218">IF(COUNTIF(G81:G83,"A")&gt;=1,"C",IF(COUNTIF(G81:G83,"A")&gt;0,"P"," "))</f>
        <v xml:space="preserve"> </v>
      </c>
      <c r="H84" s="192" t="str">
        <f t="shared" ref="H84" si="219">IF(COUNTIF(H81:H83,"A")&gt;=1,"C",IF(COUNTIF(H81:H83,"A")&gt;0,"P"," "))</f>
        <v xml:space="preserve"> </v>
      </c>
      <c r="I84" s="192" t="str">
        <f t="shared" ref="I84" si="220">IF(COUNTIF(I81:I83,"A")&gt;=1,"C",IF(COUNTIF(I81:I83,"A")&gt;0,"P"," "))</f>
        <v xml:space="preserve"> </v>
      </c>
      <c r="J84" s="192" t="str">
        <f t="shared" ref="J84" si="221">IF(COUNTIF(J81:J83,"A")&gt;=1,"C",IF(COUNTIF(J81:J83,"A")&gt;0,"P"," "))</f>
        <v xml:space="preserve"> </v>
      </c>
      <c r="K84" s="192" t="str">
        <f t="shared" ref="K84" si="222">IF(COUNTIF(K81:K83,"A")&gt;=1,"C",IF(COUNTIF(K81:K83,"A")&gt;0,"P"," "))</f>
        <v xml:space="preserve"> </v>
      </c>
      <c r="L84" s="192" t="str">
        <f t="shared" ref="L84" si="223">IF(COUNTIF(L81:L83,"A")&gt;=1,"C",IF(COUNTIF(L81:L83,"A")&gt;0,"P"," "))</f>
        <v xml:space="preserve"> </v>
      </c>
      <c r="M84" s="192" t="str">
        <f t="shared" ref="M84" si="224">IF(COUNTIF(M81:M83,"A")&gt;=1,"C",IF(COUNTIF(M81:M83,"A")&gt;0,"P"," "))</f>
        <v xml:space="preserve"> </v>
      </c>
      <c r="N84" s="192" t="str">
        <f t="shared" ref="N84" si="225">IF(COUNTIF(N81:N83,"A")&gt;=1,"C",IF(COUNTIF(N81:N83,"A")&gt;0,"P"," "))</f>
        <v xml:space="preserve"> </v>
      </c>
      <c r="O84" s="192" t="str">
        <f t="shared" ref="O84" si="226">IF(COUNTIF(O81:O83,"A")&gt;=1,"C",IF(COUNTIF(O81:O83,"A")&gt;0,"P"," "))</f>
        <v xml:space="preserve"> </v>
      </c>
      <c r="P84" s="192" t="str">
        <f t="shared" ref="P84" si="227">IF(COUNTIF(P81:P83,"A")&gt;=1,"C",IF(COUNTIF(P81:P83,"A")&gt;0,"P"," "))</f>
        <v xml:space="preserve"> </v>
      </c>
      <c r="Q84" s="192" t="str">
        <f t="shared" ref="Q84" si="228">IF(COUNTIF(Q81:Q83,"A")&gt;=1,"C",IF(COUNTIF(Q81:Q83,"A")&gt;0,"P"," "))</f>
        <v xml:space="preserve"> </v>
      </c>
      <c r="R84" s="192" t="str">
        <f t="shared" ref="R84" si="229">IF(COUNTIF(R81:R83,"A")&gt;=1,"C",IF(COUNTIF(R81:R83,"A")&gt;0,"P"," "))</f>
        <v xml:space="preserve"> </v>
      </c>
      <c r="U84" s="26" t="str">
        <f t="shared" si="186"/>
        <v>How come some things float, while others don't? It's all aobut density. Density is not weight, but it's related. For example, if you swim in the pool with blow-up floaties or a raft, you won't sink because the air inside the floaties is less dense than the water around you. So the air helps hold you up! Try one of these to find out more about density.</v>
      </c>
    </row>
    <row r="85" spans="2:21" x14ac:dyDescent="0.2">
      <c r="B85" s="211"/>
      <c r="C85" s="213" t="s">
        <v>488</v>
      </c>
      <c r="D85" s="33"/>
      <c r="E85" s="33"/>
      <c r="F85" s="33"/>
      <c r="G85" s="33"/>
      <c r="H85" s="33"/>
      <c r="I85" s="33"/>
      <c r="J85" s="33"/>
      <c r="K85" s="33"/>
      <c r="L85" s="33"/>
      <c r="M85" s="33"/>
      <c r="N85" s="33"/>
      <c r="O85" s="33"/>
      <c r="P85" s="33"/>
      <c r="Q85" s="33"/>
      <c r="R85" s="33"/>
      <c r="U85" s="26" t="str">
        <f t="shared" si="186"/>
        <v xml:space="preserve">Eggs in salt water. See if you can keep an egg suspended in the middle of a glass with this experiment.
 You'll need: a tall glass or clear pitcher; 4 Tbsp salt; 2 cups water; food coloring; an egg
 Instructions: Mix the salt and one cup of water in the glass, then add a few drops of food coloring. Mix to dissolve the salt. Then slowly pour the remaining cup of plain water down the side of the glass. Carefully lower your egg into the glass.
 What happens? The egg should sink unti lit hits the layer of salt water. (The food coloring is to help you see the boundary between the salt water and plain water.) Why does the egg stop sinking? Because the salt water is denser than the egg!
</v>
      </c>
    </row>
    <row r="86" spans="2:21" x14ac:dyDescent="0.2">
      <c r="B86" s="211"/>
      <c r="C86" s="213" t="s">
        <v>489</v>
      </c>
      <c r="D86" s="33"/>
      <c r="E86" s="33"/>
      <c r="F86" s="33"/>
      <c r="G86" s="33"/>
      <c r="H86" s="33"/>
      <c r="I86" s="33"/>
      <c r="J86" s="33"/>
      <c r="K86" s="33"/>
      <c r="L86" s="33"/>
      <c r="M86" s="33"/>
      <c r="N86" s="33"/>
      <c r="O86" s="33"/>
      <c r="P86" s="33"/>
      <c r="Q86" s="33"/>
      <c r="R86" s="33"/>
      <c r="U86" s="26" t="str">
        <f t="shared" si="186"/>
        <v>Danding raisins. Can you make raisins move without touching them? Try this experiment.
 You'll need: Can of lemon-lime soda (like Springe or 7Up); tall glass; a small box of raisins
 Instructions: Pour the soda into the glass. Drop 6 or 7 raisins into the soda. Watch them for a few seconds.
 What happens? Raisins are denser than the soda so at first they sink. But then the bubbles from the soda fill in the wrinkles in the raisins, lifting them up. When the bubbles reach the top of the glass, they pop, and the raisins sink again.</v>
      </c>
    </row>
    <row r="87" spans="2:21" x14ac:dyDescent="0.2">
      <c r="B87" s="211"/>
      <c r="C87" s="213" t="s">
        <v>490</v>
      </c>
      <c r="D87" s="33"/>
      <c r="E87" s="33"/>
      <c r="F87" s="33"/>
      <c r="G87" s="33"/>
      <c r="H87" s="33"/>
      <c r="I87" s="33"/>
      <c r="J87" s="33"/>
      <c r="K87" s="33"/>
      <c r="L87" s="33"/>
      <c r="M87" s="33"/>
      <c r="N87" s="33"/>
      <c r="O87" s="33"/>
      <c r="P87" s="33"/>
      <c r="Q87" s="33"/>
      <c r="R87" s="33"/>
      <c r="U87" s="26" t="str">
        <f t="shared" si="186"/>
        <v>Lemons vs. limes. Lemons and limes seem very alike. But are they really?
 You'll need: a deep container; a lemon; a lime
 Instructions: Fill a deep container with water. Add the lemon and lime.
 What happens? Usually the lemon will float and the lime won't. This is because a lime is denser than water, but a lemon is not.
FOR MORE FUN: Try the experiment again with different juicy fruits. You could use an orange with peel and one without, and then add more fruits with and without peels. Which float and which sink? Are any of them in the middle?</v>
      </c>
    </row>
    <row r="88" spans="2:21" x14ac:dyDescent="0.2">
      <c r="B88" s="26">
        <v>4</v>
      </c>
      <c r="C88" s="212" t="s">
        <v>491</v>
      </c>
      <c r="D88" s="192" t="str">
        <f>IF(COUNTIF(D85:D87,"A")&gt;=1,"C",IF(COUNTIF(D85:D87,"A")&gt;0,"P"," "))</f>
        <v xml:space="preserve"> </v>
      </c>
      <c r="E88" s="192" t="str">
        <f t="shared" ref="E88" si="230">IF(COUNTIF(E85:E87,"A")&gt;=1,"C",IF(COUNTIF(E85:E87,"A")&gt;0,"P"," "))</f>
        <v xml:space="preserve"> </v>
      </c>
      <c r="F88" s="192" t="str">
        <f t="shared" ref="F88" si="231">IF(COUNTIF(F85:F87,"A")&gt;=1,"C",IF(COUNTIF(F85:F87,"A")&gt;0,"P"," "))</f>
        <v xml:space="preserve"> </v>
      </c>
      <c r="G88" s="192" t="str">
        <f t="shared" ref="G88" si="232">IF(COUNTIF(G85:G87,"A")&gt;=1,"C",IF(COUNTIF(G85:G87,"A")&gt;0,"P"," "))</f>
        <v xml:space="preserve"> </v>
      </c>
      <c r="H88" s="192" t="str">
        <f t="shared" ref="H88" si="233">IF(COUNTIF(H85:H87,"A")&gt;=1,"C",IF(COUNTIF(H85:H87,"A")&gt;0,"P"," "))</f>
        <v xml:space="preserve"> </v>
      </c>
      <c r="I88" s="192" t="str">
        <f t="shared" ref="I88" si="234">IF(COUNTIF(I85:I87,"A")&gt;=1,"C",IF(COUNTIF(I85:I87,"A")&gt;0,"P"," "))</f>
        <v xml:space="preserve"> </v>
      </c>
      <c r="J88" s="192" t="str">
        <f t="shared" ref="J88" si="235">IF(COUNTIF(J85:J87,"A")&gt;=1,"C",IF(COUNTIF(J85:J87,"A")&gt;0,"P"," "))</f>
        <v xml:space="preserve"> </v>
      </c>
      <c r="K88" s="192" t="str">
        <f t="shared" ref="K88" si="236">IF(COUNTIF(K85:K87,"A")&gt;=1,"C",IF(COUNTIF(K85:K87,"A")&gt;0,"P"," "))</f>
        <v xml:space="preserve"> </v>
      </c>
      <c r="L88" s="192" t="str">
        <f t="shared" ref="L88" si="237">IF(COUNTIF(L85:L87,"A")&gt;=1,"C",IF(COUNTIF(L85:L87,"A")&gt;0,"P"," "))</f>
        <v xml:space="preserve"> </v>
      </c>
      <c r="M88" s="192" t="str">
        <f t="shared" ref="M88" si="238">IF(COUNTIF(M85:M87,"A")&gt;=1,"C",IF(COUNTIF(M85:M87,"A")&gt;0,"P"," "))</f>
        <v xml:space="preserve"> </v>
      </c>
      <c r="N88" s="192" t="str">
        <f t="shared" ref="N88" si="239">IF(COUNTIF(N85:N87,"A")&gt;=1,"C",IF(COUNTIF(N85:N87,"A")&gt;0,"P"," "))</f>
        <v xml:space="preserve"> </v>
      </c>
      <c r="O88" s="192" t="str">
        <f t="shared" ref="O88" si="240">IF(COUNTIF(O85:O87,"A")&gt;=1,"C",IF(COUNTIF(O85:O87,"A")&gt;0,"P"," "))</f>
        <v xml:space="preserve"> </v>
      </c>
      <c r="P88" s="192" t="str">
        <f t="shared" ref="P88" si="241">IF(COUNTIF(P85:P87,"A")&gt;=1,"C",IF(COUNTIF(P85:P87,"A")&gt;0,"P"," "))</f>
        <v xml:space="preserve"> </v>
      </c>
      <c r="Q88" s="192" t="str">
        <f t="shared" ref="Q88" si="242">IF(COUNTIF(Q85:Q87,"A")&gt;=1,"C",IF(COUNTIF(Q85:Q87,"A")&gt;0,"P"," "))</f>
        <v xml:space="preserve"> </v>
      </c>
      <c r="R88" s="192" t="str">
        <f t="shared" ref="R88" si="243">IF(COUNTIF(R85:R87,"A")&gt;=1,"C",IF(COUNTIF(R85:R87,"A")&gt;0,"P"," "))</f>
        <v xml:space="preserve"> </v>
      </c>
      <c r="U88" s="26" t="str">
        <f t="shared" si="186"/>
        <v>When mixed with a gas called carbon dioxide, some household items can have a fun reaction. Check out how carbon dioxide reacts with different elements.
Important Tip: Make sure you wear sunglasses or safety goggles for these experiments!</v>
      </c>
    </row>
    <row r="89" spans="2:21" x14ac:dyDescent="0.2">
      <c r="B89" s="211"/>
      <c r="C89" s="213" t="s">
        <v>492</v>
      </c>
      <c r="D89" s="33"/>
      <c r="E89" s="33"/>
      <c r="F89" s="33"/>
      <c r="G89" s="33"/>
      <c r="H89" s="33"/>
      <c r="I89" s="33"/>
      <c r="J89" s="33"/>
      <c r="K89" s="33"/>
      <c r="L89" s="33"/>
      <c r="M89" s="33"/>
      <c r="N89" s="33"/>
      <c r="O89" s="33"/>
      <c r="P89" s="33"/>
      <c r="Q89" s="33"/>
      <c r="R89" s="33"/>
      <c r="U89" s="26" t="str">
        <f t="shared" si="186"/>
        <v>Soda geyser. A geyser is a hole in the earth that sprays out hot water and steam. So making your own is definitely an outside experiment!
 You'll need: 2-liter bottle of Diet Coke; Roll of Mentos candy (mint works best); Long piece of scotch tape
 Instructions: Take the top off the soda bottle and set the bottle on the ground somewhere outside with nothing else around. Open the package of Mentos candy and stick them along a piece of tape so you can drop them all into the soda at once. When you are ready to make the drop, be ready to run and stand back!
 What happens? A soda geyser will erupt because of the carbon dioxide gas created by the rapid reaction between the candy and soda.</v>
      </c>
    </row>
    <row r="90" spans="2:21" x14ac:dyDescent="0.2">
      <c r="B90" s="211"/>
      <c r="C90" s="213" t="s">
        <v>493</v>
      </c>
      <c r="D90" s="33"/>
      <c r="E90" s="33"/>
      <c r="F90" s="33"/>
      <c r="G90" s="33"/>
      <c r="H90" s="33"/>
      <c r="I90" s="33"/>
      <c r="J90" s="33"/>
      <c r="K90" s="33"/>
      <c r="L90" s="33"/>
      <c r="M90" s="33"/>
      <c r="N90" s="33"/>
      <c r="O90" s="33"/>
      <c r="P90" s="33"/>
      <c r="Q90" s="33"/>
      <c r="R90" s="33"/>
      <c r="U90" s="26" t="str">
        <f t="shared" si="186"/>
        <v>Film-canister rockets. If a gas like carbon dioxide builds up, it can create a strong force.
 You'll need: an old film canister with a pop-in lid (it's important that the lid is pop-in, not pop-on. Pop in canisters are usually clear, while pop-ons are usually black with a grey or black lids. Canisters are available at photo stores or science-supply stories); water; Alka-Seltzer tablets
 Instructions: Fill the film canister half-full with water. Cut the Alka Seltzer tablet into 4 pieces, then drop the pieces into the canister, and snap on the lid. Time the reaction!
 What happens? The carbon dioxide created by the reaction in the canister should pop the top off the canister.
FOR MORE FUN: Try again, changing the amount of water or Alka-Seltzer. Is there a best combination?</v>
      </c>
    </row>
    <row r="91" spans="2:21" x14ac:dyDescent="0.2">
      <c r="B91" s="211"/>
      <c r="C91" s="213" t="s">
        <v>494</v>
      </c>
      <c r="D91" s="33"/>
      <c r="E91" s="33"/>
      <c r="F91" s="33"/>
      <c r="G91" s="33"/>
      <c r="H91" s="33"/>
      <c r="I91" s="33"/>
      <c r="J91" s="33"/>
      <c r="K91" s="33"/>
      <c r="L91" s="33"/>
      <c r="M91" s="33"/>
      <c r="N91" s="33"/>
      <c r="O91" s="33"/>
      <c r="P91" s="33"/>
      <c r="Q91" s="33"/>
      <c r="R91" s="33"/>
      <c r="U91" s="26" t="str">
        <f t="shared" si="186"/>
        <v>Blow up a balloon without using your breath. Gases like carbon dioxide will try to find a place to go when they are expanding in confined spaces. Test this out by showing your friends how to blow up a balloon without using your breath. Be careful-the balloon might pop!
 You'll need: 2 spoons; 2 Tbsp vinegar; a clean, empty plastic bottle; a balloon; 1 tsp baking soda
 Instructions: With one of the spoons, add the vinegar to the bottle. Ask a friend or an adult to hold open the mouth of the balloon, and, using the other spoon, pour baking soda into the balloon. Then stretch the balloon's opening over the mouth of the bottle. Make sure the baking soda inside the balloon falls into the vinegar
 What happens? The baking soda and vinegar create carbon dioxide when they mix. There is not enough room inside the bottle for the extra gas, so it expands into the balloon, blowing it up!</v>
      </c>
    </row>
    <row r="92" spans="2:21" x14ac:dyDescent="0.2">
      <c r="B92" s="26">
        <v>5</v>
      </c>
      <c r="C92" s="212" t="s">
        <v>495</v>
      </c>
      <c r="D92" s="192" t="str">
        <f>IF(COUNTIF(D89:D91,"A")&gt;=1,"C",IF(COUNTIF(D89:D91,"A")&gt;0,"P"," "))</f>
        <v xml:space="preserve"> </v>
      </c>
      <c r="E92" s="192" t="str">
        <f t="shared" ref="E92" si="244">IF(COUNTIF(E89:E91,"A")&gt;=1,"C",IF(COUNTIF(E89:E91,"A")&gt;0,"P"," "))</f>
        <v xml:space="preserve"> </v>
      </c>
      <c r="F92" s="192" t="str">
        <f t="shared" ref="F92" si="245">IF(COUNTIF(F89:F91,"A")&gt;=1,"C",IF(COUNTIF(F89:F91,"A")&gt;0,"P"," "))</f>
        <v xml:space="preserve"> </v>
      </c>
      <c r="G92" s="192" t="str">
        <f t="shared" ref="G92" si="246">IF(COUNTIF(G89:G91,"A")&gt;=1,"C",IF(COUNTIF(G89:G91,"A")&gt;0,"P"," "))</f>
        <v xml:space="preserve"> </v>
      </c>
      <c r="H92" s="192" t="str">
        <f t="shared" ref="H92" si="247">IF(COUNTIF(H89:H91,"A")&gt;=1,"C",IF(COUNTIF(H89:H91,"A")&gt;0,"P"," "))</f>
        <v xml:space="preserve"> </v>
      </c>
      <c r="I92" s="192" t="str">
        <f t="shared" ref="I92" si="248">IF(COUNTIF(I89:I91,"A")&gt;=1,"C",IF(COUNTIF(I89:I91,"A")&gt;0,"P"," "))</f>
        <v xml:space="preserve"> </v>
      </c>
      <c r="J92" s="192" t="str">
        <f t="shared" ref="J92" si="249">IF(COUNTIF(J89:J91,"A")&gt;=1,"C",IF(COUNTIF(J89:J91,"A")&gt;0,"P"," "))</f>
        <v xml:space="preserve"> </v>
      </c>
      <c r="K92" s="192" t="str">
        <f t="shared" ref="K92" si="250">IF(COUNTIF(K89:K91,"A")&gt;=1,"C",IF(COUNTIF(K89:K91,"A")&gt;0,"P"," "))</f>
        <v xml:space="preserve"> </v>
      </c>
      <c r="L92" s="192" t="str">
        <f t="shared" ref="L92" si="251">IF(COUNTIF(L89:L91,"A")&gt;=1,"C",IF(COUNTIF(L89:L91,"A")&gt;0,"P"," "))</f>
        <v xml:space="preserve"> </v>
      </c>
      <c r="M92" s="192" t="str">
        <f t="shared" ref="M92" si="252">IF(COUNTIF(M89:M91,"A")&gt;=1,"C",IF(COUNTIF(M89:M91,"A")&gt;0,"P"," "))</f>
        <v xml:space="preserve"> </v>
      </c>
      <c r="N92" s="192" t="str">
        <f t="shared" ref="N92" si="253">IF(COUNTIF(N89:N91,"A")&gt;=1,"C",IF(COUNTIF(N89:N91,"A")&gt;0,"P"," "))</f>
        <v xml:space="preserve"> </v>
      </c>
      <c r="O92" s="192" t="str">
        <f t="shared" ref="O92" si="254">IF(COUNTIF(O89:O91,"A")&gt;=1,"C",IF(COUNTIF(O89:O91,"A")&gt;0,"P"," "))</f>
        <v xml:space="preserve"> </v>
      </c>
      <c r="P92" s="192" t="str">
        <f t="shared" ref="P92" si="255">IF(COUNTIF(P89:P91,"A")&gt;=1,"C",IF(COUNTIF(P89:P91,"A")&gt;0,"P"," "))</f>
        <v xml:space="preserve"> </v>
      </c>
      <c r="Q92" s="192" t="str">
        <f t="shared" ref="Q92" si="256">IF(COUNTIF(Q89:Q91,"A")&gt;=1,"C",IF(COUNTIF(Q89:Q91,"A")&gt;0,"P"," "))</f>
        <v xml:space="preserve"> </v>
      </c>
      <c r="R92" s="192" t="str">
        <f t="shared" ref="R92" si="257">IF(COUNTIF(R89:R91,"A")&gt;=1,"C",IF(COUNTIF(R89:R91,"A")&gt;0,"P"," "))</f>
        <v xml:space="preserve"> </v>
      </c>
      <c r="U92" s="26" t="str">
        <f t="shared" si="186"/>
        <v/>
      </c>
    </row>
    <row r="93" spans="2:21" x14ac:dyDescent="0.2">
      <c r="B93" s="211"/>
      <c r="C93" s="213" t="s">
        <v>496</v>
      </c>
      <c r="D93" s="33"/>
      <c r="E93" s="33"/>
      <c r="F93" s="33"/>
      <c r="G93" s="33"/>
      <c r="H93" s="33"/>
      <c r="I93" s="33"/>
      <c r="J93" s="33"/>
      <c r="K93" s="33"/>
      <c r="L93" s="33"/>
      <c r="M93" s="33"/>
      <c r="N93" s="33"/>
      <c r="O93" s="33"/>
      <c r="P93" s="33"/>
      <c r="Q93" s="33"/>
      <c r="R93" s="33"/>
      <c r="U93" s="26" t="str">
        <f t="shared" si="186"/>
        <v>Giant bubbles. These are even more fun than the small ones from the standard bubble wand
 You'll need: cotton string; a large plastic tub; 2 plastic straws; 1 cup dishwashing soap; 4 cups water; 1/2 cup light-colored corn syrup or glycerin
 Instructions: To make your bubble blower, cut a long piece of string and thread it through two straws. Tie the ends of the string together, and then slide the knot into the middle of one of the straws. You can adjust the blower size by making the length of string shorter or longer before tying ends. Pour the liquids into the tub and mix. Dip your blower into the tub. Holding the straws, slowly spin around. With some practice, you should create huge bubbles!</v>
      </c>
    </row>
    <row r="94" spans="2:21" x14ac:dyDescent="0.2">
      <c r="B94" s="211"/>
      <c r="C94" s="213" t="s">
        <v>497</v>
      </c>
      <c r="D94" s="33"/>
      <c r="E94" s="33"/>
      <c r="F94" s="33"/>
      <c r="G94" s="33"/>
      <c r="H94" s="33"/>
      <c r="I94" s="33"/>
      <c r="J94" s="33"/>
      <c r="K94" s="33"/>
      <c r="L94" s="33"/>
      <c r="M94" s="33"/>
      <c r="N94" s="33"/>
      <c r="O94" s="33"/>
      <c r="P94" s="33"/>
      <c r="Q94" s="33"/>
      <c r="R94" s="33"/>
      <c r="U94" s="26" t="str">
        <f t="shared" si="186"/>
        <v>Homemade Silly Putty. Silly Putty is fun goo that you can stretch, stamp, and play with. Instead of buying some, why not make your own?
 You'll need: food coloring; 3/4 cup glue; 1/4 cup liquid starch or borax; mixing bowl; water
 Instructions: In the bowl, mix 8 drops of food coloring, the glue, and 1 cup water. Mix the borax with 1 1/3 cups water. Slowly add the liquid starch or borax mixture to the colored glue and water mixture. Knead the mixture until you can stretch it but it isn't too mushy. Store in a plastic bag or covered container. (If it's out in the air for more than two horus it will harden!)</v>
      </c>
    </row>
    <row r="95" spans="2:21" x14ac:dyDescent="0.2">
      <c r="B95" s="211"/>
      <c r="C95" s="213" t="s">
        <v>498</v>
      </c>
      <c r="D95" s="33"/>
      <c r="E95" s="33"/>
      <c r="F95" s="33"/>
      <c r="G95" s="33"/>
      <c r="H95" s="33"/>
      <c r="I95" s="33"/>
      <c r="J95" s="33"/>
      <c r="K95" s="33"/>
      <c r="L95" s="33"/>
      <c r="M95" s="33"/>
      <c r="N95" s="33"/>
      <c r="O95" s="33"/>
      <c r="P95" s="33"/>
      <c r="Q95" s="33"/>
      <c r="R95" s="33"/>
      <c r="U95" s="26" t="str">
        <f t="shared" si="186"/>
        <v>Make dinosaur sn_t. Okay, so maybe it isn't real...but it sure looks like it!
 You'll need: a mixing bowl; 1 1/2 cups cornstarch; 1 cup water; yellow and green food coloring.
 Instructions: In the bowl, mix the cornstarch and water. Add a few drops of yellow and green food coloring to the mixture. Use your hands to make sure it has really combined. After about a minute, you'll have stretchy slime that looks like it came from a dinosaur. Achoo!</v>
      </c>
    </row>
    <row r="96" spans="2:21" ht="1.5" customHeight="1" thickBot="1" x14ac:dyDescent="0.25">
      <c r="D96" s="192" t="str">
        <f>IF(COUNTIF(D93:D95,"A")&gt;=1,"C",IF(COUNTIF(D93:D95,"A")&gt;0,"P"," "))</f>
        <v xml:space="preserve"> </v>
      </c>
      <c r="E96" s="192" t="str">
        <f t="shared" ref="E96" si="258">IF(COUNTIF(E93:E95,"A")&gt;=1,"C",IF(COUNTIF(E93:E95,"A")&gt;0,"P"," "))</f>
        <v xml:space="preserve"> </v>
      </c>
      <c r="F96" s="192" t="str">
        <f t="shared" ref="F96" si="259">IF(COUNTIF(F93:F95,"A")&gt;=1,"C",IF(COUNTIF(F93:F95,"A")&gt;0,"P"," "))</f>
        <v xml:space="preserve"> </v>
      </c>
      <c r="G96" s="192" t="str">
        <f t="shared" ref="G96" si="260">IF(COUNTIF(G93:G95,"A")&gt;=1,"C",IF(COUNTIF(G93:G95,"A")&gt;0,"P"," "))</f>
        <v xml:space="preserve"> </v>
      </c>
      <c r="H96" s="192" t="str">
        <f t="shared" ref="H96" si="261">IF(COUNTIF(H93:H95,"A")&gt;=1,"C",IF(COUNTIF(H93:H95,"A")&gt;0,"P"," "))</f>
        <v xml:space="preserve"> </v>
      </c>
      <c r="I96" s="192" t="str">
        <f t="shared" ref="I96" si="262">IF(COUNTIF(I93:I95,"A")&gt;=1,"C",IF(COUNTIF(I93:I95,"A")&gt;0,"P"," "))</f>
        <v xml:space="preserve"> </v>
      </c>
      <c r="J96" s="192" t="str">
        <f t="shared" ref="J96" si="263">IF(COUNTIF(J93:J95,"A")&gt;=1,"C",IF(COUNTIF(J93:J95,"A")&gt;0,"P"," "))</f>
        <v xml:space="preserve"> </v>
      </c>
      <c r="K96" s="192" t="str">
        <f t="shared" ref="K96" si="264">IF(COUNTIF(K93:K95,"A")&gt;=1,"C",IF(COUNTIF(K93:K95,"A")&gt;0,"P"," "))</f>
        <v xml:space="preserve"> </v>
      </c>
      <c r="L96" s="192" t="str">
        <f t="shared" ref="L96" si="265">IF(COUNTIF(L93:L95,"A")&gt;=1,"C",IF(COUNTIF(L93:L95,"A")&gt;0,"P"," "))</f>
        <v xml:space="preserve"> </v>
      </c>
      <c r="M96" s="192" t="str">
        <f t="shared" ref="M96" si="266">IF(COUNTIF(M93:M95,"A")&gt;=1,"C",IF(COUNTIF(M93:M95,"A")&gt;0,"P"," "))</f>
        <v xml:space="preserve"> </v>
      </c>
      <c r="N96" s="192" t="str">
        <f t="shared" ref="N96" si="267">IF(COUNTIF(N93:N95,"A")&gt;=1,"C",IF(COUNTIF(N93:N95,"A")&gt;0,"P"," "))</f>
        <v xml:space="preserve"> </v>
      </c>
      <c r="O96" s="192" t="str">
        <f t="shared" ref="O96" si="268">IF(COUNTIF(O93:O95,"A")&gt;=1,"C",IF(COUNTIF(O93:O95,"A")&gt;0,"P"," "))</f>
        <v xml:space="preserve"> </v>
      </c>
      <c r="P96" s="192" t="str">
        <f t="shared" ref="P96" si="269">IF(COUNTIF(P93:P95,"A")&gt;=1,"C",IF(COUNTIF(P93:P95,"A")&gt;0,"P"," "))</f>
        <v xml:space="preserve"> </v>
      </c>
      <c r="Q96" s="192" t="str">
        <f t="shared" ref="Q96" si="270">IF(COUNTIF(Q93:Q95,"A")&gt;=1,"C",IF(COUNTIF(Q93:Q95,"A")&gt;0,"P"," "))</f>
        <v xml:space="preserve"> </v>
      </c>
      <c r="R96" s="192" t="str">
        <f t="shared" ref="R96" si="271">IF(COUNTIF(R93:R95,"A")&gt;=1,"C",IF(COUNTIF(R93:R95,"A")&gt;0,"P"," "))</f>
        <v xml:space="preserve"> </v>
      </c>
      <c r="U96" s="26" t="str">
        <f t="shared" si="186"/>
        <v/>
      </c>
    </row>
    <row r="97" spans="2:21" ht="13.5" thickBot="1" x14ac:dyDescent="0.25">
      <c r="C97" s="58" t="s">
        <v>48</v>
      </c>
      <c r="D97" s="206" t="str">
        <f>IF(COUNTIF(D80:D96,"C")&gt;4,"C",IF(COUNTIF(D80:D96,"C")&gt;0,"P"," "))</f>
        <v xml:space="preserve"> </v>
      </c>
      <c r="E97" s="206" t="str">
        <f t="shared" ref="E97:R97" si="272">IF(COUNTIF(E80:E96,"C")&gt;4,"C",IF(COUNTIF(E80:E96,"C")&gt;0,"P"," "))</f>
        <v xml:space="preserve"> </v>
      </c>
      <c r="F97" s="206" t="str">
        <f t="shared" si="272"/>
        <v xml:space="preserve"> </v>
      </c>
      <c r="G97" s="206" t="str">
        <f t="shared" si="272"/>
        <v xml:space="preserve"> </v>
      </c>
      <c r="H97" s="206" t="str">
        <f t="shared" si="272"/>
        <v xml:space="preserve"> </v>
      </c>
      <c r="I97" s="206" t="str">
        <f t="shared" si="272"/>
        <v xml:space="preserve"> </v>
      </c>
      <c r="J97" s="206" t="str">
        <f t="shared" si="272"/>
        <v xml:space="preserve"> </v>
      </c>
      <c r="K97" s="206" t="str">
        <f t="shared" si="272"/>
        <v xml:space="preserve"> </v>
      </c>
      <c r="L97" s="206" t="str">
        <f t="shared" si="272"/>
        <v xml:space="preserve"> </v>
      </c>
      <c r="M97" s="206" t="str">
        <f t="shared" si="272"/>
        <v xml:space="preserve"> </v>
      </c>
      <c r="N97" s="206" t="str">
        <f t="shared" si="272"/>
        <v xml:space="preserve"> </v>
      </c>
      <c r="O97" s="206" t="str">
        <f t="shared" si="272"/>
        <v xml:space="preserve"> </v>
      </c>
      <c r="P97" s="206" t="str">
        <f t="shared" si="272"/>
        <v xml:space="preserve"> </v>
      </c>
      <c r="Q97" s="206" t="str">
        <f t="shared" si="272"/>
        <v xml:space="preserve"> </v>
      </c>
      <c r="R97" s="206" t="str">
        <f t="shared" si="272"/>
        <v xml:space="preserve"> </v>
      </c>
      <c r="U97" s="26" t="str">
        <f t="shared" si="186"/>
        <v/>
      </c>
    </row>
    <row r="98" spans="2:21" ht="15" x14ac:dyDescent="0.25">
      <c r="B98" s="209" t="s">
        <v>224</v>
      </c>
      <c r="U98" s="26" t="str">
        <f t="shared" si="186"/>
        <v/>
      </c>
    </row>
    <row r="99" spans="2:21" x14ac:dyDescent="0.2">
      <c r="B99" s="26">
        <v>1</v>
      </c>
      <c r="C99" s="331" t="s">
        <v>499</v>
      </c>
      <c r="U99" s="26" t="str">
        <f t="shared" si="186"/>
        <v>There are all kinds of family stories and all kinds of families. As you explore these stories, think about the questions in the box below. Talk about your answers with your family and Brownie friends!</v>
      </c>
    </row>
    <row r="100" spans="2:21" x14ac:dyDescent="0.2">
      <c r="B100" s="210"/>
      <c r="C100" s="63" t="s">
        <v>504</v>
      </c>
      <c r="D100" s="33"/>
      <c r="E100" s="33"/>
      <c r="F100" s="33"/>
      <c r="G100" s="33"/>
      <c r="H100" s="33"/>
      <c r="I100" s="33"/>
      <c r="J100" s="33"/>
      <c r="K100" s="33"/>
      <c r="L100" s="33"/>
      <c r="M100" s="33"/>
      <c r="N100" s="33"/>
      <c r="O100" s="33"/>
      <c r="P100" s="33"/>
      <c r="Q100" s="33"/>
      <c r="R100" s="33"/>
      <c r="U100" s="26" t="str">
        <f t="shared" si="186"/>
        <v>Read two stories starring families. Many books are all about girls and their families. Read two on your own or in a group.</v>
      </c>
    </row>
    <row r="101" spans="2:21" x14ac:dyDescent="0.2">
      <c r="B101" s="210"/>
      <c r="C101" s="63" t="s">
        <v>505</v>
      </c>
      <c r="D101" s="33"/>
      <c r="E101" s="33"/>
      <c r="F101" s="33"/>
      <c r="G101" s="33"/>
      <c r="H101" s="33"/>
      <c r="I101" s="33"/>
      <c r="J101" s="33"/>
      <c r="K101" s="33"/>
      <c r="L101" s="33"/>
      <c r="M101" s="33"/>
      <c r="N101" s="33"/>
      <c r="O101" s="33"/>
      <c r="P101" s="33"/>
      <c r="Q101" s="33"/>
      <c r="R101" s="33"/>
      <c r="U101" s="26" t="str">
        <f t="shared" si="186"/>
        <v>Watch a family story. Watch one movie or two different TV shows about family.
FOR MORE FUN: If your family was in a movie, what would they do? Come up with a name for your family's movie, and draw the movie poster.</v>
      </c>
    </row>
    <row r="102" spans="2:21" x14ac:dyDescent="0.2">
      <c r="B102" s="210"/>
      <c r="C102" s="63" t="s">
        <v>506</v>
      </c>
      <c r="D102" s="33"/>
      <c r="E102" s="33"/>
      <c r="F102" s="33"/>
      <c r="G102" s="33"/>
      <c r="H102" s="33"/>
      <c r="I102" s="33"/>
      <c r="J102" s="33"/>
      <c r="K102" s="33"/>
      <c r="L102" s="33"/>
      <c r="M102" s="33"/>
      <c r="N102" s="33"/>
      <c r="O102" s="33"/>
      <c r="P102" s="33"/>
      <c r="Q102" s="33"/>
      <c r="R102" s="33"/>
      <c r="U102" s="26" t="str">
        <f t="shared" si="186"/>
        <v>Share family stories with friends. In your Brownie group, share a story about your family. Then listen to other girls' stories.</v>
      </c>
    </row>
    <row r="103" spans="2:21" x14ac:dyDescent="0.2">
      <c r="B103" s="26">
        <v>2</v>
      </c>
      <c r="C103" s="102" t="s">
        <v>500</v>
      </c>
      <c r="D103" s="192" t="str">
        <f>IF(COUNTIF(D100:D102,"A")&gt;=1,"C",IF(COUNTIF(D100:D102,"A")&gt;0,"P"," "))</f>
        <v xml:space="preserve"> </v>
      </c>
      <c r="E103" s="192" t="str">
        <f t="shared" ref="E103" si="273">IF(COUNTIF(E100:E102,"A")&gt;=1,"C",IF(COUNTIF(E100:E102,"A")&gt;0,"P"," "))</f>
        <v xml:space="preserve"> </v>
      </c>
      <c r="F103" s="192" t="str">
        <f t="shared" ref="F103" si="274">IF(COUNTIF(F100:F102,"A")&gt;=1,"C",IF(COUNTIF(F100:F102,"A")&gt;0,"P"," "))</f>
        <v xml:space="preserve"> </v>
      </c>
      <c r="G103" s="192" t="str">
        <f t="shared" ref="G103" si="275">IF(COUNTIF(G100:G102,"A")&gt;=1,"C",IF(COUNTIF(G100:G102,"A")&gt;0,"P"," "))</f>
        <v xml:space="preserve"> </v>
      </c>
      <c r="H103" s="192" t="str">
        <f t="shared" ref="H103" si="276">IF(COUNTIF(H100:H102,"A")&gt;=1,"C",IF(COUNTIF(H100:H102,"A")&gt;0,"P"," "))</f>
        <v xml:space="preserve"> </v>
      </c>
      <c r="I103" s="192" t="str">
        <f t="shared" ref="I103" si="277">IF(COUNTIF(I100:I102,"A")&gt;=1,"C",IF(COUNTIF(I100:I102,"A")&gt;0,"P"," "))</f>
        <v xml:space="preserve"> </v>
      </c>
      <c r="J103" s="192" t="str">
        <f t="shared" ref="J103" si="278">IF(COUNTIF(J100:J102,"A")&gt;=1,"C",IF(COUNTIF(J100:J102,"A")&gt;0,"P"," "))</f>
        <v xml:space="preserve"> </v>
      </c>
      <c r="K103" s="192" t="str">
        <f t="shared" ref="K103" si="279">IF(COUNTIF(K100:K102,"A")&gt;=1,"C",IF(COUNTIF(K100:K102,"A")&gt;0,"P"," "))</f>
        <v xml:space="preserve"> </v>
      </c>
      <c r="L103" s="192" t="str">
        <f t="shared" ref="L103" si="280">IF(COUNTIF(L100:L102,"A")&gt;=1,"C",IF(COUNTIF(L100:L102,"A")&gt;0,"P"," "))</f>
        <v xml:space="preserve"> </v>
      </c>
      <c r="M103" s="192" t="str">
        <f t="shared" ref="M103" si="281">IF(COUNTIF(M100:M102,"A")&gt;=1,"C",IF(COUNTIF(M100:M102,"A")&gt;0,"P"," "))</f>
        <v xml:space="preserve"> </v>
      </c>
      <c r="N103" s="192" t="str">
        <f t="shared" ref="N103" si="282">IF(COUNTIF(N100:N102,"A")&gt;=1,"C",IF(COUNTIF(N100:N102,"A")&gt;0,"P"," "))</f>
        <v xml:space="preserve"> </v>
      </c>
      <c r="O103" s="192" t="str">
        <f t="shared" ref="O103" si="283">IF(COUNTIF(O100:O102,"A")&gt;=1,"C",IF(COUNTIF(O100:O102,"A")&gt;0,"P"," "))</f>
        <v xml:space="preserve"> </v>
      </c>
      <c r="P103" s="192" t="str">
        <f t="shared" ref="P103" si="284">IF(COUNTIF(P100:P102,"A")&gt;=1,"C",IF(COUNTIF(P100:P102,"A")&gt;0,"P"," "))</f>
        <v xml:space="preserve"> </v>
      </c>
      <c r="Q103" s="192" t="str">
        <f t="shared" ref="Q103" si="285">IF(COUNTIF(Q100:Q102,"A")&gt;=1,"C",IF(COUNTIF(Q100:Q102,"A")&gt;0,"P"," "))</f>
        <v xml:space="preserve"> </v>
      </c>
      <c r="R103" s="192" t="str">
        <f t="shared" ref="R103" si="286">IF(COUNTIF(R100:R102,"A")&gt;=1,"C",IF(COUNTIF(R100:R102,"A")&gt;0,"P"," "))</f>
        <v xml:space="preserve"> </v>
      </c>
      <c r="U103" s="26" t="str">
        <f t="shared" si="186"/>
        <v>Find out which different countries, states, or towns your family comes from. Family stories are passed down differently in different cultures. How does your family share its family traditions and history?</v>
      </c>
    </row>
    <row r="104" spans="2:21" x14ac:dyDescent="0.2">
      <c r="B104" s="211"/>
      <c r="C104" s="63" t="s">
        <v>507</v>
      </c>
      <c r="D104" s="33"/>
      <c r="E104" s="33"/>
      <c r="F104" s="33"/>
      <c r="G104" s="33"/>
      <c r="H104" s="33"/>
      <c r="I104" s="33"/>
      <c r="J104" s="33"/>
      <c r="K104" s="33"/>
      <c r="L104" s="33"/>
      <c r="M104" s="33"/>
      <c r="N104" s="33"/>
      <c r="O104" s="33"/>
      <c r="P104" s="33"/>
      <c r="Q104" s="33"/>
      <c r="R104" s="33"/>
      <c r="U104" s="26" t="str">
        <f t="shared" si="186"/>
        <v>Ask about a festival, holiday, or event. Learn why that day is special. How do people have fun on that day? Try out one highlight of the day with your family or Brownie group-perhaps a ritual, a costume, or a recipe.</v>
      </c>
    </row>
    <row r="105" spans="2:21" x14ac:dyDescent="0.2">
      <c r="B105" s="211"/>
      <c r="C105" s="63" t="s">
        <v>508</v>
      </c>
      <c r="D105" s="33"/>
      <c r="E105" s="33"/>
      <c r="F105" s="33"/>
      <c r="G105" s="33"/>
      <c r="H105" s="33"/>
      <c r="I105" s="33"/>
      <c r="J105" s="33"/>
      <c r="K105" s="33"/>
      <c r="L105" s="33"/>
      <c r="M105" s="33"/>
      <c r="N105" s="33"/>
      <c r="O105" s="33"/>
      <c r="P105" s="33"/>
      <c r="Q105" s="33"/>
      <c r="R105" s="33"/>
      <c r="U105" s="26" t="str">
        <f t="shared" si="186"/>
        <v>Ask about a song, game, or dance. Try to sing the song, play the game, or dance the dance! You could teach it to your Brownie group.</v>
      </c>
    </row>
    <row r="106" spans="2:21" x14ac:dyDescent="0.2">
      <c r="B106" s="211"/>
      <c r="C106" s="63" t="s">
        <v>509</v>
      </c>
      <c r="D106" s="33"/>
      <c r="E106" s="33"/>
      <c r="F106" s="33"/>
      <c r="G106" s="33"/>
      <c r="H106" s="33"/>
      <c r="I106" s="33"/>
      <c r="J106" s="33"/>
      <c r="K106" s="33"/>
      <c r="L106" s="33"/>
      <c r="M106" s="33"/>
      <c r="N106" s="33"/>
      <c r="O106" s="33"/>
      <c r="P106" s="33"/>
      <c r="Q106" s="33"/>
      <c r="R106" s="33"/>
      <c r="U106" s="26" t="str">
        <f t="shared" si="186"/>
        <v>Ask about a family recipe. Every place has food that is special. Ask a family member to help you make a family recipe. Share the food with friends.</v>
      </c>
    </row>
    <row r="107" spans="2:21" x14ac:dyDescent="0.2">
      <c r="B107" s="26">
        <v>3</v>
      </c>
      <c r="C107" s="102" t="s">
        <v>501</v>
      </c>
      <c r="D107" s="192" t="str">
        <f>IF(COUNTIF(D104:D106,"A")&gt;=1,"C",IF(COUNTIF(D104:D106,"A")&gt;0,"P"," "))</f>
        <v xml:space="preserve"> </v>
      </c>
      <c r="E107" s="192" t="str">
        <f t="shared" ref="E107" si="287">IF(COUNTIF(E104:E106,"A")&gt;=1,"C",IF(COUNTIF(E104:E106,"A")&gt;0,"P"," "))</f>
        <v xml:space="preserve"> </v>
      </c>
      <c r="F107" s="192" t="str">
        <f t="shared" ref="F107" si="288">IF(COUNTIF(F104:F106,"A")&gt;=1,"C",IF(COUNTIF(F104:F106,"A")&gt;0,"P"," "))</f>
        <v xml:space="preserve"> </v>
      </c>
      <c r="G107" s="192" t="str">
        <f t="shared" ref="G107" si="289">IF(COUNTIF(G104:G106,"A")&gt;=1,"C",IF(COUNTIF(G104:G106,"A")&gt;0,"P"," "))</f>
        <v xml:space="preserve"> </v>
      </c>
      <c r="H107" s="192" t="str">
        <f t="shared" ref="H107" si="290">IF(COUNTIF(H104:H106,"A")&gt;=1,"C",IF(COUNTIF(H104:H106,"A")&gt;0,"P"," "))</f>
        <v xml:space="preserve"> </v>
      </c>
      <c r="I107" s="192" t="str">
        <f t="shared" ref="I107" si="291">IF(COUNTIF(I104:I106,"A")&gt;=1,"C",IF(COUNTIF(I104:I106,"A")&gt;0,"P"," "))</f>
        <v xml:space="preserve"> </v>
      </c>
      <c r="J107" s="192" t="str">
        <f t="shared" ref="J107" si="292">IF(COUNTIF(J104:J106,"A")&gt;=1,"C",IF(COUNTIF(J104:J106,"A")&gt;0,"P"," "))</f>
        <v xml:space="preserve"> </v>
      </c>
      <c r="K107" s="192" t="str">
        <f t="shared" ref="K107" si="293">IF(COUNTIF(K104:K106,"A")&gt;=1,"C",IF(COUNTIF(K104:K106,"A")&gt;0,"P"," "))</f>
        <v xml:space="preserve"> </v>
      </c>
      <c r="L107" s="192" t="str">
        <f t="shared" ref="L107" si="294">IF(COUNTIF(L104:L106,"A")&gt;=1,"C",IF(COUNTIF(L104:L106,"A")&gt;0,"P"," "))</f>
        <v xml:space="preserve"> </v>
      </c>
      <c r="M107" s="192" t="str">
        <f t="shared" ref="M107" si="295">IF(COUNTIF(M104:M106,"A")&gt;=1,"C",IF(COUNTIF(M104:M106,"A")&gt;0,"P"," "))</f>
        <v xml:space="preserve"> </v>
      </c>
      <c r="N107" s="192" t="str">
        <f t="shared" ref="N107" si="296">IF(COUNTIF(N104:N106,"A")&gt;=1,"C",IF(COUNTIF(N104:N106,"A")&gt;0,"P"," "))</f>
        <v xml:space="preserve"> </v>
      </c>
      <c r="O107" s="192" t="str">
        <f t="shared" ref="O107" si="297">IF(COUNTIF(O104:O106,"A")&gt;=1,"C",IF(COUNTIF(O104:O106,"A")&gt;0,"P"," "))</f>
        <v xml:space="preserve"> </v>
      </c>
      <c r="P107" s="192" t="str">
        <f t="shared" ref="P107" si="298">IF(COUNTIF(P104:P106,"A")&gt;=1,"C",IF(COUNTIF(P104:P106,"A")&gt;0,"P"," "))</f>
        <v xml:space="preserve"> </v>
      </c>
      <c r="Q107" s="192" t="str">
        <f t="shared" ref="Q107" si="299">IF(COUNTIF(Q104:Q106,"A")&gt;=1,"C",IF(COUNTIF(Q104:Q106,"A")&gt;0,"P"," "))</f>
        <v xml:space="preserve"> </v>
      </c>
      <c r="R107" s="192" t="str">
        <f t="shared" ref="R107" si="300">IF(COUNTIF(R104:R106,"A")&gt;=1,"C",IF(COUNTIF(R104:R106,"A")&gt;0,"P"," "))</f>
        <v xml:space="preserve"> </v>
      </c>
      <c r="U107" s="26" t="str">
        <f t="shared" si="186"/>
        <v>Knowing who your family members are is only half the fun! Find a special detail about each person to write on your family tree. (Some ideas are on the next page.) Then make your tree in one of these ways.</v>
      </c>
    </row>
    <row r="108" spans="2:21" x14ac:dyDescent="0.2">
      <c r="B108" s="211"/>
      <c r="C108" s="213" t="s">
        <v>510</v>
      </c>
      <c r="D108" s="33"/>
      <c r="E108" s="33"/>
      <c r="F108" s="33"/>
      <c r="G108" s="33"/>
      <c r="H108" s="33"/>
      <c r="I108" s="33"/>
      <c r="J108" s="33"/>
      <c r="K108" s="33"/>
      <c r="L108" s="33"/>
      <c r="M108" s="33"/>
      <c r="N108" s="33"/>
      <c r="O108" s="33"/>
      <c r="P108" s="33"/>
      <c r="Q108" s="33"/>
      <c r="R108" s="33"/>
      <c r="U108" s="26" t="str">
        <f t="shared" si="186"/>
        <v>Use the story tree. Look at Brownie Elf's story tree to see an example. Then draw your family on the story tree. Write their special detail on one of your journal pages.</v>
      </c>
    </row>
    <row r="109" spans="2:21" x14ac:dyDescent="0.2">
      <c r="B109" s="211"/>
      <c r="C109" s="213" t="s">
        <v>511</v>
      </c>
      <c r="D109" s="33"/>
      <c r="E109" s="33"/>
      <c r="F109" s="33"/>
      <c r="G109" s="33"/>
      <c r="H109" s="33"/>
      <c r="I109" s="33"/>
      <c r="J109" s="33"/>
      <c r="K109" s="33"/>
      <c r="L109" s="33"/>
      <c r="M109" s="33"/>
      <c r="N109" s="33"/>
      <c r="O109" s="33"/>
      <c r="P109" s="33"/>
      <c r="Q109" s="33"/>
      <c r="R109" s="33"/>
      <c r="U109" s="26" t="str">
        <f t="shared" si="186"/>
        <v>Draw or paint your tree. You can choose colors, shapes, and decorate it yourself. You could use photos of your family, too!</v>
      </c>
    </row>
    <row r="110" spans="2:21" x14ac:dyDescent="0.2">
      <c r="B110" s="211"/>
      <c r="C110" s="213" t="s">
        <v>512</v>
      </c>
      <c r="D110" s="33"/>
      <c r="E110" s="33"/>
      <c r="F110" s="33"/>
      <c r="G110" s="33"/>
      <c r="H110" s="33"/>
      <c r="I110" s="33"/>
      <c r="J110" s="33"/>
      <c r="K110" s="33"/>
      <c r="L110" s="33"/>
      <c r="M110" s="33"/>
      <c r="N110" s="33"/>
      <c r="O110" s="33"/>
      <c r="P110" s="33"/>
      <c r="Q110" s="33"/>
      <c r="R110" s="33"/>
      <c r="U110" s="26" t="str">
        <f t="shared" si="186"/>
        <v>Use software on a computer, or from an online site. Get an adult's help.</v>
      </c>
    </row>
    <row r="111" spans="2:21" x14ac:dyDescent="0.2">
      <c r="B111" s="26">
        <v>4</v>
      </c>
      <c r="C111" s="102" t="s">
        <v>502</v>
      </c>
      <c r="D111" s="192" t="str">
        <f>IF(COUNTIF(D108:D110,"A")&gt;=1,"C",IF(COUNTIF(D108:D110,"A")&gt;0,"P"," "))</f>
        <v xml:space="preserve"> </v>
      </c>
      <c r="E111" s="192" t="str">
        <f t="shared" ref="E111" si="301">IF(COUNTIF(E108:E110,"A")&gt;=1,"C",IF(COUNTIF(E108:E110,"A")&gt;0,"P"," "))</f>
        <v xml:space="preserve"> </v>
      </c>
      <c r="F111" s="192" t="str">
        <f t="shared" ref="F111" si="302">IF(COUNTIF(F108:F110,"A")&gt;=1,"C",IF(COUNTIF(F108:F110,"A")&gt;0,"P"," "))</f>
        <v xml:space="preserve"> </v>
      </c>
      <c r="G111" s="192" t="str">
        <f t="shared" ref="G111" si="303">IF(COUNTIF(G108:G110,"A")&gt;=1,"C",IF(COUNTIF(G108:G110,"A")&gt;0,"P"," "))</f>
        <v xml:space="preserve"> </v>
      </c>
      <c r="H111" s="192" t="str">
        <f t="shared" ref="H111" si="304">IF(COUNTIF(H108:H110,"A")&gt;=1,"C",IF(COUNTIF(H108:H110,"A")&gt;0,"P"," "))</f>
        <v xml:space="preserve"> </v>
      </c>
      <c r="I111" s="192" t="str">
        <f t="shared" ref="I111" si="305">IF(COUNTIF(I108:I110,"A")&gt;=1,"C",IF(COUNTIF(I108:I110,"A")&gt;0,"P"," "))</f>
        <v xml:space="preserve"> </v>
      </c>
      <c r="J111" s="192" t="str">
        <f t="shared" ref="J111" si="306">IF(COUNTIF(J108:J110,"A")&gt;=1,"C",IF(COUNTIF(J108:J110,"A")&gt;0,"P"," "))</f>
        <v xml:space="preserve"> </v>
      </c>
      <c r="K111" s="192" t="str">
        <f t="shared" ref="K111" si="307">IF(COUNTIF(K108:K110,"A")&gt;=1,"C",IF(COUNTIF(K108:K110,"A")&gt;0,"P"," "))</f>
        <v xml:space="preserve"> </v>
      </c>
      <c r="L111" s="192" t="str">
        <f t="shared" ref="L111" si="308">IF(COUNTIF(L108:L110,"A")&gt;=1,"C",IF(COUNTIF(L108:L110,"A")&gt;0,"P"," "))</f>
        <v xml:space="preserve"> </v>
      </c>
      <c r="M111" s="192" t="str">
        <f t="shared" ref="M111" si="309">IF(COUNTIF(M108:M110,"A")&gt;=1,"C",IF(COUNTIF(M108:M110,"A")&gt;0,"P"," "))</f>
        <v xml:space="preserve"> </v>
      </c>
      <c r="N111" s="192" t="str">
        <f t="shared" ref="N111" si="310">IF(COUNTIF(N108:N110,"A")&gt;=1,"C",IF(COUNTIF(N108:N110,"A")&gt;0,"P"," "))</f>
        <v xml:space="preserve"> </v>
      </c>
      <c r="O111" s="192" t="str">
        <f t="shared" ref="O111" si="311">IF(COUNTIF(O108:O110,"A")&gt;=1,"C",IF(COUNTIF(O108:O110,"A")&gt;0,"P"," "))</f>
        <v xml:space="preserve"> </v>
      </c>
      <c r="P111" s="192" t="str">
        <f t="shared" ref="P111" si="312">IF(COUNTIF(P108:P110,"A")&gt;=1,"C",IF(COUNTIF(P108:P110,"A")&gt;0,"P"," "))</f>
        <v xml:space="preserve"> </v>
      </c>
      <c r="Q111" s="192" t="str">
        <f t="shared" ref="Q111" si="313">IF(COUNTIF(Q108:Q110,"A")&gt;=1,"C",IF(COUNTIF(Q108:Q110,"A")&gt;0,"P"," "))</f>
        <v xml:space="preserve"> </v>
      </c>
      <c r="R111" s="192" t="str">
        <f t="shared" ref="R111" si="314">IF(COUNTIF(R108:R110,"A")&gt;=1,"C",IF(COUNTIF(R108:R110,"A")&gt;0,"P"," "))</f>
        <v xml:space="preserve"> </v>
      </c>
      <c r="U111" s="26" t="str">
        <f t="shared" si="186"/>
        <v>Find an object that means something to your family. Objects like photos, jewelry, and books can mean a lot. They can be favorite things from old times, or things that make people feel special. This means that objects can have their own stories!
With your family, find an object that tells a part of your family's story.</v>
      </c>
    </row>
    <row r="112" spans="2:21" x14ac:dyDescent="0.2">
      <c r="B112" s="211"/>
      <c r="C112" s="63" t="s">
        <v>513</v>
      </c>
      <c r="D112" s="33"/>
      <c r="E112" s="33"/>
      <c r="F112" s="33"/>
      <c r="G112" s="33"/>
      <c r="H112" s="33"/>
      <c r="I112" s="33"/>
      <c r="J112" s="33"/>
      <c r="K112" s="33"/>
      <c r="L112" s="33"/>
      <c r="M112" s="33"/>
      <c r="N112" s="33"/>
      <c r="O112" s="33"/>
      <c r="P112" s="33"/>
      <c r="Q112" s="33"/>
      <c r="R112" s="33"/>
      <c r="U112" s="26" t="str">
        <f t="shared" si="186"/>
        <v>Ask about an old photo. Learn what was happening when the photograph was taken. Share the photo and the story with a family member who doesn't know about them!
FOR MORE FUN: Write or draw a story that begins or ends with that moment. Use your family members as characters.</v>
      </c>
    </row>
    <row r="113" spans="1:21" x14ac:dyDescent="0.2">
      <c r="B113" s="211"/>
      <c r="C113" s="63" t="s">
        <v>514</v>
      </c>
      <c r="D113" s="33"/>
      <c r="E113" s="33"/>
      <c r="F113" s="33"/>
      <c r="G113" s="33"/>
      <c r="H113" s="33"/>
      <c r="I113" s="33"/>
      <c r="J113" s="33"/>
      <c r="K113" s="33"/>
      <c r="L113" s="33"/>
      <c r="M113" s="33"/>
      <c r="N113" s="33"/>
      <c r="O113" s="33"/>
      <c r="P113" s="33"/>
      <c r="Q113" s="33"/>
      <c r="R113" s="33"/>
      <c r="U113" s="26" t="str">
        <f t="shared" si="186"/>
        <v>Talk about an object that has been handed down. Sometimes family members pass important objects on to other family members. Learn the story behind one of these.
FOR MORE FUN: Make a family time capsule. Include pictures of important objects, photos, family news, and even your drawings. Be sure to decide when it will be opened!</v>
      </c>
    </row>
    <row r="114" spans="1:21" x14ac:dyDescent="0.2">
      <c r="B114" s="211"/>
      <c r="C114" s="63" t="s">
        <v>515</v>
      </c>
      <c r="D114" s="33"/>
      <c r="E114" s="33"/>
      <c r="F114" s="33"/>
      <c r="G114" s="33"/>
      <c r="H114" s="33"/>
      <c r="I114" s="33"/>
      <c r="J114" s="33"/>
      <c r="K114" s="33"/>
      <c r="L114" s="33"/>
      <c r="M114" s="33"/>
      <c r="N114" s="33"/>
      <c r="O114" s="33"/>
      <c r="P114" s="33"/>
      <c r="Q114" s="33"/>
      <c r="R114" s="33"/>
      <c r="U114" s="26" t="str">
        <f t="shared" si="186"/>
        <v>Ask about an object that belongs to a far-away family member. With your family's help, call or write that relative. Ask about the story behind one of their treasured objects.</v>
      </c>
    </row>
    <row r="115" spans="1:21" x14ac:dyDescent="0.2">
      <c r="B115" s="26">
        <v>5</v>
      </c>
      <c r="C115" s="102" t="s">
        <v>503</v>
      </c>
      <c r="D115" s="192" t="str">
        <f>IF(COUNTIF(D112:D114,"A")&gt;=1,"C",IF(COUNTIF(D112:D114,"A")&gt;0,"P"," "))</f>
        <v xml:space="preserve"> </v>
      </c>
      <c r="E115" s="192" t="str">
        <f t="shared" ref="E115" si="315">IF(COUNTIF(E112:E114,"A")&gt;=1,"C",IF(COUNTIF(E112:E114,"A")&gt;0,"P"," "))</f>
        <v xml:space="preserve"> </v>
      </c>
      <c r="F115" s="192" t="str">
        <f t="shared" ref="F115" si="316">IF(COUNTIF(F112:F114,"A")&gt;=1,"C",IF(COUNTIF(F112:F114,"A")&gt;0,"P"," "))</f>
        <v xml:space="preserve"> </v>
      </c>
      <c r="G115" s="192" t="str">
        <f t="shared" ref="G115" si="317">IF(COUNTIF(G112:G114,"A")&gt;=1,"C",IF(COUNTIF(G112:G114,"A")&gt;0,"P"," "))</f>
        <v xml:space="preserve"> </v>
      </c>
      <c r="H115" s="192" t="str">
        <f t="shared" ref="H115" si="318">IF(COUNTIF(H112:H114,"A")&gt;=1,"C",IF(COUNTIF(H112:H114,"A")&gt;0,"P"," "))</f>
        <v xml:space="preserve"> </v>
      </c>
      <c r="I115" s="192" t="str">
        <f t="shared" ref="I115" si="319">IF(COUNTIF(I112:I114,"A")&gt;=1,"C",IF(COUNTIF(I112:I114,"A")&gt;0,"P"," "))</f>
        <v xml:space="preserve"> </v>
      </c>
      <c r="J115" s="192" t="str">
        <f t="shared" ref="J115" si="320">IF(COUNTIF(J112:J114,"A")&gt;=1,"C",IF(COUNTIF(J112:J114,"A")&gt;0,"P"," "))</f>
        <v xml:space="preserve"> </v>
      </c>
      <c r="K115" s="192" t="str">
        <f t="shared" ref="K115" si="321">IF(COUNTIF(K112:K114,"A")&gt;=1,"C",IF(COUNTIF(K112:K114,"A")&gt;0,"P"," "))</f>
        <v xml:space="preserve"> </v>
      </c>
      <c r="L115" s="192" t="str">
        <f t="shared" ref="L115" si="322">IF(COUNTIF(L112:L114,"A")&gt;=1,"C",IF(COUNTIF(L112:L114,"A")&gt;0,"P"," "))</f>
        <v xml:space="preserve"> </v>
      </c>
      <c r="M115" s="192" t="str">
        <f t="shared" ref="M115" si="323">IF(COUNTIF(M112:M114,"A")&gt;=1,"C",IF(COUNTIF(M112:M114,"A")&gt;0,"P"," "))</f>
        <v xml:space="preserve"> </v>
      </c>
      <c r="N115" s="192" t="str">
        <f t="shared" ref="N115" si="324">IF(COUNTIF(N112:N114,"A")&gt;=1,"C",IF(COUNTIF(N112:N114,"A")&gt;0,"P"," "))</f>
        <v xml:space="preserve"> </v>
      </c>
      <c r="O115" s="192" t="str">
        <f t="shared" ref="O115" si="325">IF(COUNTIF(O112:O114,"A")&gt;=1,"C",IF(COUNTIF(O112:O114,"A")&gt;0,"P"," "))</f>
        <v xml:space="preserve"> </v>
      </c>
      <c r="P115" s="192" t="str">
        <f t="shared" ref="P115" si="326">IF(COUNTIF(P112:P114,"A")&gt;=1,"C",IF(COUNTIF(P112:P114,"A")&gt;0,"P"," "))</f>
        <v xml:space="preserve"> </v>
      </c>
      <c r="Q115" s="192" t="str">
        <f t="shared" ref="Q115" si="327">IF(COUNTIF(Q112:Q114,"A")&gt;=1,"C",IF(COUNTIF(Q112:Q114,"A")&gt;0,"P"," "))</f>
        <v xml:space="preserve"> </v>
      </c>
      <c r="R115" s="192" t="str">
        <f t="shared" ref="R115" si="328">IF(COUNTIF(R112:R114,"A")&gt;=1,"C",IF(COUNTIF(R112:R114,"A")&gt;0,"P"," "))</f>
        <v xml:space="preserve"> </v>
      </c>
      <c r="U115" s="26" t="str">
        <f t="shared" si="186"/>
        <v>You've heard so many amazing family stories. Now it's time to share them with others! Pick one of these activities to help you tell your story.</v>
      </c>
    </row>
    <row r="116" spans="1:21" x14ac:dyDescent="0.2">
      <c r="B116" s="211"/>
      <c r="C116" s="213" t="s">
        <v>516</v>
      </c>
      <c r="D116" s="33"/>
      <c r="E116" s="33"/>
      <c r="F116" s="33"/>
      <c r="G116" s="33"/>
      <c r="H116" s="33"/>
      <c r="I116" s="33"/>
      <c r="J116" s="33"/>
      <c r="K116" s="33"/>
      <c r="L116" s="33"/>
      <c r="M116" s="33"/>
      <c r="N116" s="33"/>
      <c r="O116" s="33"/>
      <c r="P116" s="33"/>
      <c r="Q116" s="33"/>
      <c r="R116" s="33"/>
      <c r="U116" s="26" t="str">
        <f t="shared" si="186"/>
        <v>Have a "family tree" potluck party. Every girl brings a dish and tells a story that she's learned about her family. You could invite your families to share the fun.
FOR MORE FUN: Make a "heritage fruit salad." Each girl brings a fruit from a place where her family has lived. Mix them all together for a yummy treat.</v>
      </c>
    </row>
    <row r="117" spans="1:21" x14ac:dyDescent="0.2">
      <c r="B117" s="211"/>
      <c r="C117" s="213" t="s">
        <v>517</v>
      </c>
      <c r="D117" s="33"/>
      <c r="E117" s="33"/>
      <c r="F117" s="33"/>
      <c r="G117" s="33"/>
      <c r="H117" s="33"/>
      <c r="I117" s="33"/>
      <c r="J117" s="33"/>
      <c r="K117" s="33"/>
      <c r="L117" s="33"/>
      <c r="M117" s="33"/>
      <c r="N117" s="33"/>
      <c r="O117" s="33"/>
      <c r="P117" s="33"/>
      <c r="Q117" s="33"/>
      <c r="R117" s="33"/>
      <c r="U117" s="26" t="str">
        <f t="shared" si="186"/>
        <v>Make a family crest. In some countries, each family has a crest. A crest is a picture that uses colors and symbols to show what's important to the family. Think of what is important to your family, then draw your own crest. Tell your friends why you drew it in just that way.
FOR MORE FUN: Ask an adult to print out your crest on transferable paper, and iron it onto a T-shirt for you to wear.</v>
      </c>
    </row>
    <row r="118" spans="1:21" x14ac:dyDescent="0.2">
      <c r="B118" s="211"/>
      <c r="C118" s="213" t="s">
        <v>518</v>
      </c>
      <c r="D118" s="33"/>
      <c r="E118" s="33"/>
      <c r="F118" s="33"/>
      <c r="G118" s="33"/>
      <c r="H118" s="33"/>
      <c r="I118" s="33"/>
      <c r="J118" s="33"/>
      <c r="K118" s="33"/>
      <c r="L118" s="33"/>
      <c r="M118" s="33"/>
      <c r="N118" s="33"/>
      <c r="O118" s="33"/>
      <c r="P118" s="33"/>
      <c r="Q118" s="33"/>
      <c r="R118" s="33"/>
      <c r="U118" s="26" t="str">
        <f t="shared" si="186"/>
        <v>Become pen pals with another member of your family. Write about what you and your family are doing. You could pick someone far away, and even send photos. Make a special folder to keep copies of notes you send and notes you get.
FOR MORE FUN: At your next family gathering, read some of your notes.</v>
      </c>
    </row>
    <row r="119" spans="1:21" ht="1.5" customHeight="1" thickBot="1" x14ac:dyDescent="0.25">
      <c r="D119" s="192" t="str">
        <f>IF(COUNTIF(D116:D118,"A")&gt;=1,"C",IF(COUNTIF(D116:D118,"A")&gt;0,"P"," "))</f>
        <v xml:space="preserve"> </v>
      </c>
      <c r="E119" s="192" t="str">
        <f t="shared" ref="E119" si="329">IF(COUNTIF(E116:E118,"A")&gt;=1,"C",IF(COUNTIF(E116:E118,"A")&gt;0,"P"," "))</f>
        <v xml:space="preserve"> </v>
      </c>
      <c r="F119" s="192" t="str">
        <f t="shared" ref="F119" si="330">IF(COUNTIF(F116:F118,"A")&gt;=1,"C",IF(COUNTIF(F116:F118,"A")&gt;0,"P"," "))</f>
        <v xml:space="preserve"> </v>
      </c>
      <c r="G119" s="192" t="str">
        <f t="shared" ref="G119" si="331">IF(COUNTIF(G116:G118,"A")&gt;=1,"C",IF(COUNTIF(G116:G118,"A")&gt;0,"P"," "))</f>
        <v xml:space="preserve"> </v>
      </c>
      <c r="H119" s="192" t="str">
        <f t="shared" ref="H119" si="332">IF(COUNTIF(H116:H118,"A")&gt;=1,"C",IF(COUNTIF(H116:H118,"A")&gt;0,"P"," "))</f>
        <v xml:space="preserve"> </v>
      </c>
      <c r="I119" s="192" t="str">
        <f t="shared" ref="I119" si="333">IF(COUNTIF(I116:I118,"A")&gt;=1,"C",IF(COUNTIF(I116:I118,"A")&gt;0,"P"," "))</f>
        <v xml:space="preserve"> </v>
      </c>
      <c r="J119" s="192" t="str">
        <f t="shared" ref="J119" si="334">IF(COUNTIF(J116:J118,"A")&gt;=1,"C",IF(COUNTIF(J116:J118,"A")&gt;0,"P"," "))</f>
        <v xml:space="preserve"> </v>
      </c>
      <c r="K119" s="192" t="str">
        <f t="shared" ref="K119" si="335">IF(COUNTIF(K116:K118,"A")&gt;=1,"C",IF(COUNTIF(K116:K118,"A")&gt;0,"P"," "))</f>
        <v xml:space="preserve"> </v>
      </c>
      <c r="L119" s="192" t="str">
        <f t="shared" ref="L119" si="336">IF(COUNTIF(L116:L118,"A")&gt;=1,"C",IF(COUNTIF(L116:L118,"A")&gt;0,"P"," "))</f>
        <v xml:space="preserve"> </v>
      </c>
      <c r="M119" s="192" t="str">
        <f t="shared" ref="M119" si="337">IF(COUNTIF(M116:M118,"A")&gt;=1,"C",IF(COUNTIF(M116:M118,"A")&gt;0,"P"," "))</f>
        <v xml:space="preserve"> </v>
      </c>
      <c r="N119" s="192" t="str">
        <f t="shared" ref="N119" si="338">IF(COUNTIF(N116:N118,"A")&gt;=1,"C",IF(COUNTIF(N116:N118,"A")&gt;0,"P"," "))</f>
        <v xml:space="preserve"> </v>
      </c>
      <c r="O119" s="192" t="str">
        <f t="shared" ref="O119" si="339">IF(COUNTIF(O116:O118,"A")&gt;=1,"C",IF(COUNTIF(O116:O118,"A")&gt;0,"P"," "))</f>
        <v xml:space="preserve"> </v>
      </c>
      <c r="P119" s="192" t="str">
        <f t="shared" ref="P119" si="340">IF(COUNTIF(P116:P118,"A")&gt;=1,"C",IF(COUNTIF(P116:P118,"A")&gt;0,"P"," "))</f>
        <v xml:space="preserve"> </v>
      </c>
      <c r="Q119" s="192" t="str">
        <f t="shared" ref="Q119" si="341">IF(COUNTIF(Q116:Q118,"A")&gt;=1,"C",IF(COUNTIF(Q116:Q118,"A")&gt;0,"P"," "))</f>
        <v xml:space="preserve"> </v>
      </c>
      <c r="R119" s="192" t="str">
        <f t="shared" ref="R119" si="342">IF(COUNTIF(R116:R118,"A")&gt;=1,"C",IF(COUNTIF(R116:R118,"A")&gt;0,"P"," "))</f>
        <v xml:space="preserve"> </v>
      </c>
      <c r="U119" s="26" t="str">
        <f t="shared" si="186"/>
        <v/>
      </c>
    </row>
    <row r="120" spans="1:21" ht="13.5" thickBot="1" x14ac:dyDescent="0.25">
      <c r="C120" s="58" t="s">
        <v>48</v>
      </c>
      <c r="D120" s="206" t="str">
        <f>IF(COUNTIF(D103:D119,"C")&gt;4,"C",IF(COUNTIF(D103:D119,"C")&gt;0,"P"," "))</f>
        <v xml:space="preserve"> </v>
      </c>
      <c r="E120" s="206" t="str">
        <f t="shared" ref="E120:R120" si="343">IF(COUNTIF(E103:E119,"C")&gt;4,"C",IF(COUNTIF(E103:E119,"C")&gt;0,"P"," "))</f>
        <v xml:space="preserve"> </v>
      </c>
      <c r="F120" s="206" t="str">
        <f t="shared" si="343"/>
        <v xml:space="preserve"> </v>
      </c>
      <c r="G120" s="206" t="str">
        <f t="shared" si="343"/>
        <v xml:space="preserve"> </v>
      </c>
      <c r="H120" s="206" t="str">
        <f t="shared" si="343"/>
        <v xml:space="preserve"> </v>
      </c>
      <c r="I120" s="206" t="str">
        <f t="shared" si="343"/>
        <v xml:space="preserve"> </v>
      </c>
      <c r="J120" s="206" t="str">
        <f t="shared" si="343"/>
        <v xml:space="preserve"> </v>
      </c>
      <c r="K120" s="206" t="str">
        <f t="shared" si="343"/>
        <v xml:space="preserve"> </v>
      </c>
      <c r="L120" s="206" t="str">
        <f t="shared" si="343"/>
        <v xml:space="preserve"> </v>
      </c>
      <c r="M120" s="206" t="str">
        <f t="shared" si="343"/>
        <v xml:space="preserve"> </v>
      </c>
      <c r="N120" s="206" t="str">
        <f t="shared" si="343"/>
        <v xml:space="preserve"> </v>
      </c>
      <c r="O120" s="206" t="str">
        <f t="shared" si="343"/>
        <v xml:space="preserve"> </v>
      </c>
      <c r="P120" s="206" t="str">
        <f t="shared" si="343"/>
        <v xml:space="preserve"> </v>
      </c>
      <c r="Q120" s="206" t="str">
        <f t="shared" si="343"/>
        <v xml:space="preserve"> </v>
      </c>
      <c r="R120" s="206" t="str">
        <f t="shared" si="343"/>
        <v xml:space="preserve"> </v>
      </c>
      <c r="U120" s="26" t="str">
        <f t="shared" si="186"/>
        <v/>
      </c>
    </row>
    <row r="121" spans="1:21" ht="18" x14ac:dyDescent="0.2">
      <c r="A121" s="448" t="s">
        <v>109</v>
      </c>
      <c r="B121" s="449"/>
      <c r="C121" s="449"/>
      <c r="D121" s="449"/>
      <c r="E121" s="449"/>
      <c r="F121" s="449"/>
      <c r="G121" s="449"/>
      <c r="H121" s="449"/>
      <c r="I121" s="449"/>
      <c r="J121" s="449"/>
      <c r="K121" s="449"/>
      <c r="L121" s="449"/>
      <c r="M121" s="449"/>
      <c r="N121" s="449"/>
      <c r="O121" s="449"/>
      <c r="P121" s="449"/>
      <c r="Q121" s="449"/>
      <c r="R121" s="449"/>
      <c r="U121" s="26" t="str">
        <f t="shared" si="186"/>
        <v/>
      </c>
    </row>
    <row r="122" spans="1:21" ht="15" x14ac:dyDescent="0.25">
      <c r="B122" s="209" t="s">
        <v>225</v>
      </c>
      <c r="U122" s="26" t="str">
        <f t="shared" si="186"/>
        <v/>
      </c>
    </row>
    <row r="123" spans="1:21" x14ac:dyDescent="0.2">
      <c r="B123" s="26">
        <v>1</v>
      </c>
      <c r="C123" s="26" t="s">
        <v>519</v>
      </c>
      <c r="U123" s="26" t="str">
        <f t="shared" si="186"/>
        <v>Find the pottery that's all around you-that way you can get ideas for making your own. When you do one of these things, begin an artist notebook to write your great ideas or draw a picture of something you have seen.</v>
      </c>
    </row>
    <row r="124" spans="1:21" x14ac:dyDescent="0.2">
      <c r="B124" s="210"/>
      <c r="C124" s="63" t="s">
        <v>524</v>
      </c>
      <c r="D124" s="33"/>
      <c r="E124" s="33"/>
      <c r="F124" s="33"/>
      <c r="G124" s="33"/>
      <c r="H124" s="33"/>
      <c r="I124" s="33"/>
      <c r="J124" s="33"/>
      <c r="K124" s="33"/>
      <c r="L124" s="33"/>
      <c r="M124" s="33"/>
      <c r="N124" s="33"/>
      <c r="O124" s="33"/>
      <c r="P124" s="33"/>
      <c r="Q124" s="33"/>
      <c r="R124" s="33"/>
      <c r="U124" s="26" t="str">
        <f t="shared" si="186"/>
        <v>Visit an art gallery or museum. Ask your Brownie volunteer to help you find a clay exhibit or gallery with pottery. Remember that pottery can break easily. Be respectful of artwork!</v>
      </c>
    </row>
    <row r="125" spans="1:21" x14ac:dyDescent="0.2">
      <c r="B125" s="210"/>
      <c r="C125" s="63" t="s">
        <v>525</v>
      </c>
      <c r="D125" s="33"/>
      <c r="E125" s="33"/>
      <c r="F125" s="33"/>
      <c r="G125" s="33"/>
      <c r="H125" s="33"/>
      <c r="I125" s="33"/>
      <c r="J125" s="33"/>
      <c r="K125" s="33"/>
      <c r="L125" s="33"/>
      <c r="M125" s="33"/>
      <c r="N125" s="33"/>
      <c r="O125" s="33"/>
      <c r="P125" s="33"/>
      <c r="Q125" s="33"/>
      <c r="R125" s="33"/>
      <c r="U125" s="26" t="str">
        <f t="shared" si="186"/>
        <v>Look for clay in your life. It's all around you at your house, at your school, in your community. See how many things made of clay you can spot in a week.
FOR MORE FUN: Have a scavenger hunt with friends and see how many things you can find that are made of clay.</v>
      </c>
    </row>
    <row r="126" spans="1:21" x14ac:dyDescent="0.2">
      <c r="B126" s="210"/>
      <c r="C126" s="63" t="s">
        <v>526</v>
      </c>
      <c r="D126" s="33"/>
      <c r="E126" s="33"/>
      <c r="F126" s="33"/>
      <c r="G126" s="33"/>
      <c r="H126" s="33"/>
      <c r="I126" s="33"/>
      <c r="J126" s="33"/>
      <c r="K126" s="33"/>
      <c r="L126" s="33"/>
      <c r="M126" s="33"/>
      <c r="N126" s="33"/>
      <c r="O126" s="33"/>
      <c r="P126" s="33"/>
      <c r="Q126" s="33"/>
      <c r="R126" s="33"/>
      <c r="U126" s="26" t="str">
        <f t="shared" si="186"/>
        <v>Look in books, magazines, or online for clay things. Did you know that false teeth used to be made out of clay? What else can you find that was made from clay?
FOR MORE FUN: Paste pictures of what you find in your artist notebook.</v>
      </c>
    </row>
    <row r="127" spans="1:21" x14ac:dyDescent="0.2">
      <c r="B127" s="26">
        <v>2</v>
      </c>
      <c r="C127" s="102" t="s">
        <v>520</v>
      </c>
      <c r="D127" s="192" t="str">
        <f>IF(COUNTIF(D124:D126,"A")&gt;=1,"C",IF(COUNTIF(D124:D126,"A")&gt;0,"P"," "))</f>
        <v xml:space="preserve"> </v>
      </c>
      <c r="E127" s="192" t="str">
        <f t="shared" ref="E127" si="344">IF(COUNTIF(E124:E126,"A")&gt;=1,"C",IF(COUNTIF(E124:E126,"A")&gt;0,"P"," "))</f>
        <v xml:space="preserve"> </v>
      </c>
      <c r="F127" s="192" t="str">
        <f t="shared" ref="F127" si="345">IF(COUNTIF(F124:F126,"A")&gt;=1,"C",IF(COUNTIF(F124:F126,"A")&gt;0,"P"," "))</f>
        <v xml:space="preserve"> </v>
      </c>
      <c r="G127" s="192" t="str">
        <f t="shared" ref="G127" si="346">IF(COUNTIF(G124:G126,"A")&gt;=1,"C",IF(COUNTIF(G124:G126,"A")&gt;0,"P"," "))</f>
        <v xml:space="preserve"> </v>
      </c>
      <c r="H127" s="192" t="str">
        <f t="shared" ref="H127" si="347">IF(COUNTIF(H124:H126,"A")&gt;=1,"C",IF(COUNTIF(H124:H126,"A")&gt;0,"P"," "))</f>
        <v xml:space="preserve"> </v>
      </c>
      <c r="I127" s="192" t="str">
        <f t="shared" ref="I127" si="348">IF(COUNTIF(I124:I126,"A")&gt;=1,"C",IF(COUNTIF(I124:I126,"A")&gt;0,"P"," "))</f>
        <v xml:space="preserve"> </v>
      </c>
      <c r="J127" s="192" t="str">
        <f t="shared" ref="J127" si="349">IF(COUNTIF(J124:J126,"A")&gt;=1,"C",IF(COUNTIF(J124:J126,"A")&gt;0,"P"," "))</f>
        <v xml:space="preserve"> </v>
      </c>
      <c r="K127" s="192" t="str">
        <f t="shared" ref="K127" si="350">IF(COUNTIF(K124:K126,"A")&gt;=1,"C",IF(COUNTIF(K124:K126,"A")&gt;0,"P"," "))</f>
        <v xml:space="preserve"> </v>
      </c>
      <c r="L127" s="192" t="str">
        <f t="shared" ref="L127" si="351">IF(COUNTIF(L124:L126,"A")&gt;=1,"C",IF(COUNTIF(L124:L126,"A")&gt;0,"P"," "))</f>
        <v xml:space="preserve"> </v>
      </c>
      <c r="M127" s="192" t="str">
        <f t="shared" ref="M127" si="352">IF(COUNTIF(M124:M126,"A")&gt;=1,"C",IF(COUNTIF(M124:M126,"A")&gt;0,"P"," "))</f>
        <v xml:space="preserve"> </v>
      </c>
      <c r="N127" s="192" t="str">
        <f t="shared" ref="N127" si="353">IF(COUNTIF(N124:N126,"A")&gt;=1,"C",IF(COUNTIF(N124:N126,"A")&gt;0,"P"," "))</f>
        <v xml:space="preserve"> </v>
      </c>
      <c r="O127" s="192" t="str">
        <f t="shared" ref="O127" si="354">IF(COUNTIF(O124:O126,"A")&gt;=1,"C",IF(COUNTIF(O124:O126,"A")&gt;0,"P"," "))</f>
        <v xml:space="preserve"> </v>
      </c>
      <c r="P127" s="192" t="str">
        <f t="shared" ref="P127" si="355">IF(COUNTIF(P124:P126,"A")&gt;=1,"C",IF(COUNTIF(P124:P126,"A")&gt;0,"P"," "))</f>
        <v xml:space="preserve"> </v>
      </c>
      <c r="Q127" s="192" t="str">
        <f t="shared" ref="Q127" si="356">IF(COUNTIF(Q124:Q126,"A")&gt;=1,"C",IF(COUNTIF(Q124:Q126,"A")&gt;0,"P"," "))</f>
        <v xml:space="preserve"> </v>
      </c>
      <c r="R127" s="192" t="str">
        <f t="shared" ref="R127" si="357">IF(COUNTIF(R124:R126,"A")&gt;=1,"C",IF(COUNTIF(R124:R126,"A")&gt;0,"P"," "))</f>
        <v xml:space="preserve"> </v>
      </c>
      <c r="U127" s="26" t="str">
        <f t="shared" si="186"/>
        <v>Visit with a clay expert! Ask this person to tell you about scoring, storing, wedging, and firing, and why each of these is important.</v>
      </c>
    </row>
    <row r="128" spans="1:21" x14ac:dyDescent="0.2">
      <c r="B128" s="211"/>
      <c r="C128" s="63" t="s">
        <v>527</v>
      </c>
      <c r="D128" s="33"/>
      <c r="E128" s="33"/>
      <c r="F128" s="33"/>
      <c r="G128" s="33"/>
      <c r="H128" s="33"/>
      <c r="I128" s="33"/>
      <c r="J128" s="33"/>
      <c r="K128" s="33"/>
      <c r="L128" s="33"/>
      <c r="M128" s="33"/>
      <c r="N128" s="33"/>
      <c r="O128" s="33"/>
      <c r="P128" s="33"/>
      <c r="Q128" s="33"/>
      <c r="R128" s="33"/>
      <c r="U128" s="26" t="str">
        <f t="shared" si="186"/>
        <v>Visit a potter's studio. A clay artist is often called a potter.</v>
      </c>
    </row>
    <row r="129" spans="2:21" x14ac:dyDescent="0.2">
      <c r="B129" s="211"/>
      <c r="C129" s="63" t="s">
        <v>528</v>
      </c>
      <c r="D129" s="33"/>
      <c r="E129" s="33"/>
      <c r="F129" s="33"/>
      <c r="G129" s="33"/>
      <c r="H129" s="33"/>
      <c r="I129" s="33"/>
      <c r="J129" s="33"/>
      <c r="K129" s="33"/>
      <c r="L129" s="33"/>
      <c r="M129" s="33"/>
      <c r="N129" s="33"/>
      <c r="O129" s="33"/>
      <c r="P129" s="33"/>
      <c r="Q129" s="33"/>
      <c r="R129" s="33"/>
      <c r="U129" s="26" t="str">
        <f t="shared" si="186"/>
        <v>Invite a craft teacher to your meeting. Ask them to bring clay samples, if possible.</v>
      </c>
    </row>
    <row r="130" spans="2:21" x14ac:dyDescent="0.2">
      <c r="B130" s="211"/>
      <c r="C130" s="63" t="s">
        <v>529</v>
      </c>
      <c r="D130" s="33"/>
      <c r="E130" s="33"/>
      <c r="F130" s="33"/>
      <c r="G130" s="33"/>
      <c r="H130" s="33"/>
      <c r="I130" s="33"/>
      <c r="J130" s="33"/>
      <c r="K130" s="33"/>
      <c r="L130" s="33"/>
      <c r="M130" s="33"/>
      <c r="N130" s="33"/>
      <c r="O130" s="33"/>
      <c r="P130" s="33"/>
      <c r="Q130" s="33"/>
      <c r="R130" s="33"/>
      <c r="U130" s="26" t="str">
        <f t="shared" si="186"/>
        <v>Go to a pottery class at a community center. Many offer classes for beginners.</v>
      </c>
    </row>
    <row r="131" spans="2:21" x14ac:dyDescent="0.2">
      <c r="B131" s="26">
        <v>3</v>
      </c>
      <c r="C131" s="102" t="s">
        <v>521</v>
      </c>
      <c r="D131" s="192" t="str">
        <f>IF(COUNTIF(D128:D130,"A")&gt;=1,"C",IF(COUNTIF(D128:D130,"A")&gt;0,"P"," "))</f>
        <v xml:space="preserve"> </v>
      </c>
      <c r="E131" s="192" t="str">
        <f t="shared" ref="E131" si="358">IF(COUNTIF(E128:E130,"A")&gt;=1,"C",IF(COUNTIF(E128:E130,"A")&gt;0,"P"," "))</f>
        <v xml:space="preserve"> </v>
      </c>
      <c r="F131" s="192" t="str">
        <f t="shared" ref="F131" si="359">IF(COUNTIF(F128:F130,"A")&gt;=1,"C",IF(COUNTIF(F128:F130,"A")&gt;0,"P"," "))</f>
        <v xml:space="preserve"> </v>
      </c>
      <c r="G131" s="192" t="str">
        <f t="shared" ref="G131" si="360">IF(COUNTIF(G128:G130,"A")&gt;=1,"C",IF(COUNTIF(G128:G130,"A")&gt;0,"P"," "))</f>
        <v xml:space="preserve"> </v>
      </c>
      <c r="H131" s="192" t="str">
        <f t="shared" ref="H131" si="361">IF(COUNTIF(H128:H130,"A")&gt;=1,"C",IF(COUNTIF(H128:H130,"A")&gt;0,"P"," "))</f>
        <v xml:space="preserve"> </v>
      </c>
      <c r="I131" s="192" t="str">
        <f t="shared" ref="I131" si="362">IF(COUNTIF(I128:I130,"A")&gt;=1,"C",IF(COUNTIF(I128:I130,"A")&gt;0,"P"," "))</f>
        <v xml:space="preserve"> </v>
      </c>
      <c r="J131" s="192" t="str">
        <f t="shared" ref="J131" si="363">IF(COUNTIF(J128:J130,"A")&gt;=1,"C",IF(COUNTIF(J128:J130,"A")&gt;0,"P"," "))</f>
        <v xml:space="preserve"> </v>
      </c>
      <c r="K131" s="192" t="str">
        <f t="shared" ref="K131" si="364">IF(COUNTIF(K128:K130,"A")&gt;=1,"C",IF(COUNTIF(K128:K130,"A")&gt;0,"P"," "))</f>
        <v xml:space="preserve"> </v>
      </c>
      <c r="L131" s="192" t="str">
        <f t="shared" ref="L131" si="365">IF(COUNTIF(L128:L130,"A")&gt;=1,"C",IF(COUNTIF(L128:L130,"A")&gt;0,"P"," "))</f>
        <v xml:space="preserve"> </v>
      </c>
      <c r="M131" s="192" t="str">
        <f t="shared" ref="M131" si="366">IF(COUNTIF(M128:M130,"A")&gt;=1,"C",IF(COUNTIF(M128:M130,"A")&gt;0,"P"," "))</f>
        <v xml:space="preserve"> </v>
      </c>
      <c r="N131" s="192" t="str">
        <f t="shared" ref="N131" si="367">IF(COUNTIF(N128:N130,"A")&gt;=1,"C",IF(COUNTIF(N128:N130,"A")&gt;0,"P"," "))</f>
        <v xml:space="preserve"> </v>
      </c>
      <c r="O131" s="192" t="str">
        <f t="shared" ref="O131" si="368">IF(COUNTIF(O128:O130,"A")&gt;=1,"C",IF(COUNTIF(O128:O130,"A")&gt;0,"P"," "))</f>
        <v xml:space="preserve"> </v>
      </c>
      <c r="P131" s="192" t="str">
        <f t="shared" ref="P131" si="369">IF(COUNTIF(P128:P130,"A")&gt;=1,"C",IF(COUNTIF(P128:P130,"A")&gt;0,"P"," "))</f>
        <v xml:space="preserve"> </v>
      </c>
      <c r="Q131" s="192" t="str">
        <f t="shared" ref="Q131" si="370">IF(COUNTIF(Q128:Q130,"A")&gt;=1,"C",IF(COUNTIF(Q128:Q130,"A")&gt;0,"P"," "))</f>
        <v xml:space="preserve"> </v>
      </c>
      <c r="R131" s="192" t="str">
        <f t="shared" ref="R131" si="371">IF(COUNTIF(R128:R130,"A")&gt;=1,"C",IF(COUNTIF(R128:R130,"A")&gt;0,"P"," "))</f>
        <v xml:space="preserve"> </v>
      </c>
      <c r="U131" s="26" t="str">
        <f t="shared" si="186"/>
        <v>Pots have been made from clay for thousands of years. Pots do more than hold flowers! People carry water, eat food, and drink form them. Make your own simple pot. You could use it to hold jewelry, candy, or pencils.</v>
      </c>
    </row>
    <row r="132" spans="2:21" x14ac:dyDescent="0.2">
      <c r="B132" s="211"/>
      <c r="C132" s="213" t="s">
        <v>530</v>
      </c>
      <c r="D132" s="33"/>
      <c r="E132" s="33"/>
      <c r="F132" s="33"/>
      <c r="G132" s="33"/>
      <c r="H132" s="33"/>
      <c r="I132" s="33"/>
      <c r="J132" s="33"/>
      <c r="K132" s="33"/>
      <c r="L132" s="33"/>
      <c r="M132" s="33"/>
      <c r="N132" s="33"/>
      <c r="O132" s="33"/>
      <c r="P132" s="33"/>
      <c r="Q132" s="33"/>
      <c r="R132" s="33"/>
      <c r="U132" s="26" t="str">
        <f t="shared" si="186"/>
        <v>Make a pinch pot. See the direction for help.
Hint: In step 2, start pinching at the bottom of your container and move slowly to the top.</v>
      </c>
    </row>
    <row r="133" spans="2:21" x14ac:dyDescent="0.2">
      <c r="B133" s="211"/>
      <c r="C133" s="213" t="s">
        <v>531</v>
      </c>
      <c r="D133" s="33"/>
      <c r="E133" s="33"/>
      <c r="F133" s="33"/>
      <c r="G133" s="33"/>
      <c r="H133" s="33"/>
      <c r="I133" s="33"/>
      <c r="J133" s="33"/>
      <c r="K133" s="33"/>
      <c r="L133" s="33"/>
      <c r="M133" s="33"/>
      <c r="N133" s="33"/>
      <c r="O133" s="33"/>
      <c r="P133" s="33"/>
      <c r="Q133" s="33"/>
      <c r="R133" s="33"/>
      <c r="U133" s="26" t="str">
        <f t="shared" si="186"/>
        <v>Make a coil pot. A coil pot is made from "coils" of clay. See the directions for help.
FOR MORE FUN: Stack your coils into interesting shapes!</v>
      </c>
    </row>
    <row r="134" spans="2:21" x14ac:dyDescent="0.2">
      <c r="B134" s="211"/>
      <c r="C134" s="213" t="s">
        <v>532</v>
      </c>
      <c r="D134" s="33"/>
      <c r="E134" s="33"/>
      <c r="F134" s="33"/>
      <c r="G134" s="33"/>
      <c r="H134" s="33"/>
      <c r="I134" s="33"/>
      <c r="J134" s="33"/>
      <c r="K134" s="33"/>
      <c r="L134" s="33"/>
      <c r="M134" s="33"/>
      <c r="N134" s="33"/>
      <c r="O134" s="33"/>
      <c r="P134" s="33"/>
      <c r="Q134" s="33"/>
      <c r="R134" s="33"/>
      <c r="U134" s="26" t="str">
        <f t="shared" si="186"/>
        <v>Make a slab pot. A slab is a piece of clay rolled flat. See the directions for help.
FOR MORE FUN: Try building a pot on a triangular or square base.</v>
      </c>
    </row>
    <row r="135" spans="2:21" x14ac:dyDescent="0.2">
      <c r="B135" s="26">
        <v>4</v>
      </c>
      <c r="C135" s="102" t="s">
        <v>522</v>
      </c>
      <c r="D135" s="192" t="str">
        <f>IF(COUNTIF(D132:D134,"A")&gt;=1,"C",IF(COUNTIF(D132:D134,"A")&gt;0,"P"," "))</f>
        <v xml:space="preserve"> </v>
      </c>
      <c r="E135" s="192" t="str">
        <f t="shared" ref="E135" si="372">IF(COUNTIF(E132:E134,"A")&gt;=1,"C",IF(COUNTIF(E132:E134,"A")&gt;0,"P"," "))</f>
        <v xml:space="preserve"> </v>
      </c>
      <c r="F135" s="192" t="str">
        <f t="shared" ref="F135" si="373">IF(COUNTIF(F132:F134,"A")&gt;=1,"C",IF(COUNTIF(F132:F134,"A")&gt;0,"P"," "))</f>
        <v xml:space="preserve"> </v>
      </c>
      <c r="G135" s="192" t="str">
        <f t="shared" ref="G135" si="374">IF(COUNTIF(G132:G134,"A")&gt;=1,"C",IF(COUNTIF(G132:G134,"A")&gt;0,"P"," "))</f>
        <v xml:space="preserve"> </v>
      </c>
      <c r="H135" s="192" t="str">
        <f t="shared" ref="H135" si="375">IF(COUNTIF(H132:H134,"A")&gt;=1,"C",IF(COUNTIF(H132:H134,"A")&gt;0,"P"," "))</f>
        <v xml:space="preserve"> </v>
      </c>
      <c r="I135" s="192" t="str">
        <f t="shared" ref="I135" si="376">IF(COUNTIF(I132:I134,"A")&gt;=1,"C",IF(COUNTIF(I132:I134,"A")&gt;0,"P"," "))</f>
        <v xml:space="preserve"> </v>
      </c>
      <c r="J135" s="192" t="str">
        <f t="shared" ref="J135" si="377">IF(COUNTIF(J132:J134,"A")&gt;=1,"C",IF(COUNTIF(J132:J134,"A")&gt;0,"P"," "))</f>
        <v xml:space="preserve"> </v>
      </c>
      <c r="K135" s="192" t="str">
        <f t="shared" ref="K135" si="378">IF(COUNTIF(K132:K134,"A")&gt;=1,"C",IF(COUNTIF(K132:K134,"A")&gt;0,"P"," "))</f>
        <v xml:space="preserve"> </v>
      </c>
      <c r="L135" s="192" t="str">
        <f t="shared" ref="L135" si="379">IF(COUNTIF(L132:L134,"A")&gt;=1,"C",IF(COUNTIF(L132:L134,"A")&gt;0,"P"," "))</f>
        <v xml:space="preserve"> </v>
      </c>
      <c r="M135" s="192" t="str">
        <f t="shared" ref="M135" si="380">IF(COUNTIF(M132:M134,"A")&gt;=1,"C",IF(COUNTIF(M132:M134,"A")&gt;0,"P"," "))</f>
        <v xml:space="preserve"> </v>
      </c>
      <c r="N135" s="192" t="str">
        <f t="shared" ref="N135" si="381">IF(COUNTIF(N132:N134,"A")&gt;=1,"C",IF(COUNTIF(N132:N134,"A")&gt;0,"P"," "))</f>
        <v xml:space="preserve"> </v>
      </c>
      <c r="O135" s="192" t="str">
        <f t="shared" ref="O135" si="382">IF(COUNTIF(O132:O134,"A")&gt;=1,"C",IF(COUNTIF(O132:O134,"A")&gt;0,"P"," "))</f>
        <v xml:space="preserve"> </v>
      </c>
      <c r="P135" s="192" t="str">
        <f t="shared" ref="P135" si="383">IF(COUNTIF(P132:P134,"A")&gt;=1,"C",IF(COUNTIF(P132:P134,"A")&gt;0,"P"," "))</f>
        <v xml:space="preserve"> </v>
      </c>
      <c r="Q135" s="192" t="str">
        <f t="shared" ref="Q135" si="384">IF(COUNTIF(Q132:Q134,"A")&gt;=1,"C",IF(COUNTIF(Q132:Q134,"A")&gt;0,"P"," "))</f>
        <v xml:space="preserve"> </v>
      </c>
      <c r="R135" s="192" t="str">
        <f t="shared" ref="R135" si="385">IF(COUNTIF(R132:R134,"A")&gt;=1,"C",IF(COUNTIF(R132:R134,"A")&gt;0,"P"," "))</f>
        <v xml:space="preserve"> </v>
      </c>
      <c r="U135" s="26" t="str">
        <f t="shared" si="186"/>
        <v>Make some clay decoration.</v>
      </c>
    </row>
    <row r="136" spans="2:21" x14ac:dyDescent="0.2">
      <c r="B136" s="211"/>
      <c r="C136" s="213" t="s">
        <v>533</v>
      </c>
      <c r="D136" s="33"/>
      <c r="E136" s="33"/>
      <c r="F136" s="33"/>
      <c r="G136" s="33"/>
      <c r="H136" s="33"/>
      <c r="I136" s="33"/>
      <c r="J136" s="33"/>
      <c r="K136" s="33"/>
      <c r="L136" s="33"/>
      <c r="M136" s="33"/>
      <c r="N136" s="33"/>
      <c r="O136" s="33"/>
      <c r="P136" s="33"/>
      <c r="Q136" s="33"/>
      <c r="R136" s="33"/>
      <c r="U136" s="26" t="str">
        <f t="shared" ref="U136:U199" si="386">GetComments(C136)</f>
        <v>Decorate a tile. Turn a square of clay into art. Try making a handprint or stamping a design with rubber stamps. You can also use small tools, like a pencil or tweezers, to draw designs in your tile. When it's dry, paint it with acrylic paints.
FOR MORE FUN: Find pictures of tiles from other countries and copy one of the designs.</v>
      </c>
    </row>
    <row r="137" spans="2:21" x14ac:dyDescent="0.2">
      <c r="B137" s="211"/>
      <c r="C137" s="213" t="s">
        <v>534</v>
      </c>
      <c r="D137" s="33"/>
      <c r="E137" s="33"/>
      <c r="F137" s="33"/>
      <c r="G137" s="33"/>
      <c r="H137" s="33"/>
      <c r="I137" s="33"/>
      <c r="J137" s="33"/>
      <c r="K137" s="33"/>
      <c r="L137" s="33"/>
      <c r="M137" s="33"/>
      <c r="N137" s="33"/>
      <c r="O137" s="33"/>
      <c r="P137" s="33"/>
      <c r="Q137" s="33"/>
      <c r="R137" s="33"/>
      <c r="U137" s="26" t="str">
        <f t="shared" si="386"/>
        <v>Make a pinch or slab sculpture. Make a clay sculpture of a house, pet, car, or animal. Make "hair," grass, or other decoration by squeezing clay through a garlic press.
FOR MORE FUN: Make a sculpture of something you like to imagine, like a castle or a spaceship.</v>
      </c>
    </row>
    <row r="138" spans="2:21" x14ac:dyDescent="0.2">
      <c r="B138" s="211"/>
      <c r="C138" s="213" t="s">
        <v>535</v>
      </c>
      <c r="D138" s="33"/>
      <c r="E138" s="33"/>
      <c r="F138" s="33"/>
      <c r="G138" s="33"/>
      <c r="H138" s="33"/>
      <c r="I138" s="33"/>
      <c r="J138" s="33"/>
      <c r="K138" s="33"/>
      <c r="L138" s="33"/>
      <c r="M138" s="33"/>
      <c r="N138" s="33"/>
      <c r="O138" s="33"/>
      <c r="P138" s="33"/>
      <c r="Q138" s="33"/>
      <c r="R138" s="33"/>
      <c r="U138" s="26" t="str">
        <f t="shared" si="386"/>
        <v>Make beads for jewelry. Roll balls of clay into beads. Then use a straw, toothpick, or pencil to make holes so you can string them together. You could make them out of colored modeling clay or paint plain clay.</v>
      </c>
    </row>
    <row r="139" spans="2:21" x14ac:dyDescent="0.2">
      <c r="B139" s="26">
        <v>5</v>
      </c>
      <c r="C139" s="102" t="s">
        <v>523</v>
      </c>
      <c r="D139" s="192" t="str">
        <f>IF(COUNTIF(D136:D138,"A")&gt;=1,"C",IF(COUNTIF(D136:D138,"A")&gt;0,"P"," "))</f>
        <v xml:space="preserve"> </v>
      </c>
      <c r="E139" s="192" t="str">
        <f t="shared" ref="E139" si="387">IF(COUNTIF(E136:E138,"A")&gt;=1,"C",IF(COUNTIF(E136:E138,"A")&gt;0,"P"," "))</f>
        <v xml:space="preserve"> </v>
      </c>
      <c r="F139" s="192" t="str">
        <f t="shared" ref="F139" si="388">IF(COUNTIF(F136:F138,"A")&gt;=1,"C",IF(COUNTIF(F136:F138,"A")&gt;0,"P"," "))</f>
        <v xml:space="preserve"> </v>
      </c>
      <c r="G139" s="192" t="str">
        <f t="shared" ref="G139" si="389">IF(COUNTIF(G136:G138,"A")&gt;=1,"C",IF(COUNTIF(G136:G138,"A")&gt;0,"P"," "))</f>
        <v xml:space="preserve"> </v>
      </c>
      <c r="H139" s="192" t="str">
        <f t="shared" ref="H139" si="390">IF(COUNTIF(H136:H138,"A")&gt;=1,"C",IF(COUNTIF(H136:H138,"A")&gt;0,"P"," "))</f>
        <v xml:space="preserve"> </v>
      </c>
      <c r="I139" s="192" t="str">
        <f t="shared" ref="I139" si="391">IF(COUNTIF(I136:I138,"A")&gt;=1,"C",IF(COUNTIF(I136:I138,"A")&gt;0,"P"," "))</f>
        <v xml:space="preserve"> </v>
      </c>
      <c r="J139" s="192" t="str">
        <f t="shared" ref="J139" si="392">IF(COUNTIF(J136:J138,"A")&gt;=1,"C",IF(COUNTIF(J136:J138,"A")&gt;0,"P"," "))</f>
        <v xml:space="preserve"> </v>
      </c>
      <c r="K139" s="192" t="str">
        <f t="shared" ref="K139" si="393">IF(COUNTIF(K136:K138,"A")&gt;=1,"C",IF(COUNTIF(K136:K138,"A")&gt;0,"P"," "))</f>
        <v xml:space="preserve"> </v>
      </c>
      <c r="L139" s="192" t="str">
        <f t="shared" ref="L139" si="394">IF(COUNTIF(L136:L138,"A")&gt;=1,"C",IF(COUNTIF(L136:L138,"A")&gt;0,"P"," "))</f>
        <v xml:space="preserve"> </v>
      </c>
      <c r="M139" s="192" t="str">
        <f t="shared" ref="M139" si="395">IF(COUNTIF(M136:M138,"A")&gt;=1,"C",IF(COUNTIF(M136:M138,"A")&gt;0,"P"," "))</f>
        <v xml:space="preserve"> </v>
      </c>
      <c r="N139" s="192" t="str">
        <f t="shared" ref="N139" si="396">IF(COUNTIF(N136:N138,"A")&gt;=1,"C",IF(COUNTIF(N136:N138,"A")&gt;0,"P"," "))</f>
        <v xml:space="preserve"> </v>
      </c>
      <c r="O139" s="192" t="str">
        <f t="shared" ref="O139" si="397">IF(COUNTIF(O136:O138,"A")&gt;=1,"C",IF(COUNTIF(O136:O138,"A")&gt;0,"P"," "))</f>
        <v xml:space="preserve"> </v>
      </c>
      <c r="P139" s="192" t="str">
        <f t="shared" ref="P139" si="398">IF(COUNTIF(P136:P138,"A")&gt;=1,"C",IF(COUNTIF(P136:P138,"A")&gt;0,"P"," "))</f>
        <v xml:space="preserve"> </v>
      </c>
      <c r="Q139" s="192" t="str">
        <f t="shared" ref="Q139" si="399">IF(COUNTIF(Q136:Q138,"A")&gt;=1,"C",IF(COUNTIF(Q136:Q138,"A")&gt;0,"P"," "))</f>
        <v xml:space="preserve"> </v>
      </c>
      <c r="R139" s="192" t="str">
        <f t="shared" ref="R139" si="400">IF(COUNTIF(R136:R138,"A")&gt;=1,"C",IF(COUNTIF(R136:R138,"A")&gt;0,"P"," "))</f>
        <v xml:space="preserve"> </v>
      </c>
      <c r="U139" s="26" t="str">
        <f t="shared" si="386"/>
        <v>Glaze is special clay paint. It changes in heat to make bright colors and add shine. Make sure a potter or teacher helps you use glaze.</v>
      </c>
    </row>
    <row r="140" spans="2:21" x14ac:dyDescent="0.2">
      <c r="B140" s="211"/>
      <c r="C140" s="213" t="s">
        <v>536</v>
      </c>
      <c r="D140" s="33"/>
      <c r="E140" s="33"/>
      <c r="F140" s="33"/>
      <c r="G140" s="33"/>
      <c r="H140" s="33"/>
      <c r="I140" s="33"/>
      <c r="J140" s="33"/>
      <c r="K140" s="33"/>
      <c r="L140" s="33"/>
      <c r="M140" s="33"/>
      <c r="N140" s="33"/>
      <c r="O140" s="33"/>
      <c r="P140" s="33"/>
      <c r="Q140" s="33"/>
      <c r="R140" s="33"/>
      <c r="U140" s="26" t="str">
        <f t="shared" si="386"/>
        <v>Dip your pottery. Fill a container with glaze and dip your pot in. Make sure there is extra room in the container so it doesn't overflow. Keep your pottery level and use slow movements.</v>
      </c>
    </row>
    <row r="141" spans="2:21" x14ac:dyDescent="0.2">
      <c r="B141" s="211"/>
      <c r="C141" s="213" t="s">
        <v>537</v>
      </c>
      <c r="D141" s="33"/>
      <c r="E141" s="33"/>
      <c r="F141" s="33"/>
      <c r="G141" s="33"/>
      <c r="H141" s="33"/>
      <c r="I141" s="33"/>
      <c r="J141" s="33"/>
      <c r="K141" s="33"/>
      <c r="L141" s="33"/>
      <c r="M141" s="33"/>
      <c r="N141" s="33"/>
      <c r="O141" s="33"/>
      <c r="P141" s="33"/>
      <c r="Q141" s="33"/>
      <c r="R141" s="33"/>
      <c r="U141" s="26" t="str">
        <f t="shared" si="386"/>
        <v>Paint on glaze. Using a regular paintbrush, paint glaze on your pottery. Try to paint evenly-that means with the same amount on all parts of the pot. (If you dipped your pottery first, let that dry before you start painting.)</v>
      </c>
    </row>
    <row r="142" spans="2:21" x14ac:dyDescent="0.2">
      <c r="B142" s="211"/>
      <c r="C142" s="213" t="s">
        <v>538</v>
      </c>
      <c r="D142" s="33"/>
      <c r="E142" s="33"/>
      <c r="F142" s="33"/>
      <c r="G142" s="33"/>
      <c r="H142" s="33"/>
      <c r="I142" s="33"/>
      <c r="J142" s="33"/>
      <c r="K142" s="33"/>
      <c r="L142" s="33"/>
      <c r="M142" s="33"/>
      <c r="N142" s="33"/>
      <c r="O142" s="33"/>
      <c r="P142" s="33"/>
      <c r="Q142" s="33"/>
      <c r="R142" s="33"/>
      <c r="U142" s="26" t="str">
        <f t="shared" si="386"/>
        <v>Sponge paint your pottery. Dip your sponge in the glaze. Press it gently onto your pottery. You can use different glaze colors and sponges in different shapes. A sponge gives a cool pattern to glaze.</v>
      </c>
    </row>
    <row r="143" spans="2:21" ht="1.5" customHeight="1" thickBot="1" x14ac:dyDescent="0.25">
      <c r="D143" s="192" t="str">
        <f>IF(COUNTIF(D140:D142,"A")&gt;=1,"C",IF(COUNTIF(D140:D142,"A")&gt;0,"P"," "))</f>
        <v xml:space="preserve"> </v>
      </c>
      <c r="E143" s="192" t="str">
        <f t="shared" ref="E143" si="401">IF(COUNTIF(E140:E142,"A")&gt;=1,"C",IF(COUNTIF(E140:E142,"A")&gt;0,"P"," "))</f>
        <v xml:space="preserve"> </v>
      </c>
      <c r="F143" s="192" t="str">
        <f t="shared" ref="F143" si="402">IF(COUNTIF(F140:F142,"A")&gt;=1,"C",IF(COUNTIF(F140:F142,"A")&gt;0,"P"," "))</f>
        <v xml:space="preserve"> </v>
      </c>
      <c r="G143" s="192" t="str">
        <f t="shared" ref="G143" si="403">IF(COUNTIF(G140:G142,"A")&gt;=1,"C",IF(COUNTIF(G140:G142,"A")&gt;0,"P"," "))</f>
        <v xml:space="preserve"> </v>
      </c>
      <c r="H143" s="192" t="str">
        <f t="shared" ref="H143" si="404">IF(COUNTIF(H140:H142,"A")&gt;=1,"C",IF(COUNTIF(H140:H142,"A")&gt;0,"P"," "))</f>
        <v xml:space="preserve"> </v>
      </c>
      <c r="I143" s="192" t="str">
        <f t="shared" ref="I143" si="405">IF(COUNTIF(I140:I142,"A")&gt;=1,"C",IF(COUNTIF(I140:I142,"A")&gt;0,"P"," "))</f>
        <v xml:space="preserve"> </v>
      </c>
      <c r="J143" s="192" t="str">
        <f t="shared" ref="J143" si="406">IF(COUNTIF(J140:J142,"A")&gt;=1,"C",IF(COUNTIF(J140:J142,"A")&gt;0,"P"," "))</f>
        <v xml:space="preserve"> </v>
      </c>
      <c r="K143" s="192" t="str">
        <f t="shared" ref="K143" si="407">IF(COUNTIF(K140:K142,"A")&gt;=1,"C",IF(COUNTIF(K140:K142,"A")&gt;0,"P"," "))</f>
        <v xml:space="preserve"> </v>
      </c>
      <c r="L143" s="192" t="str">
        <f t="shared" ref="L143" si="408">IF(COUNTIF(L140:L142,"A")&gt;=1,"C",IF(COUNTIF(L140:L142,"A")&gt;0,"P"," "))</f>
        <v xml:space="preserve"> </v>
      </c>
      <c r="M143" s="192" t="str">
        <f t="shared" ref="M143" si="409">IF(COUNTIF(M140:M142,"A")&gt;=1,"C",IF(COUNTIF(M140:M142,"A")&gt;0,"P"," "))</f>
        <v xml:space="preserve"> </v>
      </c>
      <c r="N143" s="192" t="str">
        <f t="shared" ref="N143" si="410">IF(COUNTIF(N140:N142,"A")&gt;=1,"C",IF(COUNTIF(N140:N142,"A")&gt;0,"P"," "))</f>
        <v xml:space="preserve"> </v>
      </c>
      <c r="O143" s="192" t="str">
        <f t="shared" ref="O143" si="411">IF(COUNTIF(O140:O142,"A")&gt;=1,"C",IF(COUNTIF(O140:O142,"A")&gt;0,"P"," "))</f>
        <v xml:space="preserve"> </v>
      </c>
      <c r="P143" s="192" t="str">
        <f t="shared" ref="P143" si="412">IF(COUNTIF(P140:P142,"A")&gt;=1,"C",IF(COUNTIF(P140:P142,"A")&gt;0,"P"," "))</f>
        <v xml:space="preserve"> </v>
      </c>
      <c r="Q143" s="192" t="str">
        <f t="shared" ref="Q143" si="413">IF(COUNTIF(Q140:Q142,"A")&gt;=1,"C",IF(COUNTIF(Q140:Q142,"A")&gt;0,"P"," "))</f>
        <v xml:space="preserve"> </v>
      </c>
      <c r="R143" s="192" t="str">
        <f t="shared" ref="R143" si="414">IF(COUNTIF(R140:R142,"A")&gt;=1,"C",IF(COUNTIF(R140:R142,"A")&gt;0,"P"," "))</f>
        <v xml:space="preserve"> </v>
      </c>
      <c r="U143" s="26" t="str">
        <f t="shared" si="386"/>
        <v/>
      </c>
    </row>
    <row r="144" spans="2:21" ht="13.5" thickBot="1" x14ac:dyDescent="0.25">
      <c r="C144" s="58" t="s">
        <v>48</v>
      </c>
      <c r="D144" s="206" t="str">
        <f>IF(COUNTIF(D127:D143,"C")&gt;4,"C",IF(COUNTIF(D127:D143,"C")&gt;0,"P"," "))</f>
        <v xml:space="preserve"> </v>
      </c>
      <c r="E144" s="206" t="str">
        <f t="shared" ref="E144:R144" si="415">IF(COUNTIF(E127:E143,"C")&gt;4,"C",IF(COUNTIF(E127:E143,"C")&gt;0,"P"," "))</f>
        <v xml:space="preserve"> </v>
      </c>
      <c r="F144" s="206" t="str">
        <f t="shared" si="415"/>
        <v xml:space="preserve"> </v>
      </c>
      <c r="G144" s="206" t="str">
        <f t="shared" si="415"/>
        <v xml:space="preserve"> </v>
      </c>
      <c r="H144" s="206" t="str">
        <f t="shared" si="415"/>
        <v xml:space="preserve"> </v>
      </c>
      <c r="I144" s="206" t="str">
        <f t="shared" si="415"/>
        <v xml:space="preserve"> </v>
      </c>
      <c r="J144" s="206" t="str">
        <f t="shared" si="415"/>
        <v xml:space="preserve"> </v>
      </c>
      <c r="K144" s="206" t="str">
        <f t="shared" si="415"/>
        <v xml:space="preserve"> </v>
      </c>
      <c r="L144" s="206" t="str">
        <f t="shared" si="415"/>
        <v xml:space="preserve"> </v>
      </c>
      <c r="M144" s="206" t="str">
        <f t="shared" si="415"/>
        <v xml:space="preserve"> </v>
      </c>
      <c r="N144" s="206" t="str">
        <f t="shared" si="415"/>
        <v xml:space="preserve"> </v>
      </c>
      <c r="O144" s="206" t="str">
        <f t="shared" si="415"/>
        <v xml:space="preserve"> </v>
      </c>
      <c r="P144" s="206" t="str">
        <f t="shared" si="415"/>
        <v xml:space="preserve"> </v>
      </c>
      <c r="Q144" s="206" t="str">
        <f t="shared" si="415"/>
        <v xml:space="preserve"> </v>
      </c>
      <c r="R144" s="206" t="str">
        <f t="shared" si="415"/>
        <v xml:space="preserve"> </v>
      </c>
      <c r="U144" s="26" t="str">
        <f t="shared" si="386"/>
        <v/>
      </c>
    </row>
    <row r="145" spans="2:21" ht="15" x14ac:dyDescent="0.25">
      <c r="B145" s="209" t="s">
        <v>226</v>
      </c>
      <c r="U145" s="26" t="str">
        <f t="shared" si="386"/>
        <v/>
      </c>
    </row>
    <row r="146" spans="2:21" x14ac:dyDescent="0.2">
      <c r="B146" s="26">
        <v>1</v>
      </c>
      <c r="C146" s="216" t="s">
        <v>559</v>
      </c>
      <c r="U146" s="26" t="str">
        <f t="shared" si="386"/>
        <v>When you sleep, you're saving your energy so you can play more when you wake up. Saving energy in your house is important, too. That helps make sure Earth doesn't run out of energy that makes electricity. It costs less for your family, too.</v>
      </c>
    </row>
    <row r="147" spans="2:21" x14ac:dyDescent="0.2">
      <c r="B147" s="210"/>
      <c r="C147" s="213" t="s">
        <v>565</v>
      </c>
      <c r="D147" s="33"/>
      <c r="E147" s="33"/>
      <c r="F147" s="33"/>
      <c r="G147" s="33"/>
      <c r="H147" s="33"/>
      <c r="I147" s="33"/>
      <c r="J147" s="33"/>
      <c r="K147" s="33"/>
      <c r="L147" s="33"/>
      <c r="M147" s="33"/>
      <c r="N147" s="33"/>
      <c r="O147" s="33"/>
      <c r="P147" s="33"/>
      <c r="Q147" s="33"/>
      <c r="R147" s="33"/>
      <c r="U147" s="26" t="str">
        <f t="shared" si="386"/>
        <v>Be a light-saver. For one week, make sure lights are turned off in rooms no one is using. Are there other energy-users you can switch off, too?</v>
      </c>
    </row>
    <row r="148" spans="2:21" x14ac:dyDescent="0.2">
      <c r="B148" s="210"/>
      <c r="C148" s="213" t="s">
        <v>566</v>
      </c>
      <c r="D148" s="33"/>
      <c r="E148" s="33"/>
      <c r="F148" s="33"/>
      <c r="G148" s="33"/>
      <c r="H148" s="33"/>
      <c r="I148" s="33"/>
      <c r="J148" s="33"/>
      <c r="K148" s="33"/>
      <c r="L148" s="33"/>
      <c r="M148" s="33"/>
      <c r="N148" s="33"/>
      <c r="O148" s="33"/>
      <c r="P148" s="33"/>
      <c r="Q148" s="33"/>
      <c r="R148" s="33"/>
      <c r="U148" s="26" t="str">
        <f t="shared" si="386"/>
        <v>Go on an energy scavenger hunt. With your family, look for appliances and electronics that are plugged in when they're not in use. Some of these things use energy, called "standby power," even if they're not turned on! Together, make a plan to conserve energy for one week.
FOR MORE FUN: Ask a staff member at a home-improvement store how power strips can help you save standby power.</v>
      </c>
    </row>
    <row r="149" spans="2:21" x14ac:dyDescent="0.2">
      <c r="B149" s="210"/>
      <c r="C149" s="213" t="s">
        <v>567</v>
      </c>
      <c r="D149" s="33"/>
      <c r="E149" s="33"/>
      <c r="F149" s="33"/>
      <c r="G149" s="33"/>
      <c r="H149" s="33"/>
      <c r="I149" s="33"/>
      <c r="J149" s="33"/>
      <c r="K149" s="33"/>
      <c r="L149" s="33"/>
      <c r="M149" s="33"/>
      <c r="N149" s="33"/>
      <c r="O149" s="33"/>
      <c r="P149" s="33"/>
      <c r="Q149" s="33"/>
      <c r="R149" s="33"/>
      <c r="U149" s="26" t="str">
        <f t="shared" si="386"/>
        <v>Find out about three ways to use less energy. Then make a plan with your family to be more efficient energy users. (Being efficient means you're careful to use only what you really need.) You might replace five regular lightbulbs with energy-saving fluorescent bulbs, clean the lint filter after every dryer load so drying takes less energy, or wash with cold water instead of using energy to heat water.</v>
      </c>
    </row>
    <row r="150" spans="2:21" x14ac:dyDescent="0.2">
      <c r="B150" s="26">
        <v>2</v>
      </c>
      <c r="C150" s="212" t="s">
        <v>560</v>
      </c>
      <c r="D150" s="192" t="str">
        <f>IF(COUNTIF(D147:D149,"A")&gt;=1,"C",IF(COUNTIF(D147:D149,"A")&gt;0,"P"," "))</f>
        <v xml:space="preserve"> </v>
      </c>
      <c r="E150" s="192" t="str">
        <f t="shared" ref="E150" si="416">IF(COUNTIF(E147:E149,"A")&gt;=1,"C",IF(COUNTIF(E147:E149,"A")&gt;0,"P"," "))</f>
        <v xml:space="preserve"> </v>
      </c>
      <c r="F150" s="192" t="str">
        <f t="shared" ref="F150" si="417">IF(COUNTIF(F147:F149,"A")&gt;=1,"C",IF(COUNTIF(F147:F149,"A")&gt;0,"P"," "))</f>
        <v xml:space="preserve"> </v>
      </c>
      <c r="G150" s="192" t="str">
        <f t="shared" ref="G150" si="418">IF(COUNTIF(G147:G149,"A")&gt;=1,"C",IF(COUNTIF(G147:G149,"A")&gt;0,"P"," "))</f>
        <v xml:space="preserve"> </v>
      </c>
      <c r="H150" s="192" t="str">
        <f t="shared" ref="H150" si="419">IF(COUNTIF(H147:H149,"A")&gt;=1,"C",IF(COUNTIF(H147:H149,"A")&gt;0,"P"," "))</f>
        <v xml:space="preserve"> </v>
      </c>
      <c r="I150" s="192" t="str">
        <f t="shared" ref="I150" si="420">IF(COUNTIF(I147:I149,"A")&gt;=1,"C",IF(COUNTIF(I147:I149,"A")&gt;0,"P"," "))</f>
        <v xml:space="preserve"> </v>
      </c>
      <c r="J150" s="192" t="str">
        <f t="shared" ref="J150" si="421">IF(COUNTIF(J147:J149,"A")&gt;=1,"C",IF(COUNTIF(J147:J149,"A")&gt;0,"P"," "))</f>
        <v xml:space="preserve"> </v>
      </c>
      <c r="K150" s="192" t="str">
        <f t="shared" ref="K150" si="422">IF(COUNTIF(K147:K149,"A")&gt;=1,"C",IF(COUNTIF(K147:K149,"A")&gt;0,"P"," "))</f>
        <v xml:space="preserve"> </v>
      </c>
      <c r="L150" s="192" t="str">
        <f t="shared" ref="L150" si="423">IF(COUNTIF(L147:L149,"A")&gt;=1,"C",IF(COUNTIF(L147:L149,"A")&gt;0,"P"," "))</f>
        <v xml:space="preserve"> </v>
      </c>
      <c r="M150" s="192" t="str">
        <f t="shared" ref="M150" si="424">IF(COUNTIF(M147:M149,"A")&gt;=1,"C",IF(COUNTIF(M147:M149,"A")&gt;0,"P"," "))</f>
        <v xml:space="preserve"> </v>
      </c>
      <c r="N150" s="192" t="str">
        <f t="shared" ref="N150" si="425">IF(COUNTIF(N147:N149,"A")&gt;=1,"C",IF(COUNTIF(N147:N149,"A")&gt;0,"P"," "))</f>
        <v xml:space="preserve"> </v>
      </c>
      <c r="O150" s="192" t="str">
        <f t="shared" ref="O150" si="426">IF(COUNTIF(O147:O149,"A")&gt;=1,"C",IF(COUNTIF(O147:O149,"A")&gt;0,"P"," "))</f>
        <v xml:space="preserve"> </v>
      </c>
      <c r="P150" s="192" t="str">
        <f t="shared" ref="P150" si="427">IF(COUNTIF(P147:P149,"A")&gt;=1,"C",IF(COUNTIF(P147:P149,"A")&gt;0,"P"," "))</f>
        <v xml:space="preserve"> </v>
      </c>
      <c r="Q150" s="192" t="str">
        <f t="shared" ref="Q150" si="428">IF(COUNTIF(Q147:Q149,"A")&gt;=1,"C",IF(COUNTIF(Q147:Q149,"A")&gt;0,"P"," "))</f>
        <v xml:space="preserve"> </v>
      </c>
      <c r="R150" s="192" t="str">
        <f t="shared" ref="R150" si="429">IF(COUNTIF(R147:R149,"A")&gt;=1,"C",IF(COUNTIF(R147:R149,"A")&gt;0,"P"," "))</f>
        <v xml:space="preserve"> </v>
      </c>
      <c r="U150" s="26" t="str">
        <f t="shared" si="386"/>
        <v>One of the planet's most important resources is water. Everyone needs to protect it, or one day we could run out! Try one of these ways to save water at your own home.</v>
      </c>
    </row>
    <row r="151" spans="2:21" x14ac:dyDescent="0.2">
      <c r="B151" s="211"/>
      <c r="C151" s="213" t="s">
        <v>568</v>
      </c>
      <c r="D151" s="33"/>
      <c r="E151" s="33"/>
      <c r="F151" s="33"/>
      <c r="G151" s="33"/>
      <c r="H151" s="33"/>
      <c r="I151" s="33"/>
      <c r="J151" s="33"/>
      <c r="K151" s="33"/>
      <c r="L151" s="33"/>
      <c r="M151" s="33"/>
      <c r="N151" s="33"/>
      <c r="O151" s="33"/>
      <c r="P151" s="33"/>
      <c r="Q151" s="33"/>
      <c r="R151" s="33"/>
      <c r="U151" s="26" t="str">
        <f t="shared" si="386"/>
        <v>Use less water by taking shorter baths or showers for one week. Did you know that for every minute you shower, you use about five gallons of water? That means if you take a 10-minute shower, you've used 50 gallons of water. And a bathtub holds 60 gallons of water! Try to trim your shower time to save water. If you take a bath, fill the tub only half full.
FOR MORE FUN: Shower like Cousin Cloudberry for some water-saving fun.</v>
      </c>
    </row>
    <row r="152" spans="2:21" x14ac:dyDescent="0.2">
      <c r="B152" s="211"/>
      <c r="C152" s="213" t="s">
        <v>569</v>
      </c>
      <c r="D152" s="33"/>
      <c r="E152" s="33"/>
      <c r="F152" s="33"/>
      <c r="G152" s="33"/>
      <c r="H152" s="33"/>
      <c r="I152" s="33"/>
      <c r="J152" s="33"/>
      <c r="K152" s="33"/>
      <c r="L152" s="33"/>
      <c r="M152" s="33"/>
      <c r="N152" s="33"/>
      <c r="O152" s="33"/>
      <c r="P152" s="33"/>
      <c r="Q152" s="33"/>
      <c r="R152" s="33"/>
      <c r="U152" s="26" t="str">
        <f t="shared" si="386"/>
        <v>Turn off the faucet when brushing your teeth. An average running faucet uses about two to three gallons per minute. If you left the faucet on for five minutes while you brushed your teeth, that means you waasted nearly 15 gallons of water! Make a sign to put next to the sink to remind your family to do the same.</v>
      </c>
    </row>
    <row r="153" spans="2:21" x14ac:dyDescent="0.2">
      <c r="B153" s="211"/>
      <c r="C153" s="213" t="s">
        <v>570</v>
      </c>
      <c r="D153" s="33"/>
      <c r="E153" s="33"/>
      <c r="F153" s="33"/>
      <c r="G153" s="33"/>
      <c r="H153" s="33"/>
      <c r="I153" s="33"/>
      <c r="J153" s="33"/>
      <c r="K153" s="33"/>
      <c r="L153" s="33"/>
      <c r="M153" s="33"/>
      <c r="N153" s="33"/>
      <c r="O153" s="33"/>
      <c r="P153" s="33"/>
      <c r="Q153" s="33"/>
      <c r="R153" s="33"/>
      <c r="U153" s="26" t="str">
        <f t="shared" si="386"/>
        <v>Find three ways to save water. Then team up with your family to make a water-saving plan. Try following the plan for two weeks. Need some ideas to start? Try running the dishwasher only when it's full, or when washing dishes, don't let the water run. What other ideas do you have?</v>
      </c>
    </row>
    <row r="154" spans="2:21" x14ac:dyDescent="0.2">
      <c r="B154" s="26">
        <v>3</v>
      </c>
      <c r="C154" s="212" t="s">
        <v>561</v>
      </c>
      <c r="D154" s="192" t="str">
        <f>IF(COUNTIF(D151:D153,"A")&gt;=1,"C",IF(COUNTIF(D151:D153,"A")&gt;0,"P"," "))</f>
        <v xml:space="preserve"> </v>
      </c>
      <c r="E154" s="192" t="str">
        <f t="shared" ref="E154" si="430">IF(COUNTIF(E151:E153,"A")&gt;=1,"C",IF(COUNTIF(E151:E153,"A")&gt;0,"P"," "))</f>
        <v xml:space="preserve"> </v>
      </c>
      <c r="F154" s="192" t="str">
        <f t="shared" ref="F154" si="431">IF(COUNTIF(F151:F153,"A")&gt;=1,"C",IF(COUNTIF(F151:F153,"A")&gt;0,"P"," "))</f>
        <v xml:space="preserve"> </v>
      </c>
      <c r="G154" s="192" t="str">
        <f t="shared" ref="G154" si="432">IF(COUNTIF(G151:G153,"A")&gt;=1,"C",IF(COUNTIF(G151:G153,"A")&gt;0,"P"," "))</f>
        <v xml:space="preserve"> </v>
      </c>
      <c r="H154" s="192" t="str">
        <f t="shared" ref="H154" si="433">IF(COUNTIF(H151:H153,"A")&gt;=1,"C",IF(COUNTIF(H151:H153,"A")&gt;0,"P"," "))</f>
        <v xml:space="preserve"> </v>
      </c>
      <c r="I154" s="192" t="str">
        <f t="shared" ref="I154" si="434">IF(COUNTIF(I151:I153,"A")&gt;=1,"C",IF(COUNTIF(I151:I153,"A")&gt;0,"P"," "))</f>
        <v xml:space="preserve"> </v>
      </c>
      <c r="J154" s="192" t="str">
        <f t="shared" ref="J154" si="435">IF(COUNTIF(J151:J153,"A")&gt;=1,"C",IF(COUNTIF(J151:J153,"A")&gt;0,"P"," "))</f>
        <v xml:space="preserve"> </v>
      </c>
      <c r="K154" s="192" t="str">
        <f t="shared" ref="K154" si="436">IF(COUNTIF(K151:K153,"A")&gt;=1,"C",IF(COUNTIF(K151:K153,"A")&gt;0,"P"," "))</f>
        <v xml:space="preserve"> </v>
      </c>
      <c r="L154" s="192" t="str">
        <f t="shared" ref="L154" si="437">IF(COUNTIF(L151:L153,"A")&gt;=1,"C",IF(COUNTIF(L151:L153,"A")&gt;0,"P"," "))</f>
        <v xml:space="preserve"> </v>
      </c>
      <c r="M154" s="192" t="str">
        <f t="shared" ref="M154" si="438">IF(COUNTIF(M151:M153,"A")&gt;=1,"C",IF(COUNTIF(M151:M153,"A")&gt;0,"P"," "))</f>
        <v xml:space="preserve"> </v>
      </c>
      <c r="N154" s="192" t="str">
        <f t="shared" ref="N154" si="439">IF(COUNTIF(N151:N153,"A")&gt;=1,"C",IF(COUNTIF(N151:N153,"A")&gt;0,"P"," "))</f>
        <v xml:space="preserve"> </v>
      </c>
      <c r="O154" s="192" t="str">
        <f t="shared" ref="O154" si="440">IF(COUNTIF(O151:O153,"A")&gt;=1,"C",IF(COUNTIF(O151:O153,"A")&gt;0,"P"," "))</f>
        <v xml:space="preserve"> </v>
      </c>
      <c r="P154" s="192" t="str">
        <f t="shared" ref="P154" si="441">IF(COUNTIF(P151:P153,"A")&gt;=1,"C",IF(COUNTIF(P151:P153,"A")&gt;0,"P"," "))</f>
        <v xml:space="preserve"> </v>
      </c>
      <c r="Q154" s="192" t="str">
        <f t="shared" ref="Q154" si="442">IF(COUNTIF(Q151:Q153,"A")&gt;=1,"C",IF(COUNTIF(Q151:Q153,"A")&gt;0,"P"," "))</f>
        <v xml:space="preserve"> </v>
      </c>
      <c r="R154" s="192" t="str">
        <f t="shared" ref="R154" si="443">IF(COUNTIF(R151:R153,"A")&gt;=1,"C",IF(COUNTIF(R151:R153,"A")&gt;0,"P"," "))</f>
        <v xml:space="preserve"> </v>
      </c>
      <c r="U154" s="26" t="str">
        <f t="shared" si="386"/>
        <v>Using natural products, or things that are made with ingredients found in nature, is better for our earth. Instead of a chemical or a plastic being created, you can reuse something you already have. Try one of these natural solutions to a household problem.</v>
      </c>
    </row>
    <row r="155" spans="2:21" x14ac:dyDescent="0.2">
      <c r="B155" s="211"/>
      <c r="C155" s="213" t="s">
        <v>571</v>
      </c>
      <c r="D155" s="33"/>
      <c r="E155" s="33"/>
      <c r="F155" s="33"/>
      <c r="G155" s="33"/>
      <c r="H155" s="33"/>
      <c r="I155" s="33"/>
      <c r="J155" s="33"/>
      <c r="K155" s="33"/>
      <c r="L155" s="33"/>
      <c r="M155" s="33"/>
      <c r="N155" s="33"/>
      <c r="O155" s="33"/>
      <c r="P155" s="33"/>
      <c r="Q155" s="33"/>
      <c r="R155" s="33"/>
      <c r="U155" s="26" t="str">
        <f t="shared" si="386"/>
        <v>Make a natural cleaner. Check the box on page 5 to find out how to make one for tiles or glass. Then use it to clean every week for a month. Be even greener by using a cloth or an old T-shirt instead of a paper towel!</v>
      </c>
    </row>
    <row r="156" spans="2:21" x14ac:dyDescent="0.2">
      <c r="B156" s="211"/>
      <c r="C156" s="213" t="s">
        <v>572</v>
      </c>
      <c r="D156" s="33"/>
      <c r="E156" s="33"/>
      <c r="F156" s="33"/>
      <c r="G156" s="33"/>
      <c r="H156" s="33"/>
      <c r="I156" s="33"/>
      <c r="J156" s="33"/>
      <c r="K156" s="33"/>
      <c r="L156" s="33"/>
      <c r="M156" s="33"/>
      <c r="N156" s="33"/>
      <c r="O156" s="33"/>
      <c r="P156" s="33"/>
      <c r="Q156" s="33"/>
      <c r="R156" s="33"/>
      <c r="U156" s="26" t="str">
        <f t="shared" si="386"/>
        <v>Make a natural spray to use on plants, flowers, or vegetables. Look for directions in the sidebar. Then use the spray for two weeks and write down what you see. Did the spray help scare away bugs that hurt garden plants?</v>
      </c>
    </row>
    <row r="157" spans="2:21" x14ac:dyDescent="0.2">
      <c r="B157" s="211"/>
      <c r="C157" s="213" t="s">
        <v>573</v>
      </c>
      <c r="D157" s="33"/>
      <c r="E157" s="33"/>
      <c r="F157" s="33"/>
      <c r="G157" s="33"/>
      <c r="H157" s="33"/>
      <c r="I157" s="33"/>
      <c r="J157" s="33"/>
      <c r="K157" s="33"/>
      <c r="L157" s="33"/>
      <c r="M157" s="33"/>
      <c r="N157" s="33"/>
      <c r="O157" s="33"/>
      <c r="P157" s="33"/>
      <c r="Q157" s="33"/>
      <c r="R157" s="33"/>
      <c r="U157" s="26" t="str">
        <f t="shared" si="386"/>
        <v>Take your own reusable bag to the grocery store or when helping run errands. For one month, count how many times you used your bag-that's how many plastic ones you kept out of the environment!
FOR MORE FUN: Decorate a cloth bag for you and your family to use when shopping.</v>
      </c>
    </row>
    <row r="158" spans="2:21" x14ac:dyDescent="0.2">
      <c r="B158" s="26">
        <v>4</v>
      </c>
      <c r="C158" s="212" t="s">
        <v>562</v>
      </c>
      <c r="D158" s="192" t="str">
        <f>IF(COUNTIF(D155:D157,"A")&gt;=1,"C",IF(COUNTIF(D155:D157,"A")&gt;0,"P"," "))</f>
        <v xml:space="preserve"> </v>
      </c>
      <c r="E158" s="192" t="str">
        <f t="shared" ref="E158" si="444">IF(COUNTIF(E155:E157,"A")&gt;=1,"C",IF(COUNTIF(E155:E157,"A")&gt;0,"P"," "))</f>
        <v xml:space="preserve"> </v>
      </c>
      <c r="F158" s="192" t="str">
        <f t="shared" ref="F158" si="445">IF(COUNTIF(F155:F157,"A")&gt;=1,"C",IF(COUNTIF(F155:F157,"A")&gt;0,"P"," "))</f>
        <v xml:space="preserve"> </v>
      </c>
      <c r="G158" s="192" t="str">
        <f t="shared" ref="G158" si="446">IF(COUNTIF(G155:G157,"A")&gt;=1,"C",IF(COUNTIF(G155:G157,"A")&gt;0,"P"," "))</f>
        <v xml:space="preserve"> </v>
      </c>
      <c r="H158" s="192" t="str">
        <f t="shared" ref="H158" si="447">IF(COUNTIF(H155:H157,"A")&gt;=1,"C",IF(COUNTIF(H155:H157,"A")&gt;0,"P"," "))</f>
        <v xml:space="preserve"> </v>
      </c>
      <c r="I158" s="192" t="str">
        <f t="shared" ref="I158" si="448">IF(COUNTIF(I155:I157,"A")&gt;=1,"C",IF(COUNTIF(I155:I157,"A")&gt;0,"P"," "))</f>
        <v xml:space="preserve"> </v>
      </c>
      <c r="J158" s="192" t="str">
        <f t="shared" ref="J158" si="449">IF(COUNTIF(J155:J157,"A")&gt;=1,"C",IF(COUNTIF(J155:J157,"A")&gt;0,"P"," "))</f>
        <v xml:space="preserve"> </v>
      </c>
      <c r="K158" s="192" t="str">
        <f t="shared" ref="K158" si="450">IF(COUNTIF(K155:K157,"A")&gt;=1,"C",IF(COUNTIF(K155:K157,"A")&gt;0,"P"," "))</f>
        <v xml:space="preserve"> </v>
      </c>
      <c r="L158" s="192" t="str">
        <f t="shared" ref="L158" si="451">IF(COUNTIF(L155:L157,"A")&gt;=1,"C",IF(COUNTIF(L155:L157,"A")&gt;0,"P"," "))</f>
        <v xml:space="preserve"> </v>
      </c>
      <c r="M158" s="192" t="str">
        <f t="shared" ref="M158" si="452">IF(COUNTIF(M155:M157,"A")&gt;=1,"C",IF(COUNTIF(M155:M157,"A")&gt;0,"P"," "))</f>
        <v xml:space="preserve"> </v>
      </c>
      <c r="N158" s="192" t="str">
        <f t="shared" ref="N158" si="453">IF(COUNTIF(N155:N157,"A")&gt;=1,"C",IF(COUNTIF(N155:N157,"A")&gt;0,"P"," "))</f>
        <v xml:space="preserve"> </v>
      </c>
      <c r="O158" s="192" t="str">
        <f t="shared" ref="O158" si="454">IF(COUNTIF(O155:O157,"A")&gt;=1,"C",IF(COUNTIF(O155:O157,"A")&gt;0,"P"," "))</f>
        <v xml:space="preserve"> </v>
      </c>
      <c r="P158" s="192" t="str">
        <f t="shared" ref="P158" si="455">IF(COUNTIF(P155:P157,"A")&gt;=1,"C",IF(COUNTIF(P155:P157,"A")&gt;0,"P"," "))</f>
        <v xml:space="preserve"> </v>
      </c>
      <c r="Q158" s="192" t="str">
        <f t="shared" ref="Q158" si="456">IF(COUNTIF(Q155:Q157,"A")&gt;=1,"C",IF(COUNTIF(Q155:Q157,"A")&gt;0,"P"," "))</f>
        <v xml:space="preserve"> </v>
      </c>
      <c r="R158" s="192" t="str">
        <f t="shared" ref="R158" si="457">IF(COUNTIF(R155:R157,"A")&gt;=1,"C",IF(COUNTIF(R155:R157,"A")&gt;0,"P"," "))</f>
        <v xml:space="preserve"> </v>
      </c>
      <c r="U158" s="26" t="str">
        <f t="shared" si="386"/>
        <v>Recycling is a great way to help the environment-and reusing things is great, too. When you send bottles, paper, and plastic away to the recycling plant, it takes energy to turn them into new products, but when you reuse something, you're keeping it out of the trash system altogether!</v>
      </c>
    </row>
    <row r="159" spans="2:21" x14ac:dyDescent="0.2">
      <c r="B159" s="211"/>
      <c r="C159" s="213" t="s">
        <v>574</v>
      </c>
      <c r="D159" s="33"/>
      <c r="E159" s="33"/>
      <c r="F159" s="33"/>
      <c r="G159" s="33"/>
      <c r="H159" s="33"/>
      <c r="I159" s="33"/>
      <c r="J159" s="33"/>
      <c r="K159" s="33"/>
      <c r="L159" s="33"/>
      <c r="M159" s="33"/>
      <c r="N159" s="33"/>
      <c r="O159" s="33"/>
      <c r="P159" s="33"/>
      <c r="Q159" s="33"/>
      <c r="R159" s="33"/>
      <c r="U159" s="26" t="str">
        <f t="shared" si="386"/>
        <v>How much trash can you stash? Weigh your trash for a week. Then see how many pounds you can reduce in your trash. Make containers for different types of recycling, and help family members use them. Is there anything in your recycling you could reuse, such as old jars or plastic bags?
FOR MORE FUN: Find out if your community has a composting plan, or if your family or a neighbor could use your compost. If so, make a container for compost, too!</v>
      </c>
    </row>
    <row r="160" spans="2:21" x14ac:dyDescent="0.2">
      <c r="B160" s="211"/>
      <c r="C160" s="213" t="s">
        <v>575</v>
      </c>
      <c r="D160" s="33"/>
      <c r="E160" s="33"/>
      <c r="F160" s="33"/>
      <c r="G160" s="33"/>
      <c r="H160" s="33"/>
      <c r="I160" s="33"/>
      <c r="J160" s="33"/>
      <c r="K160" s="33"/>
      <c r="L160" s="33"/>
      <c r="M160" s="33"/>
      <c r="N160" s="33"/>
      <c r="O160" s="33"/>
      <c r="P160" s="33"/>
      <c r="Q160" s="33"/>
      <c r="R160" s="33"/>
      <c r="U160" s="26" t="str">
        <f t="shared" si="386"/>
        <v>Recycle plastic bags. Collect 20 leftover plastic bags and take them back to a store that recycles them. Recycled plastic bags can be used to make plastic lumber for decks or swing sets and polar fleece for vests and coats!
FOR MORE FUN: Set up a place at school where other kids can bring in plastic bags. With a parent, take what you collect for a month to a store for recycling.</v>
      </c>
    </row>
    <row r="161" spans="2:21" x14ac:dyDescent="0.2">
      <c r="B161" s="211"/>
      <c r="C161" s="213" t="s">
        <v>576</v>
      </c>
      <c r="D161" s="33"/>
      <c r="E161" s="33"/>
      <c r="F161" s="33"/>
      <c r="G161" s="33"/>
      <c r="H161" s="33"/>
      <c r="I161" s="33"/>
      <c r="J161" s="33"/>
      <c r="K161" s="33"/>
      <c r="L161" s="33"/>
      <c r="M161" s="33"/>
      <c r="N161" s="33"/>
      <c r="O161" s="33"/>
      <c r="P161" s="33"/>
      <c r="Q161" s="33"/>
      <c r="R161" s="33"/>
      <c r="U161" s="26" t="str">
        <f t="shared" si="386"/>
        <v>Donate toys and clothes. With your family, go through your toys and clothes and set aside what you don't play with or wear anymore. (Make sure anything in this pile is in good enough shape that someone else could use it.) Then go online together and find a place that accepts donations. Bag up your things and drop them off!</v>
      </c>
    </row>
    <row r="162" spans="2:21" x14ac:dyDescent="0.2">
      <c r="B162" s="26">
        <v>5</v>
      </c>
      <c r="C162" s="212" t="s">
        <v>563</v>
      </c>
      <c r="D162" s="192" t="str">
        <f>IF(COUNTIF(D159:D161,"A")&gt;=1,"C",IF(COUNTIF(D159:D161,"A")&gt;0,"P"," "))</f>
        <v xml:space="preserve"> </v>
      </c>
      <c r="E162" s="192" t="str">
        <f t="shared" ref="E162" si="458">IF(COUNTIF(E159:E161,"A")&gt;=1,"C",IF(COUNTIF(E159:E161,"A")&gt;0,"P"," "))</f>
        <v xml:space="preserve"> </v>
      </c>
      <c r="F162" s="192" t="str">
        <f t="shared" ref="F162" si="459">IF(COUNTIF(F159:F161,"A")&gt;=1,"C",IF(COUNTIF(F159:F161,"A")&gt;0,"P"," "))</f>
        <v xml:space="preserve"> </v>
      </c>
      <c r="G162" s="192" t="str">
        <f t="shared" ref="G162" si="460">IF(COUNTIF(G159:G161,"A")&gt;=1,"C",IF(COUNTIF(G159:G161,"A")&gt;0,"P"," "))</f>
        <v xml:space="preserve"> </v>
      </c>
      <c r="H162" s="192" t="str">
        <f t="shared" ref="H162" si="461">IF(COUNTIF(H159:H161,"A")&gt;=1,"C",IF(COUNTIF(H159:H161,"A")&gt;0,"P"," "))</f>
        <v xml:space="preserve"> </v>
      </c>
      <c r="I162" s="192" t="str">
        <f t="shared" ref="I162" si="462">IF(COUNTIF(I159:I161,"A")&gt;=1,"C",IF(COUNTIF(I159:I161,"A")&gt;0,"P"," "))</f>
        <v xml:space="preserve"> </v>
      </c>
      <c r="J162" s="192" t="str">
        <f t="shared" ref="J162" si="463">IF(COUNTIF(J159:J161,"A")&gt;=1,"C",IF(COUNTIF(J159:J161,"A")&gt;0,"P"," "))</f>
        <v xml:space="preserve"> </v>
      </c>
      <c r="K162" s="192" t="str">
        <f t="shared" ref="K162" si="464">IF(COUNTIF(K159:K161,"A")&gt;=1,"C",IF(COUNTIF(K159:K161,"A")&gt;0,"P"," "))</f>
        <v xml:space="preserve"> </v>
      </c>
      <c r="L162" s="192" t="str">
        <f t="shared" ref="L162" si="465">IF(COUNTIF(L159:L161,"A")&gt;=1,"C",IF(COUNTIF(L159:L161,"A")&gt;0,"P"," "))</f>
        <v xml:space="preserve"> </v>
      </c>
      <c r="M162" s="192" t="str">
        <f t="shared" ref="M162" si="466">IF(COUNTIF(M159:M161,"A")&gt;=1,"C",IF(COUNTIF(M159:M161,"A")&gt;0,"P"," "))</f>
        <v xml:space="preserve"> </v>
      </c>
      <c r="N162" s="192" t="str">
        <f t="shared" ref="N162" si="467">IF(COUNTIF(N159:N161,"A")&gt;=1,"C",IF(COUNTIF(N159:N161,"A")&gt;0,"P"," "))</f>
        <v xml:space="preserve"> </v>
      </c>
      <c r="O162" s="192" t="str">
        <f t="shared" ref="O162" si="468">IF(COUNTIF(O159:O161,"A")&gt;=1,"C",IF(COUNTIF(O159:O161,"A")&gt;0,"P"," "))</f>
        <v xml:space="preserve"> </v>
      </c>
      <c r="P162" s="192" t="str">
        <f t="shared" ref="P162" si="469">IF(COUNTIF(P159:P161,"A")&gt;=1,"C",IF(COUNTIF(P159:P161,"A")&gt;0,"P"," "))</f>
        <v xml:space="preserve"> </v>
      </c>
      <c r="Q162" s="192" t="str">
        <f t="shared" ref="Q162" si="470">IF(COUNTIF(Q159:Q161,"A")&gt;=1,"C",IF(COUNTIF(Q159:Q161,"A")&gt;0,"P"," "))</f>
        <v xml:space="preserve"> </v>
      </c>
      <c r="R162" s="192" t="str">
        <f t="shared" ref="R162" si="471">IF(COUNTIF(R159:R161,"A")&gt;=1,"C",IF(COUNTIF(R159:R161,"A")&gt;0,"P"," "))</f>
        <v xml:space="preserve"> </v>
      </c>
      <c r="U162" s="26" t="str">
        <f t="shared" si="386"/>
        <v>The air we breather is important to how healthy we feel. The air inside your home can contain dust or chemicals that can cause you to sneeze or make it hard to breathe. Clean up the air in your home with one of these activities.</v>
      </c>
    </row>
    <row r="163" spans="2:21" x14ac:dyDescent="0.2">
      <c r="B163" s="211"/>
      <c r="C163" s="213" t="s">
        <v>577</v>
      </c>
      <c r="D163" s="33"/>
      <c r="E163" s="33"/>
      <c r="F163" s="33"/>
      <c r="G163" s="33"/>
      <c r="H163" s="33"/>
      <c r="I163" s="33"/>
      <c r="J163" s="33"/>
      <c r="K163" s="33"/>
      <c r="L163" s="33"/>
      <c r="M163" s="33"/>
      <c r="N163" s="33"/>
      <c r="O163" s="33"/>
      <c r="P163" s="33"/>
      <c r="Q163" s="33"/>
      <c r="R163" s="33"/>
      <c r="U163" s="26" t="str">
        <f t="shared" si="386"/>
        <v>Clean or replace an air filter. Find out how filters help the air, then with an adult check the filters at your home. (If you have a central heating and air-conditioning unit, the filters might be in vents in the wall.) If they need cleaning or replacing, team up to follow the instructions to help do it.</v>
      </c>
    </row>
    <row r="164" spans="2:21" x14ac:dyDescent="0.2">
      <c r="B164" s="211"/>
      <c r="C164" s="213" t="s">
        <v>578</v>
      </c>
      <c r="D164" s="33"/>
      <c r="E164" s="33"/>
      <c r="F164" s="33"/>
      <c r="G164" s="33"/>
      <c r="H164" s="33"/>
      <c r="I164" s="33"/>
      <c r="J164" s="33"/>
      <c r="K164" s="33"/>
      <c r="L164" s="33"/>
      <c r="M164" s="33"/>
      <c r="N164" s="33"/>
      <c r="O164" s="33"/>
      <c r="P164" s="33"/>
      <c r="Q164" s="33"/>
      <c r="R164" s="33"/>
      <c r="U164" s="26" t="str">
        <f t="shared" si="386"/>
        <v>Discover natural filters. Put a plant or other natural air filter in your favorite room. For two weeks, notice if you can tell a difference in the air, and write down how you feel.
FOR MORE FUN: Grow the plant from a seed, or decorate the plant pot. (Or both!)</v>
      </c>
    </row>
    <row r="165" spans="2:21" x14ac:dyDescent="0.2">
      <c r="B165" s="211"/>
      <c r="C165" s="213" t="s">
        <v>579</v>
      </c>
      <c r="D165" s="33"/>
      <c r="E165" s="33"/>
      <c r="F165" s="33"/>
      <c r="G165" s="33"/>
      <c r="H165" s="33"/>
      <c r="I165" s="33"/>
      <c r="J165" s="33"/>
      <c r="K165" s="33"/>
      <c r="L165" s="33"/>
      <c r="M165" s="33"/>
      <c r="N165" s="33"/>
      <c r="O165" s="33"/>
      <c r="P165" s="33"/>
      <c r="Q165" s="33"/>
      <c r="R165" s="33"/>
      <c r="U165" s="26" t="str">
        <f t="shared" si="386"/>
        <v>Make a natural air freshener. Work with an adult to make your own fresh scent for the house. Team up to boil 2 quarts of distilled water with 2 tablespoons of white vinegar. Add a few drops of scented oil or fruit and simmer for a few more minutes. One fresh scen to try is two sliced lemons with 1 tablespoon vanilla extract.</v>
      </c>
    </row>
    <row r="166" spans="2:21" ht="1.5" customHeight="1" thickBot="1" x14ac:dyDescent="0.25">
      <c r="D166" s="192" t="str">
        <f>IF(COUNTIF(D163:D165,"A")&gt;=1,"C",IF(COUNTIF(D163:D165,"A")&gt;0,"P"," "))</f>
        <v xml:space="preserve"> </v>
      </c>
      <c r="E166" s="192" t="str">
        <f t="shared" ref="E166" si="472">IF(COUNTIF(E163:E165,"A")&gt;=1,"C",IF(COUNTIF(E163:E165,"A")&gt;0,"P"," "))</f>
        <v xml:space="preserve"> </v>
      </c>
      <c r="F166" s="192" t="str">
        <f t="shared" ref="F166" si="473">IF(COUNTIF(F163:F165,"A")&gt;=1,"C",IF(COUNTIF(F163:F165,"A")&gt;0,"P"," "))</f>
        <v xml:space="preserve"> </v>
      </c>
      <c r="G166" s="192" t="str">
        <f t="shared" ref="G166" si="474">IF(COUNTIF(G163:G165,"A")&gt;=1,"C",IF(COUNTIF(G163:G165,"A")&gt;0,"P"," "))</f>
        <v xml:space="preserve"> </v>
      </c>
      <c r="H166" s="192" t="str">
        <f t="shared" ref="H166" si="475">IF(COUNTIF(H163:H165,"A")&gt;=1,"C",IF(COUNTIF(H163:H165,"A")&gt;0,"P"," "))</f>
        <v xml:space="preserve"> </v>
      </c>
      <c r="I166" s="192" t="str">
        <f t="shared" ref="I166" si="476">IF(COUNTIF(I163:I165,"A")&gt;=1,"C",IF(COUNTIF(I163:I165,"A")&gt;0,"P"," "))</f>
        <v xml:space="preserve"> </v>
      </c>
      <c r="J166" s="192" t="str">
        <f t="shared" ref="J166" si="477">IF(COUNTIF(J163:J165,"A")&gt;=1,"C",IF(COUNTIF(J163:J165,"A")&gt;0,"P"," "))</f>
        <v xml:space="preserve"> </v>
      </c>
      <c r="K166" s="192" t="str">
        <f t="shared" ref="K166" si="478">IF(COUNTIF(K163:K165,"A")&gt;=1,"C",IF(COUNTIF(K163:K165,"A")&gt;0,"P"," "))</f>
        <v xml:space="preserve"> </v>
      </c>
      <c r="L166" s="192" t="str">
        <f t="shared" ref="L166" si="479">IF(COUNTIF(L163:L165,"A")&gt;=1,"C",IF(COUNTIF(L163:L165,"A")&gt;0,"P"," "))</f>
        <v xml:space="preserve"> </v>
      </c>
      <c r="M166" s="192" t="str">
        <f t="shared" ref="M166" si="480">IF(COUNTIF(M163:M165,"A")&gt;=1,"C",IF(COUNTIF(M163:M165,"A")&gt;0,"P"," "))</f>
        <v xml:space="preserve"> </v>
      </c>
      <c r="N166" s="192" t="str">
        <f t="shared" ref="N166" si="481">IF(COUNTIF(N163:N165,"A")&gt;=1,"C",IF(COUNTIF(N163:N165,"A")&gt;0,"P"," "))</f>
        <v xml:space="preserve"> </v>
      </c>
      <c r="O166" s="192" t="str">
        <f t="shared" ref="O166" si="482">IF(COUNTIF(O163:O165,"A")&gt;=1,"C",IF(COUNTIF(O163:O165,"A")&gt;0,"P"," "))</f>
        <v xml:space="preserve"> </v>
      </c>
      <c r="P166" s="192" t="str">
        <f t="shared" ref="P166" si="483">IF(COUNTIF(P163:P165,"A")&gt;=1,"C",IF(COUNTIF(P163:P165,"A")&gt;0,"P"," "))</f>
        <v xml:space="preserve"> </v>
      </c>
      <c r="Q166" s="192" t="str">
        <f t="shared" ref="Q166" si="484">IF(COUNTIF(Q163:Q165,"A")&gt;=1,"C",IF(COUNTIF(Q163:Q165,"A")&gt;0,"P"," "))</f>
        <v xml:space="preserve"> </v>
      </c>
      <c r="R166" s="192" t="str">
        <f t="shared" ref="R166" si="485">IF(COUNTIF(R163:R165,"A")&gt;=1,"C",IF(COUNTIF(R163:R165,"A")&gt;0,"P"," "))</f>
        <v xml:space="preserve"> </v>
      </c>
      <c r="U166" s="26" t="str">
        <f t="shared" si="386"/>
        <v/>
      </c>
    </row>
    <row r="167" spans="2:21" ht="13.5" thickBot="1" x14ac:dyDescent="0.25">
      <c r="C167" s="58" t="s">
        <v>48</v>
      </c>
      <c r="D167" s="206" t="str">
        <f>IF(COUNTIF(D150:D166,"C")&gt;4,"C",IF(COUNTIF(D150:D166,"C")&gt;0,"P"," "))</f>
        <v xml:space="preserve"> </v>
      </c>
      <c r="E167" s="206" t="str">
        <f t="shared" ref="E167:R167" si="486">IF(COUNTIF(E150:E166,"C")&gt;4,"C",IF(COUNTIF(E150:E166,"C")&gt;0,"P"," "))</f>
        <v xml:space="preserve"> </v>
      </c>
      <c r="F167" s="206" t="str">
        <f t="shared" si="486"/>
        <v xml:space="preserve"> </v>
      </c>
      <c r="G167" s="206" t="str">
        <f t="shared" si="486"/>
        <v xml:space="preserve"> </v>
      </c>
      <c r="H167" s="206" t="str">
        <f t="shared" si="486"/>
        <v xml:space="preserve"> </v>
      </c>
      <c r="I167" s="206" t="str">
        <f t="shared" si="486"/>
        <v xml:space="preserve"> </v>
      </c>
      <c r="J167" s="206" t="str">
        <f t="shared" si="486"/>
        <v xml:space="preserve"> </v>
      </c>
      <c r="K167" s="206" t="str">
        <f t="shared" si="486"/>
        <v xml:space="preserve"> </v>
      </c>
      <c r="L167" s="206" t="str">
        <f t="shared" si="486"/>
        <v xml:space="preserve"> </v>
      </c>
      <c r="M167" s="206" t="str">
        <f t="shared" si="486"/>
        <v xml:space="preserve"> </v>
      </c>
      <c r="N167" s="206" t="str">
        <f t="shared" si="486"/>
        <v xml:space="preserve"> </v>
      </c>
      <c r="O167" s="206" t="str">
        <f t="shared" si="486"/>
        <v xml:space="preserve"> </v>
      </c>
      <c r="P167" s="206" t="str">
        <f t="shared" si="486"/>
        <v xml:space="preserve"> </v>
      </c>
      <c r="Q167" s="206" t="str">
        <f t="shared" si="486"/>
        <v xml:space="preserve"> </v>
      </c>
      <c r="R167" s="206" t="str">
        <f t="shared" si="486"/>
        <v xml:space="preserve"> </v>
      </c>
      <c r="U167" s="26" t="str">
        <f t="shared" si="386"/>
        <v/>
      </c>
    </row>
    <row r="168" spans="2:21" ht="15" x14ac:dyDescent="0.25">
      <c r="B168" s="209" t="s">
        <v>53</v>
      </c>
      <c r="U168" s="26" t="str">
        <f t="shared" si="386"/>
        <v/>
      </c>
    </row>
    <row r="169" spans="2:21" x14ac:dyDescent="0.2">
      <c r="B169" s="26">
        <v>1</v>
      </c>
      <c r="C169" s="331" t="s">
        <v>580</v>
      </c>
      <c r="U169" s="26" t="str">
        <f t="shared" si="386"/>
        <v>Explore your sense of sight by doing one of the following activities. Look out…there's fun ahead.</v>
      </c>
    </row>
    <row r="170" spans="2:21" x14ac:dyDescent="0.2">
      <c r="B170" s="210"/>
      <c r="C170" s="63" t="s">
        <v>581</v>
      </c>
      <c r="D170" s="33"/>
      <c r="E170" s="33"/>
      <c r="F170" s="33"/>
      <c r="G170" s="33"/>
      <c r="H170" s="33"/>
      <c r="I170" s="33"/>
      <c r="J170" s="33"/>
      <c r="K170" s="33"/>
      <c r="L170" s="33"/>
      <c r="M170" s="33"/>
      <c r="N170" s="33"/>
      <c r="O170" s="33"/>
      <c r="P170" s="33"/>
      <c r="Q170" s="33"/>
      <c r="R170" s="33"/>
      <c r="U170" s="26" t="str">
        <f t="shared" si="386"/>
        <v>Hold a scavenger hunt in your neighborhood or at a park. Find at least 10 tiny things, like a clover or an anthill. Bring a magnifying glass, and talk about how it helps your sense of sight.
FOR MORE FUN: Hold your scavenger hunt on a night hike, with a flashlight. Before you go, find out why humans can see better with more light.</v>
      </c>
    </row>
    <row r="171" spans="2:21" x14ac:dyDescent="0.2">
      <c r="B171" s="210"/>
      <c r="C171" s="63" t="s">
        <v>582</v>
      </c>
      <c r="D171" s="33"/>
      <c r="E171" s="33"/>
      <c r="F171" s="33"/>
      <c r="G171" s="33"/>
      <c r="H171" s="33"/>
      <c r="I171" s="33"/>
      <c r="J171" s="33"/>
      <c r="K171" s="33"/>
      <c r="L171" s="33"/>
      <c r="M171" s="33"/>
      <c r="N171" s="33"/>
      <c r="O171" s="33"/>
      <c r="P171" s="33"/>
      <c r="Q171" s="33"/>
      <c r="R171" s="33"/>
      <c r="U171" s="26" t="str">
        <f t="shared" si="386"/>
        <v>Play Kim's Game. Ask your volunteer to collect about 10 items and place them on a table, covered by a cloth. Sit around the table with friends. Lift the cloth for 10 seconds. Then re-cover the items and list what you saw. How many items could you remember? This game has been popular with Girl Scouts for nearly one hundred years!</v>
      </c>
    </row>
    <row r="172" spans="2:21" x14ac:dyDescent="0.2">
      <c r="B172" s="210"/>
      <c r="C172" s="63" t="s">
        <v>583</v>
      </c>
      <c r="D172" s="33"/>
      <c r="E172" s="33"/>
      <c r="F172" s="33"/>
      <c r="G172" s="33"/>
      <c r="H172" s="33"/>
      <c r="I172" s="33"/>
      <c r="J172" s="33"/>
      <c r="K172" s="33"/>
      <c r="L172" s="33"/>
      <c r="M172" s="33"/>
      <c r="N172" s="33"/>
      <c r="O172" s="33"/>
      <c r="P172" s="33"/>
      <c r="Q172" s="33"/>
      <c r="R172" s="33"/>
      <c r="U172" s="26" t="str">
        <f t="shared" si="386"/>
        <v>Go on a window hunt. Partner with a friend and look out a window. Keep a list of how many human-made things you can see, like chairs, fences, or machines; and how many natural things, like animals, clouds, and trees. Who can find the most? Then find a different spot and play again.</v>
      </c>
    </row>
    <row r="173" spans="2:21" x14ac:dyDescent="0.2">
      <c r="B173" s="26">
        <v>2</v>
      </c>
      <c r="C173" s="212" t="s">
        <v>584</v>
      </c>
      <c r="D173" s="192" t="str">
        <f>IF(COUNTIF(D170:D172,"A")&gt;=1,"C",IF(COUNTIF(D170:D172,"A")&gt;0,"P"," "))</f>
        <v xml:space="preserve"> </v>
      </c>
      <c r="E173" s="192" t="str">
        <f t="shared" ref="E173" si="487">IF(COUNTIF(E170:E172,"A")&gt;=1,"C",IF(COUNTIF(E170:E172,"A")&gt;0,"P"," "))</f>
        <v xml:space="preserve"> </v>
      </c>
      <c r="F173" s="192" t="str">
        <f t="shared" ref="F173" si="488">IF(COUNTIF(F170:F172,"A")&gt;=1,"C",IF(COUNTIF(F170:F172,"A")&gt;0,"P"," "))</f>
        <v xml:space="preserve"> </v>
      </c>
      <c r="G173" s="192" t="str">
        <f t="shared" ref="G173" si="489">IF(COUNTIF(G170:G172,"A")&gt;=1,"C",IF(COUNTIF(G170:G172,"A")&gt;0,"P"," "))</f>
        <v xml:space="preserve"> </v>
      </c>
      <c r="H173" s="192" t="str">
        <f t="shared" ref="H173" si="490">IF(COUNTIF(H170:H172,"A")&gt;=1,"C",IF(COUNTIF(H170:H172,"A")&gt;0,"P"," "))</f>
        <v xml:space="preserve"> </v>
      </c>
      <c r="I173" s="192" t="str">
        <f t="shared" ref="I173" si="491">IF(COUNTIF(I170:I172,"A")&gt;=1,"C",IF(COUNTIF(I170:I172,"A")&gt;0,"P"," "))</f>
        <v xml:space="preserve"> </v>
      </c>
      <c r="J173" s="192" t="str">
        <f t="shared" ref="J173" si="492">IF(COUNTIF(J170:J172,"A")&gt;=1,"C",IF(COUNTIF(J170:J172,"A")&gt;0,"P"," "))</f>
        <v xml:space="preserve"> </v>
      </c>
      <c r="K173" s="192" t="str">
        <f t="shared" ref="K173" si="493">IF(COUNTIF(K170:K172,"A")&gt;=1,"C",IF(COUNTIF(K170:K172,"A")&gt;0,"P"," "))</f>
        <v xml:space="preserve"> </v>
      </c>
      <c r="L173" s="192" t="str">
        <f t="shared" ref="L173" si="494">IF(COUNTIF(L170:L172,"A")&gt;=1,"C",IF(COUNTIF(L170:L172,"A")&gt;0,"P"," "))</f>
        <v xml:space="preserve"> </v>
      </c>
      <c r="M173" s="192" t="str">
        <f t="shared" ref="M173" si="495">IF(COUNTIF(M170:M172,"A")&gt;=1,"C",IF(COUNTIF(M170:M172,"A")&gt;0,"P"," "))</f>
        <v xml:space="preserve"> </v>
      </c>
      <c r="N173" s="192" t="str">
        <f t="shared" ref="N173" si="496">IF(COUNTIF(N170:N172,"A")&gt;=1,"C",IF(COUNTIF(N170:N172,"A")&gt;0,"P"," "))</f>
        <v xml:space="preserve"> </v>
      </c>
      <c r="O173" s="192" t="str">
        <f t="shared" ref="O173" si="497">IF(COUNTIF(O170:O172,"A")&gt;=1,"C",IF(COUNTIF(O170:O172,"A")&gt;0,"P"," "))</f>
        <v xml:space="preserve"> </v>
      </c>
      <c r="P173" s="192" t="str">
        <f t="shared" ref="P173" si="498">IF(COUNTIF(P170:P172,"A")&gt;=1,"C",IF(COUNTIF(P170:P172,"A")&gt;0,"P"," "))</f>
        <v xml:space="preserve"> </v>
      </c>
      <c r="Q173" s="192" t="str">
        <f t="shared" ref="Q173" si="499">IF(COUNTIF(Q170:Q172,"A")&gt;=1,"C",IF(COUNTIF(Q170:Q172,"A")&gt;0,"P"," "))</f>
        <v xml:space="preserve"> </v>
      </c>
      <c r="R173" s="192" t="str">
        <f t="shared" ref="R173" si="500">IF(COUNTIF(R170:R172,"A")&gt;=1,"C",IF(COUNTIF(R170:R172,"A")&gt;0,"P"," "))</f>
        <v xml:space="preserve"> </v>
      </c>
      <c r="U173" s="26" t="str">
        <f t="shared" si="386"/>
        <v>The inside of your ear has hundreds of bones. Some of these bones are the tiniest in your body, but they can deliver big sounds! Open your ears by doing one of the following activities.</v>
      </c>
    </row>
    <row r="174" spans="2:21" x14ac:dyDescent="0.2">
      <c r="B174" s="211"/>
      <c r="C174" s="213" t="s">
        <v>585</v>
      </c>
      <c r="D174" s="33"/>
      <c r="E174" s="33"/>
      <c r="F174" s="33"/>
      <c r="G174" s="33"/>
      <c r="H174" s="33"/>
      <c r="I174" s="33"/>
      <c r="J174" s="33"/>
      <c r="K174" s="33"/>
      <c r="L174" s="33"/>
      <c r="M174" s="33"/>
      <c r="N174" s="33"/>
      <c r="O174" s="33"/>
      <c r="P174" s="33"/>
      <c r="Q174" s="33"/>
      <c r="R174" s="33"/>
      <c r="U174" s="26" t="str">
        <f t="shared" si="386"/>
        <v>Listen for 10 different sounds. If you're inside, listen for sounds outside (no peeking out a window!). Draw pictures of what might be making those sounds. If you're outside, blindfold yourself and tell a friend what you hear. Once you've heard 10 sounds, trade places. Do you hear the same sounds as others?</v>
      </c>
    </row>
    <row r="175" spans="2:21" x14ac:dyDescent="0.2">
      <c r="B175" s="211"/>
      <c r="C175" s="213" t="s">
        <v>586</v>
      </c>
      <c r="D175" s="33"/>
      <c r="E175" s="33"/>
      <c r="F175" s="33"/>
      <c r="G175" s="33"/>
      <c r="H175" s="33"/>
      <c r="I175" s="33"/>
      <c r="J175" s="33"/>
      <c r="K175" s="33"/>
      <c r="L175" s="33"/>
      <c r="M175" s="33"/>
      <c r="N175" s="33"/>
      <c r="O175" s="33"/>
      <c r="P175" s="33"/>
      <c r="Q175" s="33"/>
      <c r="R175" s="33"/>
      <c r="U175" s="26" t="str">
        <f t="shared" si="386"/>
        <v>Listen to sound boxes. Take an empty container with a lid and 10 different objects, things such as a coin or a spoonful of rice. Look at the objects with a friend. Then blindfold her and put one of the objects in the container. Put on the lid and shake it. Can your friend guess which object is making noise? Do this for three objects, then switch places.</v>
      </c>
    </row>
    <row r="176" spans="2:21" x14ac:dyDescent="0.2">
      <c r="B176" s="211"/>
      <c r="C176" s="213" t="s">
        <v>587</v>
      </c>
      <c r="D176" s="33"/>
      <c r="E176" s="33"/>
      <c r="F176" s="33"/>
      <c r="G176" s="33"/>
      <c r="H176" s="33"/>
      <c r="I176" s="33"/>
      <c r="J176" s="33"/>
      <c r="K176" s="33"/>
      <c r="L176" s="33"/>
      <c r="M176" s="33"/>
      <c r="N176" s="33"/>
      <c r="O176" s="33"/>
      <c r="P176" s="33"/>
      <c r="Q176" s="33"/>
      <c r="R176" s="33"/>
      <c r="U176" s="26" t="str">
        <f t="shared" si="386"/>
        <v>Wear safety earplugs to understand what it's like to lose some of your hearing. Listen to three different sounds for three minutes each, such as chirping birds of your favorite song, with earplugs in it. Take the earplugs out, and listen for a little bit longer. Talk about what it is like to hear the same sounds, but differently.</v>
      </c>
    </row>
    <row r="177" spans="2:21" x14ac:dyDescent="0.2">
      <c r="B177" s="26">
        <v>3</v>
      </c>
      <c r="C177" s="102" t="s">
        <v>588</v>
      </c>
      <c r="D177" s="192" t="str">
        <f>IF(COUNTIF(D174:D176,"A")&gt;=1,"C",IF(COUNTIF(D174:D176,"A")&gt;0,"P"," "))</f>
        <v xml:space="preserve"> </v>
      </c>
      <c r="E177" s="192" t="str">
        <f t="shared" ref="E177" si="501">IF(COUNTIF(E174:E176,"A")&gt;=1,"C",IF(COUNTIF(E174:E176,"A")&gt;0,"P"," "))</f>
        <v xml:space="preserve"> </v>
      </c>
      <c r="F177" s="192" t="str">
        <f t="shared" ref="F177" si="502">IF(COUNTIF(F174:F176,"A")&gt;=1,"C",IF(COUNTIF(F174:F176,"A")&gt;0,"P"," "))</f>
        <v xml:space="preserve"> </v>
      </c>
      <c r="G177" s="192" t="str">
        <f t="shared" ref="G177" si="503">IF(COUNTIF(G174:G176,"A")&gt;=1,"C",IF(COUNTIF(G174:G176,"A")&gt;0,"P"," "))</f>
        <v xml:space="preserve"> </v>
      </c>
      <c r="H177" s="192" t="str">
        <f t="shared" ref="H177" si="504">IF(COUNTIF(H174:H176,"A")&gt;=1,"C",IF(COUNTIF(H174:H176,"A")&gt;0,"P"," "))</f>
        <v xml:space="preserve"> </v>
      </c>
      <c r="I177" s="192" t="str">
        <f t="shared" ref="I177" si="505">IF(COUNTIF(I174:I176,"A")&gt;=1,"C",IF(COUNTIF(I174:I176,"A")&gt;0,"P"," "))</f>
        <v xml:space="preserve"> </v>
      </c>
      <c r="J177" s="192" t="str">
        <f t="shared" ref="J177" si="506">IF(COUNTIF(J174:J176,"A")&gt;=1,"C",IF(COUNTIF(J174:J176,"A")&gt;0,"P"," "))</f>
        <v xml:space="preserve"> </v>
      </c>
      <c r="K177" s="192" t="str">
        <f t="shared" ref="K177" si="507">IF(COUNTIF(K174:K176,"A")&gt;=1,"C",IF(COUNTIF(K174:K176,"A")&gt;0,"P"," "))</f>
        <v xml:space="preserve"> </v>
      </c>
      <c r="L177" s="192" t="str">
        <f t="shared" ref="L177" si="508">IF(COUNTIF(L174:L176,"A")&gt;=1,"C",IF(COUNTIF(L174:L176,"A")&gt;0,"P"," "))</f>
        <v xml:space="preserve"> </v>
      </c>
      <c r="M177" s="192" t="str">
        <f t="shared" ref="M177" si="509">IF(COUNTIF(M174:M176,"A")&gt;=1,"C",IF(COUNTIF(M174:M176,"A")&gt;0,"P"," "))</f>
        <v xml:space="preserve"> </v>
      </c>
      <c r="N177" s="192" t="str">
        <f t="shared" ref="N177" si="510">IF(COUNTIF(N174:N176,"A")&gt;=1,"C",IF(COUNTIF(N174:N176,"A")&gt;0,"P"," "))</f>
        <v xml:space="preserve"> </v>
      </c>
      <c r="O177" s="192" t="str">
        <f t="shared" ref="O177" si="511">IF(COUNTIF(O174:O176,"A")&gt;=1,"C",IF(COUNTIF(O174:O176,"A")&gt;0,"P"," "))</f>
        <v xml:space="preserve"> </v>
      </c>
      <c r="P177" s="192" t="str">
        <f t="shared" ref="P177" si="512">IF(COUNTIF(P174:P176,"A")&gt;=1,"C",IF(COUNTIF(P174:P176,"A")&gt;0,"P"," "))</f>
        <v xml:space="preserve"> </v>
      </c>
      <c r="Q177" s="192" t="str">
        <f t="shared" ref="Q177" si="513">IF(COUNTIF(Q174:Q176,"A")&gt;=1,"C",IF(COUNTIF(Q174:Q176,"A")&gt;0,"P"," "))</f>
        <v xml:space="preserve"> </v>
      </c>
      <c r="R177" s="192" t="str">
        <f t="shared" ref="R177" si="514">IF(COUNTIF(R174:R176,"A")&gt;=1,"C",IF(COUNTIF(R174:R176,"A")&gt;0,"P"," "))</f>
        <v xml:space="preserve"> </v>
      </c>
      <c r="U177" s="26" t="str">
        <f t="shared" si="386"/>
        <v>One person might think something smells really good, while the next person thinks it smells really bad-everyone smells in a different way. Try out your nose in one of these choices.</v>
      </c>
    </row>
    <row r="178" spans="2:21" x14ac:dyDescent="0.2">
      <c r="B178" s="211"/>
      <c r="C178" s="63" t="s">
        <v>589</v>
      </c>
      <c r="D178" s="33"/>
      <c r="E178" s="33"/>
      <c r="F178" s="33"/>
      <c r="G178" s="33"/>
      <c r="H178" s="33"/>
      <c r="I178" s="33"/>
      <c r="J178" s="33"/>
      <c r="K178" s="33"/>
      <c r="L178" s="33"/>
      <c r="M178" s="33"/>
      <c r="N178" s="33"/>
      <c r="O178" s="33"/>
      <c r="P178" s="33"/>
      <c r="Q178" s="33"/>
      <c r="R178" s="33"/>
      <c r="U178" s="26" t="str">
        <f t="shared" si="386"/>
        <v>Follow a friend using only your nose! Have an adult help you find something with a strong scent, like a lemon slice or a cinnamon stick. Blindfold a friend, hold the item close to her nose, and see if she can follow you a short distance using her sense of smell. Now switch, and see if you can follow her.</v>
      </c>
    </row>
    <row r="179" spans="2:21" x14ac:dyDescent="0.2">
      <c r="B179" s="211"/>
      <c r="C179" s="63" t="s">
        <v>590</v>
      </c>
      <c r="D179" s="33"/>
      <c r="E179" s="33"/>
      <c r="F179" s="33"/>
      <c r="G179" s="33"/>
      <c r="H179" s="33"/>
      <c r="I179" s="33"/>
      <c r="J179" s="33"/>
      <c r="K179" s="33"/>
      <c r="L179" s="33"/>
      <c r="M179" s="33"/>
      <c r="N179" s="33"/>
      <c r="O179" s="33"/>
      <c r="P179" s="33"/>
      <c r="Q179" s="33"/>
      <c r="R179" s="33"/>
      <c r="U179" s="26" t="str">
        <f t="shared" si="386"/>
        <v>Play a smelly game with your friends. Find five containers with lids (old yogurt containers will work well) and mark a number on each. Put an item with a strong smell-such as an orange peel or coffee-into each container and poke holes in the lid. Write down the number of each container and what's inside. Now rearrange the containers and try to identify the item that is in each one, just by smell. Who can guess the most smells correctly?</v>
      </c>
    </row>
    <row r="180" spans="2:21" x14ac:dyDescent="0.2">
      <c r="B180" s="211"/>
      <c r="C180" s="63" t="s">
        <v>591</v>
      </c>
      <c r="D180" s="33"/>
      <c r="E180" s="33"/>
      <c r="F180" s="33"/>
      <c r="G180" s="33"/>
      <c r="H180" s="33"/>
      <c r="I180" s="33"/>
      <c r="J180" s="33"/>
      <c r="K180" s="33"/>
      <c r="L180" s="33"/>
      <c r="M180" s="33"/>
      <c r="N180" s="33"/>
      <c r="O180" s="33"/>
      <c r="P180" s="33"/>
      <c r="Q180" s="33"/>
      <c r="R180" s="33"/>
      <c r="U180" s="26" t="str">
        <f t="shared" si="386"/>
        <v>Try sniffing out three different foods. Put on a blindfold. Have someone else hold three different-but similar-foods under your nose, like three cheeses (such as cheddar, Swiss, mozzarella) or three kinds of citrus fruit (such as orange, grapefruit, lime). Guess what you think each food is, then find out if you're right.
FOR MORE FUN: First, taste each food. Then, hold your nose and have someone else feed you each one. Do they taste the same as they did when you could smell them?</v>
      </c>
    </row>
    <row r="181" spans="2:21" x14ac:dyDescent="0.2">
      <c r="B181" s="26">
        <v>4</v>
      </c>
      <c r="C181" s="212" t="s">
        <v>592</v>
      </c>
      <c r="D181" s="192" t="str">
        <f>IF(COUNTIF(D178:D180,"A")&gt;=1,"C",IF(COUNTIF(D178:D180,"A")&gt;0,"P"," "))</f>
        <v xml:space="preserve"> </v>
      </c>
      <c r="E181" s="192" t="str">
        <f t="shared" ref="E181" si="515">IF(COUNTIF(E178:E180,"A")&gt;=1,"C",IF(COUNTIF(E178:E180,"A")&gt;0,"P"," "))</f>
        <v xml:space="preserve"> </v>
      </c>
      <c r="F181" s="192" t="str">
        <f t="shared" ref="F181" si="516">IF(COUNTIF(F178:F180,"A")&gt;=1,"C",IF(COUNTIF(F178:F180,"A")&gt;0,"P"," "))</f>
        <v xml:space="preserve"> </v>
      </c>
      <c r="G181" s="192" t="str">
        <f t="shared" ref="G181" si="517">IF(COUNTIF(G178:G180,"A")&gt;=1,"C",IF(COUNTIF(G178:G180,"A")&gt;0,"P"," "))</f>
        <v xml:space="preserve"> </v>
      </c>
      <c r="H181" s="192" t="str">
        <f t="shared" ref="H181" si="518">IF(COUNTIF(H178:H180,"A")&gt;=1,"C",IF(COUNTIF(H178:H180,"A")&gt;0,"P"," "))</f>
        <v xml:space="preserve"> </v>
      </c>
      <c r="I181" s="192" t="str">
        <f t="shared" ref="I181" si="519">IF(COUNTIF(I178:I180,"A")&gt;=1,"C",IF(COUNTIF(I178:I180,"A")&gt;0,"P"," "))</f>
        <v xml:space="preserve"> </v>
      </c>
      <c r="J181" s="192" t="str">
        <f t="shared" ref="J181" si="520">IF(COUNTIF(J178:J180,"A")&gt;=1,"C",IF(COUNTIF(J178:J180,"A")&gt;0,"P"," "))</f>
        <v xml:space="preserve"> </v>
      </c>
      <c r="K181" s="192" t="str">
        <f t="shared" ref="K181" si="521">IF(COUNTIF(K178:K180,"A")&gt;=1,"C",IF(COUNTIF(K178:K180,"A")&gt;0,"P"," "))</f>
        <v xml:space="preserve"> </v>
      </c>
      <c r="L181" s="192" t="str">
        <f t="shared" ref="L181" si="522">IF(COUNTIF(L178:L180,"A")&gt;=1,"C",IF(COUNTIF(L178:L180,"A")&gt;0,"P"," "))</f>
        <v xml:space="preserve"> </v>
      </c>
      <c r="M181" s="192" t="str">
        <f t="shared" ref="M181" si="523">IF(COUNTIF(M178:M180,"A")&gt;=1,"C",IF(COUNTIF(M178:M180,"A")&gt;0,"P"," "))</f>
        <v xml:space="preserve"> </v>
      </c>
      <c r="N181" s="192" t="str">
        <f t="shared" ref="N181" si="524">IF(COUNTIF(N178:N180,"A")&gt;=1,"C",IF(COUNTIF(N178:N180,"A")&gt;0,"P"," "))</f>
        <v xml:space="preserve"> </v>
      </c>
      <c r="O181" s="192" t="str">
        <f t="shared" ref="O181" si="525">IF(COUNTIF(O178:O180,"A")&gt;=1,"C",IF(COUNTIF(O178:O180,"A")&gt;0,"P"," "))</f>
        <v xml:space="preserve"> </v>
      </c>
      <c r="P181" s="192" t="str">
        <f t="shared" ref="P181" si="526">IF(COUNTIF(P178:P180,"A")&gt;=1,"C",IF(COUNTIF(P178:P180,"A")&gt;0,"P"," "))</f>
        <v xml:space="preserve"> </v>
      </c>
      <c r="Q181" s="192" t="str">
        <f t="shared" ref="Q181" si="527">IF(COUNTIF(Q178:Q180,"A")&gt;=1,"C",IF(COUNTIF(Q178:Q180,"A")&gt;0,"P"," "))</f>
        <v xml:space="preserve"> </v>
      </c>
      <c r="R181" s="192" t="str">
        <f t="shared" ref="R181" si="528">IF(COUNTIF(R178:R180,"A")&gt;=1,"C",IF(COUNTIF(R178:R180,"A")&gt;0,"P"," "))</f>
        <v xml:space="preserve"> </v>
      </c>
      <c r="U181" s="26" t="str">
        <f t="shared" si="386"/>
        <v>To use your sense of taste, you need your mouth and your tongue. These body parts taste food and then send signals to your brain to let you know what the flavor is and whether or not you like it.</v>
      </c>
    </row>
    <row r="182" spans="2:21" x14ac:dyDescent="0.2">
      <c r="B182" s="211"/>
      <c r="C182" s="213" t="s">
        <v>593</v>
      </c>
      <c r="D182" s="33"/>
      <c r="E182" s="33"/>
      <c r="F182" s="33"/>
      <c r="G182" s="33"/>
      <c r="H182" s="33"/>
      <c r="I182" s="33"/>
      <c r="J182" s="33"/>
      <c r="K182" s="33"/>
      <c r="L182" s="33"/>
      <c r="M182" s="33"/>
      <c r="N182" s="33"/>
      <c r="O182" s="33"/>
      <c r="P182" s="33"/>
      <c r="Q182" s="33"/>
      <c r="R182" s="33"/>
      <c r="U182" s="26" t="str">
        <f t="shared" si="386"/>
        <v>Do a taste test with salty, sweet, bitter, and sour foods. Taste at least one thing with each flavor. Talk about which flavors you like best and which ones you like least. Do any of the foods have more than one flavor?
FOR MORE FUN: Scientists know that we need saliva, or spit, to be able to taste. Try your taste test again, but wipe your tongue dry this time. Is anything different?</v>
      </c>
    </row>
    <row r="183" spans="2:21" x14ac:dyDescent="0.2">
      <c r="B183" s="211"/>
      <c r="C183" s="213" t="s">
        <v>594</v>
      </c>
      <c r="D183" s="33"/>
      <c r="E183" s="33"/>
      <c r="F183" s="33"/>
      <c r="G183" s="33"/>
      <c r="H183" s="33"/>
      <c r="I183" s="33"/>
      <c r="J183" s="33"/>
      <c r="K183" s="33"/>
      <c r="L183" s="33"/>
      <c r="M183" s="33"/>
      <c r="N183" s="33"/>
      <c r="O183" s="33"/>
      <c r="P183" s="33"/>
      <c r="Q183" s="33"/>
      <c r="R183" s="33"/>
      <c r="U183" s="26" t="str">
        <f t="shared" si="386"/>
        <v>Look at the taste buds on a friend's tongue. Without touching her tongue, use a safe, plastic magnifying glass to see her taste buds. Then let her look at yours. Talk about what they look like, and find out the scientific name for a taste bud and how many are on one tongue.
FOR MORE FUN: Find out what makes someone a "supertaster!"</v>
      </c>
    </row>
    <row r="184" spans="2:21" x14ac:dyDescent="0.2">
      <c r="B184" s="211"/>
      <c r="C184" s="213" t="s">
        <v>595</v>
      </c>
      <c r="D184" s="33"/>
      <c r="E184" s="33"/>
      <c r="F184" s="33"/>
      <c r="G184" s="33"/>
      <c r="H184" s="33"/>
      <c r="I184" s="33"/>
      <c r="J184" s="33"/>
      <c r="K184" s="33"/>
      <c r="L184" s="33"/>
      <c r="M184" s="33"/>
      <c r="N184" s="33"/>
      <c r="O184" s="33"/>
      <c r="P184" s="33"/>
      <c r="Q184" s="33"/>
      <c r="R184" s="33"/>
      <c r="U184" s="26" t="str">
        <f t="shared" si="386"/>
        <v>Explore how sight influences taste. With an adult, dye one food a different color than it was originally. You can try making blue milk or pink pancakes! Taste the food with its normal color, then its new color. Talk with your friends or family about whether it tastes different to you, and if you like the taste better if the food is a different color.</v>
      </c>
    </row>
    <row r="185" spans="2:21" x14ac:dyDescent="0.2">
      <c r="B185" s="26">
        <v>5</v>
      </c>
      <c r="C185" s="212" t="s">
        <v>596</v>
      </c>
      <c r="D185" s="192" t="str">
        <f>IF(COUNTIF(D182:D184,"A")&gt;=1,"C",IF(COUNTIF(D182:D184,"A")&gt;0,"P"," "))</f>
        <v xml:space="preserve"> </v>
      </c>
      <c r="E185" s="192" t="str">
        <f t="shared" ref="E185" si="529">IF(COUNTIF(E182:E184,"A")&gt;=1,"C",IF(COUNTIF(E182:E184,"A")&gt;0,"P"," "))</f>
        <v xml:space="preserve"> </v>
      </c>
      <c r="F185" s="192" t="str">
        <f t="shared" ref="F185" si="530">IF(COUNTIF(F182:F184,"A")&gt;=1,"C",IF(COUNTIF(F182:F184,"A")&gt;0,"P"," "))</f>
        <v xml:space="preserve"> </v>
      </c>
      <c r="G185" s="192" t="str">
        <f t="shared" ref="G185" si="531">IF(COUNTIF(G182:G184,"A")&gt;=1,"C",IF(COUNTIF(G182:G184,"A")&gt;0,"P"," "))</f>
        <v xml:space="preserve"> </v>
      </c>
      <c r="H185" s="192" t="str">
        <f t="shared" ref="H185" si="532">IF(COUNTIF(H182:H184,"A")&gt;=1,"C",IF(COUNTIF(H182:H184,"A")&gt;0,"P"," "))</f>
        <v xml:space="preserve"> </v>
      </c>
      <c r="I185" s="192" t="str">
        <f t="shared" ref="I185" si="533">IF(COUNTIF(I182:I184,"A")&gt;=1,"C",IF(COUNTIF(I182:I184,"A")&gt;0,"P"," "))</f>
        <v xml:space="preserve"> </v>
      </c>
      <c r="J185" s="192" t="str">
        <f t="shared" ref="J185" si="534">IF(COUNTIF(J182:J184,"A")&gt;=1,"C",IF(COUNTIF(J182:J184,"A")&gt;0,"P"," "))</f>
        <v xml:space="preserve"> </v>
      </c>
      <c r="K185" s="192" t="str">
        <f t="shared" ref="K185" si="535">IF(COUNTIF(K182:K184,"A")&gt;=1,"C",IF(COUNTIF(K182:K184,"A")&gt;0,"P"," "))</f>
        <v xml:space="preserve"> </v>
      </c>
      <c r="L185" s="192" t="str">
        <f t="shared" ref="L185" si="536">IF(COUNTIF(L182:L184,"A")&gt;=1,"C",IF(COUNTIF(L182:L184,"A")&gt;0,"P"," "))</f>
        <v xml:space="preserve"> </v>
      </c>
      <c r="M185" s="192" t="str">
        <f t="shared" ref="M185" si="537">IF(COUNTIF(M182:M184,"A")&gt;=1,"C",IF(COUNTIF(M182:M184,"A")&gt;0,"P"," "))</f>
        <v xml:space="preserve"> </v>
      </c>
      <c r="N185" s="192" t="str">
        <f t="shared" ref="N185" si="538">IF(COUNTIF(N182:N184,"A")&gt;=1,"C",IF(COUNTIF(N182:N184,"A")&gt;0,"P"," "))</f>
        <v xml:space="preserve"> </v>
      </c>
      <c r="O185" s="192" t="str">
        <f t="shared" ref="O185" si="539">IF(COUNTIF(O182:O184,"A")&gt;=1,"C",IF(COUNTIF(O182:O184,"A")&gt;0,"P"," "))</f>
        <v xml:space="preserve"> </v>
      </c>
      <c r="P185" s="192" t="str">
        <f t="shared" ref="P185" si="540">IF(COUNTIF(P182:P184,"A")&gt;=1,"C",IF(COUNTIF(P182:P184,"A")&gt;0,"P"," "))</f>
        <v xml:space="preserve"> </v>
      </c>
      <c r="Q185" s="192" t="str">
        <f t="shared" ref="Q185" si="541">IF(COUNTIF(Q182:Q184,"A")&gt;=1,"C",IF(COUNTIF(Q182:Q184,"A")&gt;0,"P"," "))</f>
        <v xml:space="preserve"> </v>
      </c>
      <c r="R185" s="192" t="str">
        <f t="shared" ref="R185" si="542">IF(COUNTIF(R182:R184,"A")&gt;=1,"C",IF(COUNTIF(R182:R184,"A")&gt;0,"P"," "))</f>
        <v xml:space="preserve"> </v>
      </c>
      <c r="U185" s="26" t="str">
        <f t="shared" si="386"/>
        <v/>
      </c>
    </row>
    <row r="186" spans="2:21" x14ac:dyDescent="0.2">
      <c r="B186" s="211"/>
      <c r="C186" s="213" t="s">
        <v>597</v>
      </c>
      <c r="D186" s="33"/>
      <c r="E186" s="33"/>
      <c r="F186" s="33"/>
      <c r="G186" s="33"/>
      <c r="H186" s="33"/>
      <c r="I186" s="33"/>
      <c r="J186" s="33"/>
      <c r="K186" s="33"/>
      <c r="L186" s="33"/>
      <c r="M186" s="33"/>
      <c r="N186" s="33"/>
      <c r="O186" s="33"/>
      <c r="P186" s="33"/>
      <c r="Q186" s="33"/>
      <c r="R186" s="33"/>
      <c r="U186" s="26" t="str">
        <f t="shared" si="386"/>
        <v/>
      </c>
    </row>
    <row r="187" spans="2:21" x14ac:dyDescent="0.2">
      <c r="B187" s="211"/>
      <c r="C187" s="213" t="s">
        <v>598</v>
      </c>
      <c r="D187" s="33"/>
      <c r="E187" s="33"/>
      <c r="F187" s="33"/>
      <c r="G187" s="33"/>
      <c r="H187" s="33"/>
      <c r="I187" s="33"/>
      <c r="J187" s="33"/>
      <c r="K187" s="33"/>
      <c r="L187" s="33"/>
      <c r="M187" s="33"/>
      <c r="N187" s="33"/>
      <c r="O187" s="33"/>
      <c r="P187" s="33"/>
      <c r="Q187" s="33"/>
      <c r="R187" s="33"/>
      <c r="U187" s="26" t="str">
        <f t="shared" si="386"/>
        <v/>
      </c>
    </row>
    <row r="188" spans="2:21" x14ac:dyDescent="0.2">
      <c r="B188" s="211"/>
      <c r="C188" s="213" t="s">
        <v>599</v>
      </c>
      <c r="D188" s="33"/>
      <c r="E188" s="33"/>
      <c r="F188" s="33"/>
      <c r="G188" s="33"/>
      <c r="H188" s="33"/>
      <c r="I188" s="33"/>
      <c r="J188" s="33"/>
      <c r="K188" s="33"/>
      <c r="L188" s="33"/>
      <c r="M188" s="33"/>
      <c r="N188" s="33"/>
      <c r="O188" s="33"/>
      <c r="P188" s="33"/>
      <c r="Q188" s="33"/>
      <c r="R188" s="33"/>
      <c r="U188" s="26" t="str">
        <f t="shared" si="386"/>
        <v/>
      </c>
    </row>
    <row r="189" spans="2:21" ht="1.5" customHeight="1" thickBot="1" x14ac:dyDescent="0.25">
      <c r="D189" s="192" t="str">
        <f>IF(COUNTIF(D186:D188,"A")&gt;=1,"C",IF(COUNTIF(D186:D188,"A")&gt;0,"P"," "))</f>
        <v xml:space="preserve"> </v>
      </c>
      <c r="E189" s="192" t="str">
        <f t="shared" ref="E189" si="543">IF(COUNTIF(E186:E188,"A")&gt;=1,"C",IF(COUNTIF(E186:E188,"A")&gt;0,"P"," "))</f>
        <v xml:space="preserve"> </v>
      </c>
      <c r="F189" s="192" t="str">
        <f t="shared" ref="F189" si="544">IF(COUNTIF(F186:F188,"A")&gt;=1,"C",IF(COUNTIF(F186:F188,"A")&gt;0,"P"," "))</f>
        <v xml:space="preserve"> </v>
      </c>
      <c r="G189" s="192" t="str">
        <f t="shared" ref="G189" si="545">IF(COUNTIF(G186:G188,"A")&gt;=1,"C",IF(COUNTIF(G186:G188,"A")&gt;0,"P"," "))</f>
        <v xml:space="preserve"> </v>
      </c>
      <c r="H189" s="192" t="str">
        <f t="shared" ref="H189" si="546">IF(COUNTIF(H186:H188,"A")&gt;=1,"C",IF(COUNTIF(H186:H188,"A")&gt;0,"P"," "))</f>
        <v xml:space="preserve"> </v>
      </c>
      <c r="I189" s="192" t="str">
        <f t="shared" ref="I189" si="547">IF(COUNTIF(I186:I188,"A")&gt;=1,"C",IF(COUNTIF(I186:I188,"A")&gt;0,"P"," "))</f>
        <v xml:space="preserve"> </v>
      </c>
      <c r="J189" s="192" t="str">
        <f t="shared" ref="J189" si="548">IF(COUNTIF(J186:J188,"A")&gt;=1,"C",IF(COUNTIF(J186:J188,"A")&gt;0,"P"," "))</f>
        <v xml:space="preserve"> </v>
      </c>
      <c r="K189" s="192" t="str">
        <f t="shared" ref="K189" si="549">IF(COUNTIF(K186:K188,"A")&gt;=1,"C",IF(COUNTIF(K186:K188,"A")&gt;0,"P"," "))</f>
        <v xml:space="preserve"> </v>
      </c>
      <c r="L189" s="192" t="str">
        <f t="shared" ref="L189" si="550">IF(COUNTIF(L186:L188,"A")&gt;=1,"C",IF(COUNTIF(L186:L188,"A")&gt;0,"P"," "))</f>
        <v xml:space="preserve"> </v>
      </c>
      <c r="M189" s="192" t="str">
        <f t="shared" ref="M189" si="551">IF(COUNTIF(M186:M188,"A")&gt;=1,"C",IF(COUNTIF(M186:M188,"A")&gt;0,"P"," "))</f>
        <v xml:space="preserve"> </v>
      </c>
      <c r="N189" s="192" t="str">
        <f t="shared" ref="N189" si="552">IF(COUNTIF(N186:N188,"A")&gt;=1,"C",IF(COUNTIF(N186:N188,"A")&gt;0,"P"," "))</f>
        <v xml:space="preserve"> </v>
      </c>
      <c r="O189" s="192" t="str">
        <f t="shared" ref="O189" si="553">IF(COUNTIF(O186:O188,"A")&gt;=1,"C",IF(COUNTIF(O186:O188,"A")&gt;0,"P"," "))</f>
        <v xml:space="preserve"> </v>
      </c>
      <c r="P189" s="192" t="str">
        <f t="shared" ref="P189" si="554">IF(COUNTIF(P186:P188,"A")&gt;=1,"C",IF(COUNTIF(P186:P188,"A")&gt;0,"P"," "))</f>
        <v xml:space="preserve"> </v>
      </c>
      <c r="Q189" s="192" t="str">
        <f t="shared" ref="Q189" si="555">IF(COUNTIF(Q186:Q188,"A")&gt;=1,"C",IF(COUNTIF(Q186:Q188,"A")&gt;0,"P"," "))</f>
        <v xml:space="preserve"> </v>
      </c>
      <c r="R189" s="192" t="str">
        <f t="shared" ref="R189" si="556">IF(COUNTIF(R186:R188,"A")&gt;=1,"C",IF(COUNTIF(R186:R188,"A")&gt;0,"P"," "))</f>
        <v xml:space="preserve"> </v>
      </c>
      <c r="U189" s="26" t="str">
        <f t="shared" si="386"/>
        <v/>
      </c>
    </row>
    <row r="190" spans="2:21" ht="13.5" thickBot="1" x14ac:dyDescent="0.25">
      <c r="C190" s="58" t="s">
        <v>48</v>
      </c>
      <c r="D190" s="206" t="str">
        <f>IF(COUNTIF(D173:D189,"C")&gt;4,"C",IF(COUNTIF(D173:D189,"C")&gt;0,"P"," "))</f>
        <v xml:space="preserve"> </v>
      </c>
      <c r="E190" s="206" t="str">
        <f t="shared" ref="E190:R190" si="557">IF(COUNTIF(E173:E189,"C")&gt;4,"C",IF(COUNTIF(E173:E189,"C")&gt;0,"P"," "))</f>
        <v xml:space="preserve"> </v>
      </c>
      <c r="F190" s="206" t="str">
        <f t="shared" si="557"/>
        <v xml:space="preserve"> </v>
      </c>
      <c r="G190" s="206" t="str">
        <f t="shared" si="557"/>
        <v xml:space="preserve"> </v>
      </c>
      <c r="H190" s="206" t="str">
        <f t="shared" si="557"/>
        <v xml:space="preserve"> </v>
      </c>
      <c r="I190" s="206" t="str">
        <f t="shared" si="557"/>
        <v xml:space="preserve"> </v>
      </c>
      <c r="J190" s="206" t="str">
        <f t="shared" si="557"/>
        <v xml:space="preserve"> </v>
      </c>
      <c r="K190" s="206" t="str">
        <f t="shared" si="557"/>
        <v xml:space="preserve"> </v>
      </c>
      <c r="L190" s="206" t="str">
        <f t="shared" si="557"/>
        <v xml:space="preserve"> </v>
      </c>
      <c r="M190" s="206" t="str">
        <f t="shared" si="557"/>
        <v xml:space="preserve"> </v>
      </c>
      <c r="N190" s="206" t="str">
        <f t="shared" si="557"/>
        <v xml:space="preserve"> </v>
      </c>
      <c r="O190" s="206" t="str">
        <f t="shared" si="557"/>
        <v xml:space="preserve"> </v>
      </c>
      <c r="P190" s="206" t="str">
        <f t="shared" si="557"/>
        <v xml:space="preserve"> </v>
      </c>
      <c r="Q190" s="206" t="str">
        <f t="shared" si="557"/>
        <v xml:space="preserve"> </v>
      </c>
      <c r="R190" s="206" t="str">
        <f t="shared" si="557"/>
        <v xml:space="preserve"> </v>
      </c>
      <c r="U190" s="26" t="str">
        <f t="shared" si="386"/>
        <v/>
      </c>
    </row>
    <row r="191" spans="2:21" ht="15" x14ac:dyDescent="0.25">
      <c r="B191" s="209" t="s">
        <v>227</v>
      </c>
      <c r="U191" s="26" t="str">
        <f t="shared" si="386"/>
        <v/>
      </c>
    </row>
    <row r="192" spans="2:21" x14ac:dyDescent="0.2">
      <c r="B192" s="26">
        <v>1</v>
      </c>
      <c r="C192" s="217" t="s">
        <v>539</v>
      </c>
      <c r="U192" s="26" t="str">
        <f t="shared" si="386"/>
        <v>Find out where you can hike in your area. Some distances look short on a map, but they are actually quite long. Work with an adult to choose a hike that's perfect for you.</v>
      </c>
    </row>
    <row r="193" spans="2:21" x14ac:dyDescent="0.2">
      <c r="B193" s="210"/>
      <c r="C193" s="213" t="s">
        <v>544</v>
      </c>
      <c r="D193" s="33"/>
      <c r="E193" s="33"/>
      <c r="F193" s="33"/>
      <c r="G193" s="33"/>
      <c r="H193" s="33"/>
      <c r="I193" s="33"/>
      <c r="J193" s="33"/>
      <c r="K193" s="33"/>
      <c r="L193" s="33"/>
      <c r="M193" s="33"/>
      <c r="N193" s="33"/>
      <c r="O193" s="33"/>
      <c r="P193" s="33"/>
      <c r="Q193" s="33"/>
      <c r="R193" s="33"/>
      <c r="U193" s="26" t="str">
        <f t="shared" si="386"/>
        <v>Find a trail. Team up with an adult to find a local trail online, or find a book of trails in your area.</v>
      </c>
    </row>
    <row r="194" spans="2:21" x14ac:dyDescent="0.2">
      <c r="B194" s="210"/>
      <c r="C194" s="213" t="s">
        <v>545</v>
      </c>
      <c r="D194" s="33"/>
      <c r="E194" s="33"/>
      <c r="F194" s="33"/>
      <c r="G194" s="33"/>
      <c r="H194" s="33"/>
      <c r="I194" s="33"/>
      <c r="J194" s="33"/>
      <c r="K194" s="33"/>
      <c r="L194" s="33"/>
      <c r="M194" s="33"/>
      <c r="N194" s="33"/>
      <c r="O194" s="33"/>
      <c r="P194" s="33"/>
      <c r="Q194" s="33"/>
      <c r="R194" s="33"/>
      <c r="U194" s="26" t="str">
        <f t="shared" si="386"/>
        <v>Ask an expert. Invite a park ranger or experienced hiker to talk to your group about local places to hike.</v>
      </c>
    </row>
    <row r="195" spans="2:21" x14ac:dyDescent="0.2">
      <c r="B195" s="210"/>
      <c r="C195" s="213" t="s">
        <v>546</v>
      </c>
      <c r="D195" s="33"/>
      <c r="E195" s="33"/>
      <c r="F195" s="33"/>
      <c r="G195" s="33"/>
      <c r="H195" s="33"/>
      <c r="I195" s="33"/>
      <c r="J195" s="33"/>
      <c r="K195" s="33"/>
      <c r="L195" s="33"/>
      <c r="M195" s="33"/>
      <c r="N195" s="33"/>
      <c r="O195" s="33"/>
      <c r="P195" s="33"/>
      <c r="Q195" s="33"/>
      <c r="R195" s="33"/>
      <c r="U195" s="26" t="str">
        <f t="shared" si="386"/>
        <v>Choose something to see. Do you have a favorite plant or animal you'd like to see? Is there a certain kind of tree you want to picnic under? Ask an experienced hiker to recommend a trail for you.</v>
      </c>
    </row>
    <row r="196" spans="2:21" x14ac:dyDescent="0.2">
      <c r="B196" s="26">
        <v>2</v>
      </c>
      <c r="C196" s="212" t="s">
        <v>540</v>
      </c>
      <c r="D196" s="192" t="str">
        <f>IF(COUNTIF(D193:D195,"A")&gt;=1,"C",IF(COUNTIF(D193:D195,"A")&gt;0,"P"," "))</f>
        <v xml:space="preserve"> </v>
      </c>
      <c r="E196" s="192" t="str">
        <f t="shared" ref="E196" si="558">IF(COUNTIF(E193:E195,"A")&gt;=1,"C",IF(COUNTIF(E193:E195,"A")&gt;0,"P"," "))</f>
        <v xml:space="preserve"> </v>
      </c>
      <c r="F196" s="192" t="str">
        <f t="shared" ref="F196" si="559">IF(COUNTIF(F193:F195,"A")&gt;=1,"C",IF(COUNTIF(F193:F195,"A")&gt;0,"P"," "))</f>
        <v xml:space="preserve"> </v>
      </c>
      <c r="G196" s="192" t="str">
        <f t="shared" ref="G196" si="560">IF(COUNTIF(G193:G195,"A")&gt;=1,"C",IF(COUNTIF(G193:G195,"A")&gt;0,"P"," "))</f>
        <v xml:space="preserve"> </v>
      </c>
      <c r="H196" s="192" t="str">
        <f t="shared" ref="H196" si="561">IF(COUNTIF(H193:H195,"A")&gt;=1,"C",IF(COUNTIF(H193:H195,"A")&gt;0,"P"," "))</f>
        <v xml:space="preserve"> </v>
      </c>
      <c r="I196" s="192" t="str">
        <f t="shared" ref="I196" si="562">IF(COUNTIF(I193:I195,"A")&gt;=1,"C",IF(COUNTIF(I193:I195,"A")&gt;0,"P"," "))</f>
        <v xml:space="preserve"> </v>
      </c>
      <c r="J196" s="192" t="str">
        <f t="shared" ref="J196" si="563">IF(COUNTIF(J193:J195,"A")&gt;=1,"C",IF(COUNTIF(J193:J195,"A")&gt;0,"P"," "))</f>
        <v xml:space="preserve"> </v>
      </c>
      <c r="K196" s="192" t="str">
        <f t="shared" ref="K196" si="564">IF(COUNTIF(K193:K195,"A")&gt;=1,"C",IF(COUNTIF(K193:K195,"A")&gt;0,"P"," "))</f>
        <v xml:space="preserve"> </v>
      </c>
      <c r="L196" s="192" t="str">
        <f t="shared" ref="L196" si="565">IF(COUNTIF(L193:L195,"A")&gt;=1,"C",IF(COUNTIF(L193:L195,"A")&gt;0,"P"," "))</f>
        <v xml:space="preserve"> </v>
      </c>
      <c r="M196" s="192" t="str">
        <f t="shared" ref="M196" si="566">IF(COUNTIF(M193:M195,"A")&gt;=1,"C",IF(COUNTIF(M193:M195,"A")&gt;0,"P"," "))</f>
        <v xml:space="preserve"> </v>
      </c>
      <c r="N196" s="192" t="str">
        <f t="shared" ref="N196" si="567">IF(COUNTIF(N193:N195,"A")&gt;=1,"C",IF(COUNTIF(N193:N195,"A")&gt;0,"P"," "))</f>
        <v xml:space="preserve"> </v>
      </c>
      <c r="O196" s="192" t="str">
        <f t="shared" ref="O196" si="568">IF(COUNTIF(O193:O195,"A")&gt;=1,"C",IF(COUNTIF(O193:O195,"A")&gt;0,"P"," "))</f>
        <v xml:space="preserve"> </v>
      </c>
      <c r="P196" s="192" t="str">
        <f t="shared" ref="P196" si="569">IF(COUNTIF(P193:P195,"A")&gt;=1,"C",IF(COUNTIF(P193:P195,"A")&gt;0,"P"," "))</f>
        <v xml:space="preserve"> </v>
      </c>
      <c r="Q196" s="192" t="str">
        <f t="shared" ref="Q196" si="570">IF(COUNTIF(Q193:Q195,"A")&gt;=1,"C",IF(COUNTIF(Q193:Q195,"A")&gt;0,"P"," "))</f>
        <v xml:space="preserve"> </v>
      </c>
      <c r="R196" s="192" t="str">
        <f t="shared" ref="R196" si="571">IF(COUNTIF(R193:R195,"A")&gt;=1,"C",IF(COUNTIF(R193:R195,"A")&gt;0,"P"," "))</f>
        <v xml:space="preserve"> </v>
      </c>
      <c r="U196" s="26" t="str">
        <f t="shared" si="386"/>
        <v>Get ready before you hit the trail. The more hiking skills you have, the more fun it will be.</v>
      </c>
    </row>
    <row r="197" spans="2:21" x14ac:dyDescent="0.2">
      <c r="B197" s="211"/>
      <c r="C197" s="213" t="s">
        <v>547</v>
      </c>
      <c r="D197" s="33"/>
      <c r="E197" s="33"/>
      <c r="F197" s="33"/>
      <c r="G197" s="33"/>
      <c r="H197" s="33"/>
      <c r="I197" s="33"/>
      <c r="J197" s="33"/>
      <c r="K197" s="33"/>
      <c r="L197" s="33"/>
      <c r="M197" s="33"/>
      <c r="N197" s="33"/>
      <c r="O197" s="33"/>
      <c r="P197" s="33"/>
      <c r="Q197" s="33"/>
      <c r="R197" s="33"/>
      <c r="U197" s="26" t="str">
        <f t="shared" si="386"/>
        <v>Learn to follow trail signs. Set up a mini trail with trail signs. Make it in your own backyard, park, or school playground. Then ask your Brownie sisters to follow it.
FOR MORE FUN: Decorate a walking stick. (What kind of tree did your stick some from?)</v>
      </c>
    </row>
    <row r="198" spans="2:21" x14ac:dyDescent="0.2">
      <c r="B198" s="211"/>
      <c r="C198" s="213" t="s">
        <v>548</v>
      </c>
      <c r="D198" s="33"/>
      <c r="E198" s="33"/>
      <c r="F198" s="33"/>
      <c r="G198" s="33"/>
      <c r="H198" s="33"/>
      <c r="I198" s="33"/>
      <c r="J198" s="33"/>
      <c r="K198" s="33"/>
      <c r="L198" s="33"/>
      <c r="M198" s="33"/>
      <c r="N198" s="33"/>
      <c r="O198" s="33"/>
      <c r="P198" s="33"/>
      <c r="Q198" s="33"/>
      <c r="R198" s="33"/>
      <c r="U198" s="26" t="str">
        <f t="shared" si="386"/>
        <v>Practice observation on a neighborhood safari. Before you go, make a simple map of your route. Then make three groups. One group will be "trailblazers." They're in charge of directions and will trace them on the map as you go. Another group will be "plant detectives." They'll write down all the plants they see. The third group will be "animal and bug detectives." They'll write down all the animals and bugs they see.</v>
      </c>
    </row>
    <row r="199" spans="2:21" x14ac:dyDescent="0.2">
      <c r="B199" s="211"/>
      <c r="C199" s="213" t="s">
        <v>549</v>
      </c>
      <c r="D199" s="33"/>
      <c r="E199" s="33"/>
      <c r="F199" s="33"/>
      <c r="G199" s="33"/>
      <c r="H199" s="33"/>
      <c r="I199" s="33"/>
      <c r="J199" s="33"/>
      <c r="K199" s="33"/>
      <c r="L199" s="33"/>
      <c r="M199" s="33"/>
      <c r="N199" s="33"/>
      <c r="O199" s="33"/>
      <c r="P199" s="33"/>
      <c r="Q199" s="33"/>
      <c r="R199" s="33"/>
      <c r="U199" s="26" t="str">
        <f t="shared" si="386"/>
        <v>Know the trail. Trace the trail you will hike on a new piece of paper. Then talk with your friends about where you might see hills, streams, trees, flowers, and animals. Sketch them on your map.
FOR MORE FUN: Take your map with you on the hike. Were you right about what you would see?</v>
      </c>
    </row>
    <row r="200" spans="2:21" x14ac:dyDescent="0.2">
      <c r="B200" s="26">
        <v>3</v>
      </c>
      <c r="C200" s="212" t="s">
        <v>541</v>
      </c>
      <c r="D200" s="192" t="str">
        <f>IF(COUNTIF(D197:D199,"A")&gt;=1,"C",IF(COUNTIF(D197:D199,"A")&gt;0,"P"," "))</f>
        <v xml:space="preserve"> </v>
      </c>
      <c r="E200" s="192" t="str">
        <f t="shared" ref="E200" si="572">IF(COUNTIF(E197:E199,"A")&gt;=1,"C",IF(COUNTIF(E197:E199,"A")&gt;0,"P"," "))</f>
        <v xml:space="preserve"> </v>
      </c>
      <c r="F200" s="192" t="str">
        <f t="shared" ref="F200" si="573">IF(COUNTIF(F197:F199,"A")&gt;=1,"C",IF(COUNTIF(F197:F199,"A")&gt;0,"P"," "))</f>
        <v xml:space="preserve"> </v>
      </c>
      <c r="G200" s="192" t="str">
        <f t="shared" ref="G200" si="574">IF(COUNTIF(G197:G199,"A")&gt;=1,"C",IF(COUNTIF(G197:G199,"A")&gt;0,"P"," "))</f>
        <v xml:space="preserve"> </v>
      </c>
      <c r="H200" s="192" t="str">
        <f t="shared" ref="H200" si="575">IF(COUNTIF(H197:H199,"A")&gt;=1,"C",IF(COUNTIF(H197:H199,"A")&gt;0,"P"," "))</f>
        <v xml:space="preserve"> </v>
      </c>
      <c r="I200" s="192" t="str">
        <f t="shared" ref="I200" si="576">IF(COUNTIF(I197:I199,"A")&gt;=1,"C",IF(COUNTIF(I197:I199,"A")&gt;0,"P"," "))</f>
        <v xml:space="preserve"> </v>
      </c>
      <c r="J200" s="192" t="str">
        <f t="shared" ref="J200" si="577">IF(COUNTIF(J197:J199,"A")&gt;=1,"C",IF(COUNTIF(J197:J199,"A")&gt;0,"P"," "))</f>
        <v xml:space="preserve"> </v>
      </c>
      <c r="K200" s="192" t="str">
        <f t="shared" ref="K200" si="578">IF(COUNTIF(K197:K199,"A")&gt;=1,"C",IF(COUNTIF(K197:K199,"A")&gt;0,"P"," "))</f>
        <v xml:space="preserve"> </v>
      </c>
      <c r="L200" s="192" t="str">
        <f t="shared" ref="L200" si="579">IF(COUNTIF(L197:L199,"A")&gt;=1,"C",IF(COUNTIF(L197:L199,"A")&gt;0,"P"," "))</f>
        <v xml:space="preserve"> </v>
      </c>
      <c r="M200" s="192" t="str">
        <f t="shared" ref="M200" si="580">IF(COUNTIF(M197:M199,"A")&gt;=1,"C",IF(COUNTIF(M197:M199,"A")&gt;0,"P"," "))</f>
        <v xml:space="preserve"> </v>
      </c>
      <c r="N200" s="192" t="str">
        <f t="shared" ref="N200" si="581">IF(COUNTIF(N197:N199,"A")&gt;=1,"C",IF(COUNTIF(N197:N199,"A")&gt;0,"P"," "))</f>
        <v xml:space="preserve"> </v>
      </c>
      <c r="O200" s="192" t="str">
        <f t="shared" ref="O200" si="582">IF(COUNTIF(O197:O199,"A")&gt;=1,"C",IF(COUNTIF(O197:O199,"A")&gt;0,"P"," "))</f>
        <v xml:space="preserve"> </v>
      </c>
      <c r="P200" s="192" t="str">
        <f t="shared" ref="P200" si="583">IF(COUNTIF(P197:P199,"A")&gt;=1,"C",IF(COUNTIF(P197:P199,"A")&gt;0,"P"," "))</f>
        <v xml:space="preserve"> </v>
      </c>
      <c r="Q200" s="192" t="str">
        <f t="shared" ref="Q200" si="584">IF(COUNTIF(Q197:Q199,"A")&gt;=1,"C",IF(COUNTIF(Q197:Q199,"A")&gt;0,"P"," "))</f>
        <v xml:space="preserve"> </v>
      </c>
      <c r="R200" s="192" t="str">
        <f t="shared" ref="R200" si="585">IF(COUNTIF(R197:R199,"A")&gt;=1,"C",IF(COUNTIF(R197:R199,"A")&gt;0,"P"," "))</f>
        <v xml:space="preserve"> </v>
      </c>
      <c r="U200" s="26" t="str">
        <f t="shared" ref="U200:U263" si="586">GetComments(C200)</f>
        <v>Just like you can't play sports without the right equipment (playing soccer without a ball would be pretty tough!), you can't hike without the right gear. By the end of this step, you should haqve your hiker backpack ready.</v>
      </c>
    </row>
    <row r="201" spans="2:21" x14ac:dyDescent="0.2">
      <c r="B201" s="211"/>
      <c r="C201" s="213" t="s">
        <v>550</v>
      </c>
      <c r="D201" s="33"/>
      <c r="E201" s="33"/>
      <c r="F201" s="33"/>
      <c r="G201" s="33"/>
      <c r="H201" s="33"/>
      <c r="I201" s="33"/>
      <c r="J201" s="33"/>
      <c r="K201" s="33"/>
      <c r="L201" s="33"/>
      <c r="M201" s="33"/>
      <c r="N201" s="33"/>
      <c r="O201" s="33"/>
      <c r="P201" s="33"/>
      <c r="Q201" s="33"/>
      <c r="R201" s="33"/>
      <c r="U201" s="26" t="str">
        <f t="shared" si="586"/>
        <v>Visit an outdoor store. Ask a staff member to teach you about great hiking gear.</v>
      </c>
    </row>
    <row r="202" spans="2:21" x14ac:dyDescent="0.2">
      <c r="B202" s="211"/>
      <c r="C202" s="213" t="s">
        <v>551</v>
      </c>
      <c r="D202" s="33"/>
      <c r="E202" s="33"/>
      <c r="F202" s="33"/>
      <c r="G202" s="33"/>
      <c r="H202" s="33"/>
      <c r="I202" s="33"/>
      <c r="J202" s="33"/>
      <c r="K202" s="33"/>
      <c r="L202" s="33"/>
      <c r="M202" s="33"/>
      <c r="N202" s="33"/>
      <c r="O202" s="33"/>
      <c r="P202" s="33"/>
      <c r="Q202" s="33"/>
      <c r="R202" s="33"/>
      <c r="U202" s="26" t="str">
        <f t="shared" si="586"/>
        <v>Ask an older Girl Scout. What does she pack for a hike?</v>
      </c>
    </row>
    <row r="203" spans="2:21" x14ac:dyDescent="0.2">
      <c r="B203" s="211"/>
      <c r="C203" s="213" t="s">
        <v>552</v>
      </c>
      <c r="D203" s="33"/>
      <c r="E203" s="33"/>
      <c r="F203" s="33"/>
      <c r="G203" s="33"/>
      <c r="H203" s="33"/>
      <c r="I203" s="33"/>
      <c r="J203" s="33"/>
      <c r="K203" s="33"/>
      <c r="L203" s="33"/>
      <c r="M203" s="33"/>
      <c r="N203" s="33"/>
      <c r="O203" s="33"/>
      <c r="P203" s="33"/>
      <c r="Q203" s="33"/>
      <c r="R203" s="33"/>
      <c r="U203" s="26" t="str">
        <f t="shared" si="586"/>
        <v>Invite an experienced hiker to your meeting. Ask for gear tips.</v>
      </c>
    </row>
    <row r="204" spans="2:21" x14ac:dyDescent="0.2">
      <c r="B204" s="26">
        <v>4</v>
      </c>
      <c r="C204" s="212" t="s">
        <v>542</v>
      </c>
      <c r="D204" s="192" t="str">
        <f>IF(COUNTIF(D201:D203,"A")&gt;=1,"C",IF(COUNTIF(D201:D203,"A")&gt;0,"P"," "))</f>
        <v xml:space="preserve"> </v>
      </c>
      <c r="E204" s="192" t="str">
        <f t="shared" ref="E204" si="587">IF(COUNTIF(E201:E203,"A")&gt;=1,"C",IF(COUNTIF(E201:E203,"A")&gt;0,"P"," "))</f>
        <v xml:space="preserve"> </v>
      </c>
      <c r="F204" s="192" t="str">
        <f t="shared" ref="F204" si="588">IF(COUNTIF(F201:F203,"A")&gt;=1,"C",IF(COUNTIF(F201:F203,"A")&gt;0,"P"," "))</f>
        <v xml:space="preserve"> </v>
      </c>
      <c r="G204" s="192" t="str">
        <f t="shared" ref="G204" si="589">IF(COUNTIF(G201:G203,"A")&gt;=1,"C",IF(COUNTIF(G201:G203,"A")&gt;0,"P"," "))</f>
        <v xml:space="preserve"> </v>
      </c>
      <c r="H204" s="192" t="str">
        <f t="shared" ref="H204" si="590">IF(COUNTIF(H201:H203,"A")&gt;=1,"C",IF(COUNTIF(H201:H203,"A")&gt;0,"P"," "))</f>
        <v xml:space="preserve"> </v>
      </c>
      <c r="I204" s="192" t="str">
        <f t="shared" ref="I204" si="591">IF(COUNTIF(I201:I203,"A")&gt;=1,"C",IF(COUNTIF(I201:I203,"A")&gt;0,"P"," "))</f>
        <v xml:space="preserve"> </v>
      </c>
      <c r="J204" s="192" t="str">
        <f t="shared" ref="J204" si="592">IF(COUNTIF(J201:J203,"A")&gt;=1,"C",IF(COUNTIF(J201:J203,"A")&gt;0,"P"," "))</f>
        <v xml:space="preserve"> </v>
      </c>
      <c r="K204" s="192" t="str">
        <f t="shared" ref="K204" si="593">IF(COUNTIF(K201:K203,"A")&gt;=1,"C",IF(COUNTIF(K201:K203,"A")&gt;0,"P"," "))</f>
        <v xml:space="preserve"> </v>
      </c>
      <c r="L204" s="192" t="str">
        <f t="shared" ref="L204" si="594">IF(COUNTIF(L201:L203,"A")&gt;=1,"C",IF(COUNTIF(L201:L203,"A")&gt;0,"P"," "))</f>
        <v xml:space="preserve"> </v>
      </c>
      <c r="M204" s="192" t="str">
        <f t="shared" ref="M204" si="595">IF(COUNTIF(M201:M203,"A")&gt;=1,"C",IF(COUNTIF(M201:M203,"A")&gt;0,"P"," "))</f>
        <v xml:space="preserve"> </v>
      </c>
      <c r="N204" s="192" t="str">
        <f t="shared" ref="N204" si="596">IF(COUNTIF(N201:N203,"A")&gt;=1,"C",IF(COUNTIF(N201:N203,"A")&gt;0,"P"," "))</f>
        <v xml:space="preserve"> </v>
      </c>
      <c r="O204" s="192" t="str">
        <f t="shared" ref="O204" si="597">IF(COUNTIF(O201:O203,"A")&gt;=1,"C",IF(COUNTIF(O201:O203,"A")&gt;0,"P"," "))</f>
        <v xml:space="preserve"> </v>
      </c>
      <c r="P204" s="192" t="str">
        <f t="shared" ref="P204" si="598">IF(COUNTIF(P201:P203,"A")&gt;=1,"C",IF(COUNTIF(P201:P203,"A")&gt;0,"P"," "))</f>
        <v xml:space="preserve"> </v>
      </c>
      <c r="Q204" s="192" t="str">
        <f t="shared" ref="Q204" si="599">IF(COUNTIF(Q201:Q203,"A")&gt;=1,"C",IF(COUNTIF(Q201:Q203,"A")&gt;0,"P"," "))</f>
        <v xml:space="preserve"> </v>
      </c>
      <c r="R204" s="192" t="str">
        <f t="shared" ref="R204" si="600">IF(COUNTIF(R201:R203,"A")&gt;=1,"C",IF(COUNTIF(R201:R203,"A")&gt;0,"P"," "))</f>
        <v xml:space="preserve"> </v>
      </c>
      <c r="U204" s="26" t="str">
        <f t="shared" si="586"/>
        <v>You'll need to keep up your energy on your hike. Pick your favorite healthy snack to take with you on the trail.</v>
      </c>
    </row>
    <row r="205" spans="2:21" x14ac:dyDescent="0.2">
      <c r="B205" s="211"/>
      <c r="C205" s="213" t="s">
        <v>553</v>
      </c>
      <c r="D205" s="33"/>
      <c r="E205" s="33"/>
      <c r="F205" s="33"/>
      <c r="G205" s="33"/>
      <c r="H205" s="33"/>
      <c r="I205" s="33"/>
      <c r="J205" s="33"/>
      <c r="K205" s="33"/>
      <c r="L205" s="33"/>
      <c r="M205" s="33"/>
      <c r="N205" s="33"/>
      <c r="O205" s="33"/>
      <c r="P205" s="33"/>
      <c r="Q205" s="33"/>
      <c r="R205" s="33"/>
      <c r="U205" s="26" t="str">
        <f t="shared" si="586"/>
        <v>GORP. Good Old Raisins and Peanuts taste great-and help keep your energy up! Pick your own ingredients, or invite your Brownie sisters to each contribute an ingredient. Try using nuts, dried fruit, chocolate chips, pretzels, or yogurt chips. Then mix it up in a big bowl and store in small zipper-close plastic bags.</v>
      </c>
    </row>
    <row r="206" spans="2:21" x14ac:dyDescent="0.2">
      <c r="B206" s="211"/>
      <c r="C206" s="213" t="s">
        <v>554</v>
      </c>
      <c r="D206" s="33"/>
      <c r="E206" s="33"/>
      <c r="F206" s="33"/>
      <c r="G206" s="33"/>
      <c r="H206" s="33"/>
      <c r="I206" s="33"/>
      <c r="J206" s="33"/>
      <c r="K206" s="33"/>
      <c r="L206" s="33"/>
      <c r="M206" s="33"/>
      <c r="N206" s="33"/>
      <c r="O206" s="33"/>
      <c r="P206" s="33"/>
      <c r="Q206" s="33"/>
      <c r="R206" s="33"/>
      <c r="U206" s="26" t="str">
        <f t="shared" si="586"/>
        <v>Make a "walking salad." A walking salad is one that is easy to carry and eat on a hike. You make up your own. Use any raw vegetables and fruits. How about celery or carrot sticks wrapped in a lettuce leaf?</v>
      </c>
    </row>
    <row r="207" spans="2:21" x14ac:dyDescent="0.2">
      <c r="B207" s="211"/>
      <c r="C207" s="213" t="s">
        <v>555</v>
      </c>
      <c r="D207" s="33"/>
      <c r="E207" s="33"/>
      <c r="F207" s="33"/>
      <c r="G207" s="33"/>
      <c r="H207" s="33"/>
      <c r="I207" s="33"/>
      <c r="J207" s="33"/>
      <c r="K207" s="33"/>
      <c r="L207" s="33"/>
      <c r="M207" s="33"/>
      <c r="N207" s="33"/>
      <c r="O207" s="33"/>
      <c r="P207" s="33"/>
      <c r="Q207" s="33"/>
      <c r="R207" s="33"/>
      <c r="U207" s="26" t="str">
        <f t="shared" si="586"/>
        <v>Bring a "nose-bag lunch"! These are named after the lunches horses carry around with them, hanging in a bag around their noses! Your bag can have whatever delicious lunch items you want, as long as they're easy to carry.</v>
      </c>
    </row>
    <row r="208" spans="2:21" x14ac:dyDescent="0.2">
      <c r="B208" s="26">
        <v>5</v>
      </c>
      <c r="C208" s="212" t="s">
        <v>543</v>
      </c>
      <c r="D208" s="192" t="str">
        <f>IF(COUNTIF(D205:D207,"A")&gt;=1,"C",IF(COUNTIF(D205:D207,"A")&gt;0,"P"," "))</f>
        <v xml:space="preserve"> </v>
      </c>
      <c r="E208" s="192" t="str">
        <f t="shared" ref="E208" si="601">IF(COUNTIF(E205:E207,"A")&gt;=1,"C",IF(COUNTIF(E205:E207,"A")&gt;0,"P"," "))</f>
        <v xml:space="preserve"> </v>
      </c>
      <c r="F208" s="192" t="str">
        <f t="shared" ref="F208" si="602">IF(COUNTIF(F205:F207,"A")&gt;=1,"C",IF(COUNTIF(F205:F207,"A")&gt;0,"P"," "))</f>
        <v xml:space="preserve"> </v>
      </c>
      <c r="G208" s="192" t="str">
        <f t="shared" ref="G208" si="603">IF(COUNTIF(G205:G207,"A")&gt;=1,"C",IF(COUNTIF(G205:G207,"A")&gt;0,"P"," "))</f>
        <v xml:space="preserve"> </v>
      </c>
      <c r="H208" s="192" t="str">
        <f t="shared" ref="H208" si="604">IF(COUNTIF(H205:H207,"A")&gt;=1,"C",IF(COUNTIF(H205:H207,"A")&gt;0,"P"," "))</f>
        <v xml:space="preserve"> </v>
      </c>
      <c r="I208" s="192" t="str">
        <f t="shared" ref="I208" si="605">IF(COUNTIF(I205:I207,"A")&gt;=1,"C",IF(COUNTIF(I205:I207,"A")&gt;0,"P"," "))</f>
        <v xml:space="preserve"> </v>
      </c>
      <c r="J208" s="192" t="str">
        <f t="shared" ref="J208" si="606">IF(COUNTIF(J205:J207,"A")&gt;=1,"C",IF(COUNTIF(J205:J207,"A")&gt;0,"P"," "))</f>
        <v xml:space="preserve"> </v>
      </c>
      <c r="K208" s="192" t="str">
        <f t="shared" ref="K208" si="607">IF(COUNTIF(K205:K207,"A")&gt;=1,"C",IF(COUNTIF(K205:K207,"A")&gt;0,"P"," "))</f>
        <v xml:space="preserve"> </v>
      </c>
      <c r="L208" s="192" t="str">
        <f t="shared" ref="L208" si="608">IF(COUNTIF(L205:L207,"A")&gt;=1,"C",IF(COUNTIF(L205:L207,"A")&gt;0,"P"," "))</f>
        <v xml:space="preserve"> </v>
      </c>
      <c r="M208" s="192" t="str">
        <f t="shared" ref="M208" si="609">IF(COUNTIF(M205:M207,"A")&gt;=1,"C",IF(COUNTIF(M205:M207,"A")&gt;0,"P"," "))</f>
        <v xml:space="preserve"> </v>
      </c>
      <c r="N208" s="192" t="str">
        <f t="shared" ref="N208" si="610">IF(COUNTIF(N205:N207,"A")&gt;=1,"C",IF(COUNTIF(N205:N207,"A")&gt;0,"P"," "))</f>
        <v xml:space="preserve"> </v>
      </c>
      <c r="O208" s="192" t="str">
        <f t="shared" ref="O208" si="611">IF(COUNTIF(O205:O207,"A")&gt;=1,"C",IF(COUNTIF(O205:O207,"A")&gt;0,"P"," "))</f>
        <v xml:space="preserve"> </v>
      </c>
      <c r="P208" s="192" t="str">
        <f t="shared" ref="P208" si="612">IF(COUNTIF(P205:P207,"A")&gt;=1,"C",IF(COUNTIF(P205:P207,"A")&gt;0,"P"," "))</f>
        <v xml:space="preserve"> </v>
      </c>
      <c r="Q208" s="192" t="str">
        <f t="shared" ref="Q208" si="613">IF(COUNTIF(Q205:Q207,"A")&gt;=1,"C",IF(COUNTIF(Q205:Q207,"A")&gt;0,"P"," "))</f>
        <v xml:space="preserve"> </v>
      </c>
      <c r="R208" s="192" t="str">
        <f t="shared" ref="R208" si="614">IF(COUNTIF(R205:R207,"A")&gt;=1,"C",IF(COUNTIF(R205:R207,"A")&gt;0,"P"," "))</f>
        <v xml:space="preserve"> </v>
      </c>
      <c r="U208" s="26" t="str">
        <f t="shared" si="586"/>
        <v>You have your map, your backpack, and your new hiking skills. You're ready to go! Now choose a game to play as you hike along-and maybe even learn a new song.</v>
      </c>
    </row>
    <row r="209" spans="2:21" x14ac:dyDescent="0.2">
      <c r="B209" s="211"/>
      <c r="C209" s="213" t="s">
        <v>556</v>
      </c>
      <c r="D209" s="33"/>
      <c r="E209" s="33"/>
      <c r="F209" s="33"/>
      <c r="G209" s="33"/>
      <c r="H209" s="33"/>
      <c r="I209" s="33"/>
      <c r="J209" s="33"/>
      <c r="K209" s="33"/>
      <c r="L209" s="33"/>
      <c r="M209" s="33"/>
      <c r="N209" s="33"/>
      <c r="O209" s="33"/>
      <c r="P209" s="33"/>
      <c r="Q209" s="33"/>
      <c r="R209" s="33"/>
      <c r="U209" s="26" t="str">
        <f t="shared" si="586"/>
        <v>Have a scavenger hunt. Make a list of ten things you might find along your trail. It might be a smooth rock, a yellow leaf, an acorn, or a pinecone.</v>
      </c>
    </row>
    <row r="210" spans="2:21" x14ac:dyDescent="0.2">
      <c r="B210" s="211"/>
      <c r="C210" s="213" t="s">
        <v>557</v>
      </c>
      <c r="D210" s="33"/>
      <c r="E210" s="33"/>
      <c r="F210" s="33"/>
      <c r="G210" s="33"/>
      <c r="H210" s="33"/>
      <c r="I210" s="33"/>
      <c r="J210" s="33"/>
      <c r="K210" s="33"/>
      <c r="L210" s="33"/>
      <c r="M210" s="33"/>
      <c r="N210" s="33"/>
      <c r="O210" s="33"/>
      <c r="P210" s="33"/>
      <c r="Q210" s="33"/>
      <c r="R210" s="33"/>
      <c r="U210" s="26" t="str">
        <f t="shared" si="586"/>
        <v>Play "I Spy." Start with the rainbow and find something in each color. Or try to find things that start with each letter of the alphabet!</v>
      </c>
    </row>
    <row r="211" spans="2:21" x14ac:dyDescent="0.2">
      <c r="B211" s="211"/>
      <c r="C211" s="213" t="s">
        <v>558</v>
      </c>
      <c r="D211" s="33"/>
      <c r="E211" s="33"/>
      <c r="F211" s="33"/>
      <c r="G211" s="33"/>
      <c r="H211" s="33"/>
      <c r="I211" s="33"/>
      <c r="J211" s="33"/>
      <c r="K211" s="33"/>
      <c r="L211" s="33"/>
      <c r="M211" s="33"/>
      <c r="N211" s="33"/>
      <c r="O211" s="33"/>
      <c r="P211" s="33"/>
      <c r="Q211" s="33"/>
      <c r="R211" s="33"/>
      <c r="U211" s="26" t="str">
        <f t="shared" si="586"/>
        <v>Do a detective hike. Bring a guidebook and identify new leaves or tracks on the trail.
FOR MORE FUN: Try to be totally silent for one minute on your hike. What new sounds can you hear?</v>
      </c>
    </row>
    <row r="212" spans="2:21" ht="1.5" customHeight="1" thickBot="1" x14ac:dyDescent="0.25">
      <c r="D212" s="192" t="str">
        <f>IF(COUNTIF(D209:D211,"A")&gt;=1,"C",IF(COUNTIF(D209:D211,"A")&gt;0,"P"," "))</f>
        <v xml:space="preserve"> </v>
      </c>
      <c r="E212" s="192" t="str">
        <f t="shared" ref="E212" si="615">IF(COUNTIF(E209:E211,"A")&gt;=1,"C",IF(COUNTIF(E209:E211,"A")&gt;0,"P"," "))</f>
        <v xml:space="preserve"> </v>
      </c>
      <c r="F212" s="192" t="str">
        <f t="shared" ref="F212" si="616">IF(COUNTIF(F209:F211,"A")&gt;=1,"C",IF(COUNTIF(F209:F211,"A")&gt;0,"P"," "))</f>
        <v xml:space="preserve"> </v>
      </c>
      <c r="G212" s="192" t="str">
        <f t="shared" ref="G212" si="617">IF(COUNTIF(G209:G211,"A")&gt;=1,"C",IF(COUNTIF(G209:G211,"A")&gt;0,"P"," "))</f>
        <v xml:space="preserve"> </v>
      </c>
      <c r="H212" s="192" t="str">
        <f t="shared" ref="H212" si="618">IF(COUNTIF(H209:H211,"A")&gt;=1,"C",IF(COUNTIF(H209:H211,"A")&gt;0,"P"," "))</f>
        <v xml:space="preserve"> </v>
      </c>
      <c r="I212" s="192" t="str">
        <f t="shared" ref="I212" si="619">IF(COUNTIF(I209:I211,"A")&gt;=1,"C",IF(COUNTIF(I209:I211,"A")&gt;0,"P"," "))</f>
        <v xml:space="preserve"> </v>
      </c>
      <c r="J212" s="192" t="str">
        <f t="shared" ref="J212" si="620">IF(COUNTIF(J209:J211,"A")&gt;=1,"C",IF(COUNTIF(J209:J211,"A")&gt;0,"P"," "))</f>
        <v xml:space="preserve"> </v>
      </c>
      <c r="K212" s="192" t="str">
        <f t="shared" ref="K212" si="621">IF(COUNTIF(K209:K211,"A")&gt;=1,"C",IF(COUNTIF(K209:K211,"A")&gt;0,"P"," "))</f>
        <v xml:space="preserve"> </v>
      </c>
      <c r="L212" s="192" t="str">
        <f t="shared" ref="L212" si="622">IF(COUNTIF(L209:L211,"A")&gt;=1,"C",IF(COUNTIF(L209:L211,"A")&gt;0,"P"," "))</f>
        <v xml:space="preserve"> </v>
      </c>
      <c r="M212" s="192" t="str">
        <f t="shared" ref="M212" si="623">IF(COUNTIF(M209:M211,"A")&gt;=1,"C",IF(COUNTIF(M209:M211,"A")&gt;0,"P"," "))</f>
        <v xml:space="preserve"> </v>
      </c>
      <c r="N212" s="192" t="str">
        <f t="shared" ref="N212" si="624">IF(COUNTIF(N209:N211,"A")&gt;=1,"C",IF(COUNTIF(N209:N211,"A")&gt;0,"P"," "))</f>
        <v xml:space="preserve"> </v>
      </c>
      <c r="O212" s="192" t="str">
        <f t="shared" ref="O212" si="625">IF(COUNTIF(O209:O211,"A")&gt;=1,"C",IF(COUNTIF(O209:O211,"A")&gt;0,"P"," "))</f>
        <v xml:space="preserve"> </v>
      </c>
      <c r="P212" s="192" t="str">
        <f t="shared" ref="P212" si="626">IF(COUNTIF(P209:P211,"A")&gt;=1,"C",IF(COUNTIF(P209:P211,"A")&gt;0,"P"," "))</f>
        <v xml:space="preserve"> </v>
      </c>
      <c r="Q212" s="192" t="str">
        <f t="shared" ref="Q212" si="627">IF(COUNTIF(Q209:Q211,"A")&gt;=1,"C",IF(COUNTIF(Q209:Q211,"A")&gt;0,"P"," "))</f>
        <v xml:space="preserve"> </v>
      </c>
      <c r="R212" s="192" t="str">
        <f t="shared" ref="R212" si="628">IF(COUNTIF(R209:R211,"A")&gt;=1,"C",IF(COUNTIF(R209:R211,"A")&gt;0,"P"," "))</f>
        <v xml:space="preserve"> </v>
      </c>
      <c r="U212" s="26" t="str">
        <f t="shared" si="586"/>
        <v/>
      </c>
    </row>
    <row r="213" spans="2:21" ht="13.5" thickBot="1" x14ac:dyDescent="0.25">
      <c r="C213" s="58" t="s">
        <v>48</v>
      </c>
      <c r="D213" s="206" t="str">
        <f>IF(COUNTIF(D196:D212,"C")&gt;4,"C",IF(COUNTIF(D196:D212,"C")&gt;0,"P"," "))</f>
        <v xml:space="preserve"> </v>
      </c>
      <c r="E213" s="206" t="str">
        <f t="shared" ref="E213:R213" si="629">IF(COUNTIF(E196:E212,"C")&gt;4,"C",IF(COUNTIF(E196:E212,"C")&gt;0,"P"," "))</f>
        <v xml:space="preserve"> </v>
      </c>
      <c r="F213" s="206" t="str">
        <f t="shared" si="629"/>
        <v xml:space="preserve"> </v>
      </c>
      <c r="G213" s="206" t="str">
        <f t="shared" si="629"/>
        <v xml:space="preserve"> </v>
      </c>
      <c r="H213" s="206" t="str">
        <f t="shared" si="629"/>
        <v xml:space="preserve"> </v>
      </c>
      <c r="I213" s="206" t="str">
        <f t="shared" si="629"/>
        <v xml:space="preserve"> </v>
      </c>
      <c r="J213" s="206" t="str">
        <f t="shared" si="629"/>
        <v xml:space="preserve"> </v>
      </c>
      <c r="K213" s="206" t="str">
        <f t="shared" si="629"/>
        <v xml:space="preserve"> </v>
      </c>
      <c r="L213" s="206" t="str">
        <f t="shared" si="629"/>
        <v xml:space="preserve"> </v>
      </c>
      <c r="M213" s="206" t="str">
        <f t="shared" si="629"/>
        <v xml:space="preserve"> </v>
      </c>
      <c r="N213" s="206" t="str">
        <f t="shared" si="629"/>
        <v xml:space="preserve"> </v>
      </c>
      <c r="O213" s="206" t="str">
        <f t="shared" si="629"/>
        <v xml:space="preserve"> </v>
      </c>
      <c r="P213" s="206" t="str">
        <f t="shared" si="629"/>
        <v xml:space="preserve"> </v>
      </c>
      <c r="Q213" s="206" t="str">
        <f t="shared" si="629"/>
        <v xml:space="preserve"> </v>
      </c>
      <c r="R213" s="206" t="str">
        <f t="shared" si="629"/>
        <v xml:space="preserve"> </v>
      </c>
      <c r="U213" s="26" t="str">
        <f t="shared" si="586"/>
        <v/>
      </c>
    </row>
    <row r="214" spans="2:21" ht="15" x14ac:dyDescent="0.25">
      <c r="B214" s="209" t="s">
        <v>228</v>
      </c>
      <c r="U214" s="26" t="str">
        <f t="shared" si="586"/>
        <v/>
      </c>
    </row>
    <row r="215" spans="2:21" x14ac:dyDescent="0.2">
      <c r="B215" s="26">
        <v>1</v>
      </c>
      <c r="C215" s="216" t="s">
        <v>600</v>
      </c>
      <c r="U215" s="26" t="str">
        <f t="shared" si="586"/>
        <v>Get going in the right direction as soon asyou wake up! Do one of thse activities for two weeks. (Doing something for two weeks trains your mind and body.)</v>
      </c>
    </row>
    <row r="216" spans="2:21" x14ac:dyDescent="0.2">
      <c r="B216" s="210"/>
      <c r="C216" s="63" t="s">
        <v>630</v>
      </c>
      <c r="D216" s="33"/>
      <c r="E216" s="33"/>
      <c r="F216" s="33"/>
      <c r="G216" s="33"/>
      <c r="H216" s="33"/>
      <c r="I216" s="33"/>
      <c r="J216" s="33"/>
      <c r="K216" s="33"/>
      <c r="L216" s="33"/>
      <c r="M216" s="33"/>
      <c r="N216" s="33"/>
      <c r="O216" s="33"/>
      <c r="P216" s="33"/>
      <c r="Q216" s="33"/>
      <c r="R216" s="33"/>
      <c r="U216" s="26" t="str">
        <f t="shared" si="586"/>
        <v>Set your alarm. Find out how to use an alarm, then use one to wake you up. How long does it take you to get ready for the day ahead? What time should you set your alarm for on a school day?
FOR MORE FUN: Make up a fun dance to get you moving in the morning.</v>
      </c>
    </row>
    <row r="217" spans="2:21" x14ac:dyDescent="0.2">
      <c r="B217" s="210"/>
      <c r="C217" s="63" t="s">
        <v>631</v>
      </c>
      <c r="D217" s="33"/>
      <c r="E217" s="33"/>
      <c r="F217" s="33"/>
      <c r="G217" s="33"/>
      <c r="H217" s="33"/>
      <c r="I217" s="33"/>
      <c r="J217" s="33"/>
      <c r="K217" s="33"/>
      <c r="L217" s="33"/>
      <c r="M217" s="33"/>
      <c r="N217" s="33"/>
      <c r="O217" s="33"/>
      <c r="P217" s="33"/>
      <c r="Q217" s="33"/>
      <c r="R217" s="33"/>
      <c r="U217" s="26" t="str">
        <f t="shared" si="586"/>
        <v>Lay out your clothes. Check the next day's weather forecast before bed, and pick clothes suited to the weather. Make reusable weather symbols, like a sun, cloud, and snowflake. Each day, post the next day's weather so you and your family can plan what to wear.
FOR MORE FUN: Try a weather relay with friends (see box).</v>
      </c>
    </row>
    <row r="218" spans="2:21" x14ac:dyDescent="0.2">
      <c r="B218" s="210"/>
      <c r="C218" s="63" t="s">
        <v>632</v>
      </c>
      <c r="D218" s="33"/>
      <c r="E218" s="33"/>
      <c r="F218" s="33"/>
      <c r="G218" s="33"/>
      <c r="H218" s="33"/>
      <c r="I218" s="33"/>
      <c r="J218" s="33"/>
      <c r="K218" s="33"/>
      <c r="L218" s="33"/>
      <c r="M218" s="33"/>
      <c r="N218" s="33"/>
      <c r="O218" s="33"/>
      <c r="P218" s="33"/>
      <c r="Q218" s="33"/>
      <c r="R218" s="33"/>
      <c r="U218" s="26" t="str">
        <f t="shared" si="586"/>
        <v>Make your bed. With your Brownie friends, find out how to make a bed really well. Then create a "bed-making" song. (Change the words to a favorite song or nursery rhyme like "Row, Row, Row Your Boat.") Sing it while you make your bed!</v>
      </c>
    </row>
    <row r="219" spans="2:21" x14ac:dyDescent="0.2">
      <c r="B219" s="26">
        <v>2</v>
      </c>
      <c r="C219" s="212" t="s">
        <v>601</v>
      </c>
      <c r="D219" s="192" t="str">
        <f>IF(COUNTIF(D216:D218,"A")&gt;=1,"C",IF(COUNTIF(D216:D218,"A")&gt;0,"P"," "))</f>
        <v xml:space="preserve"> </v>
      </c>
      <c r="E219" s="192" t="str">
        <f t="shared" ref="E219" si="630">IF(COUNTIF(E216:E218,"A")&gt;=1,"C",IF(COUNTIF(E216:E218,"A")&gt;0,"P"," "))</f>
        <v xml:space="preserve"> </v>
      </c>
      <c r="F219" s="192" t="str">
        <f t="shared" ref="F219" si="631">IF(COUNTIF(F216:F218,"A")&gt;=1,"C",IF(COUNTIF(F216:F218,"A")&gt;0,"P"," "))</f>
        <v xml:space="preserve"> </v>
      </c>
      <c r="G219" s="192" t="str">
        <f t="shared" ref="G219" si="632">IF(COUNTIF(G216:G218,"A")&gt;=1,"C",IF(COUNTIF(G216:G218,"A")&gt;0,"P"," "))</f>
        <v xml:space="preserve"> </v>
      </c>
      <c r="H219" s="192" t="str">
        <f t="shared" ref="H219" si="633">IF(COUNTIF(H216:H218,"A")&gt;=1,"C",IF(COUNTIF(H216:H218,"A")&gt;0,"P"," "))</f>
        <v xml:space="preserve"> </v>
      </c>
      <c r="I219" s="192" t="str">
        <f t="shared" ref="I219" si="634">IF(COUNTIF(I216:I218,"A")&gt;=1,"C",IF(COUNTIF(I216:I218,"A")&gt;0,"P"," "))</f>
        <v xml:space="preserve"> </v>
      </c>
      <c r="J219" s="192" t="str">
        <f t="shared" ref="J219" si="635">IF(COUNTIF(J216:J218,"A")&gt;=1,"C",IF(COUNTIF(J216:J218,"A")&gt;0,"P"," "))</f>
        <v xml:space="preserve"> </v>
      </c>
      <c r="K219" s="192" t="str">
        <f t="shared" ref="K219" si="636">IF(COUNTIF(K216:K218,"A")&gt;=1,"C",IF(COUNTIF(K216:K218,"A")&gt;0,"P"," "))</f>
        <v xml:space="preserve"> </v>
      </c>
      <c r="L219" s="192" t="str">
        <f t="shared" ref="L219" si="637">IF(COUNTIF(L216:L218,"A")&gt;=1,"C",IF(COUNTIF(L216:L218,"A")&gt;0,"P"," "))</f>
        <v xml:space="preserve"> </v>
      </c>
      <c r="M219" s="192" t="str">
        <f t="shared" ref="M219" si="638">IF(COUNTIF(M216:M218,"A")&gt;=1,"C",IF(COUNTIF(M216:M218,"A")&gt;0,"P"," "))</f>
        <v xml:space="preserve"> </v>
      </c>
      <c r="N219" s="192" t="str">
        <f t="shared" ref="N219" si="639">IF(COUNTIF(N216:N218,"A")&gt;=1,"C",IF(COUNTIF(N216:N218,"A")&gt;0,"P"," "))</f>
        <v xml:space="preserve"> </v>
      </c>
      <c r="O219" s="192" t="str">
        <f t="shared" ref="O219" si="640">IF(COUNTIF(O216:O218,"A")&gt;=1,"C",IF(COUNTIF(O216:O218,"A")&gt;0,"P"," "))</f>
        <v xml:space="preserve"> </v>
      </c>
      <c r="P219" s="192" t="str">
        <f t="shared" ref="P219" si="641">IF(COUNTIF(P216:P218,"A")&gt;=1,"C",IF(COUNTIF(P216:P218,"A")&gt;0,"P"," "))</f>
        <v xml:space="preserve"> </v>
      </c>
      <c r="Q219" s="192" t="str">
        <f t="shared" ref="Q219" si="642">IF(COUNTIF(Q216:Q218,"A")&gt;=1,"C",IF(COUNTIF(Q216:Q218,"A")&gt;0,"P"," "))</f>
        <v xml:space="preserve"> </v>
      </c>
      <c r="R219" s="192" t="str">
        <f t="shared" ref="R219" si="643">IF(COUNTIF(R216:R218,"A")&gt;=1,"C",IF(COUNTIF(R216:R218,"A")&gt;0,"P"," "))</f>
        <v xml:space="preserve"> </v>
      </c>
      <c r="U219" s="26" t="str">
        <f t="shared" si="586"/>
        <v>Sort your school supplies, favorite playthings, or clothes. Then practice keeping up your new system. For two weeks, check every day to make sure your things stay where they belong!</v>
      </c>
    </row>
    <row r="220" spans="2:21" x14ac:dyDescent="0.2">
      <c r="B220" s="211"/>
      <c r="C220" s="213" t="s">
        <v>633</v>
      </c>
      <c r="D220" s="33"/>
      <c r="E220" s="33"/>
      <c r="F220" s="33"/>
      <c r="G220" s="33"/>
      <c r="H220" s="33"/>
      <c r="I220" s="33"/>
      <c r="J220" s="33"/>
      <c r="K220" s="33"/>
      <c r="L220" s="33"/>
      <c r="M220" s="33"/>
      <c r="N220" s="33"/>
      <c r="O220" s="33"/>
      <c r="P220" s="33"/>
      <c r="Q220" s="33"/>
      <c r="R220" s="33"/>
      <c r="U220" s="26" t="str">
        <f t="shared" si="586"/>
        <v>Sort your school supplies. Make a list of the items you need to take to school every day. Then choose a place to be your "school set-up area," and keep your supplies there. Post your list nearby to check that you have each item each day.
FOR MORE FUN: Ask someone in your family to help you put dividers in a binder to keep papers for different subjects. Have a pocket for notes from school, so you can share news with your family!</v>
      </c>
    </row>
    <row r="221" spans="2:21" x14ac:dyDescent="0.2">
      <c r="B221" s="211"/>
      <c r="C221" s="213" t="s">
        <v>634</v>
      </c>
      <c r="D221" s="33"/>
      <c r="E221" s="33"/>
      <c r="F221" s="33"/>
      <c r="G221" s="33"/>
      <c r="H221" s="33"/>
      <c r="I221" s="33"/>
      <c r="J221" s="33"/>
      <c r="K221" s="33"/>
      <c r="L221" s="33"/>
      <c r="M221" s="33"/>
      <c r="N221" s="33"/>
      <c r="O221" s="33"/>
      <c r="P221" s="33"/>
      <c r="Q221" s="33"/>
      <c r="R221" s="33"/>
      <c r="U221" s="26" t="str">
        <f t="shared" si="586"/>
        <v>Make and label play-stuff bins. Use shoe boxes for smaller stuff like that could easily get lost. Use larger bins with lids for stuffed animals or games. Label boxes with words or pictures. When you put things away, play "match the label" to find the right bin. Next time you want to play, your space will be clean, and everything will be easy to find!</v>
      </c>
    </row>
    <row r="222" spans="2:21" x14ac:dyDescent="0.2">
      <c r="B222" s="211"/>
      <c r="C222" s="213" t="s">
        <v>635</v>
      </c>
      <c r="D222" s="33"/>
      <c r="E222" s="33"/>
      <c r="F222" s="33"/>
      <c r="G222" s="33"/>
      <c r="H222" s="33"/>
      <c r="I222" s="33"/>
      <c r="J222" s="33"/>
      <c r="K222" s="33"/>
      <c r="L222" s="33"/>
      <c r="M222" s="33"/>
      <c r="N222" s="33"/>
      <c r="O222" s="33"/>
      <c r="P222" s="33"/>
      <c r="Q222" s="33"/>
      <c r="R222" s="33"/>
      <c r="U222" s="26" t="str">
        <f t="shared" si="586"/>
        <v>Organize your clothes. First, find the clothes you wear most often. Keep those in drawers or closet spaces that are easy to reach. Put clothes for another season in a less-used area of your closet. Ask your family if you can give away clothes that are too small. Then, get a dirty-clothes hamper!
FOR MORE FUN: Decorate your hamper like an animal or a basketball hoop, and make a game out of using it!</v>
      </c>
    </row>
    <row r="223" spans="2:21" x14ac:dyDescent="0.2">
      <c r="B223" s="26">
        <v>3</v>
      </c>
      <c r="C223" s="212" t="s">
        <v>602</v>
      </c>
      <c r="D223" s="192" t="str">
        <f>IF(COUNTIF(D220:D222,"A")&gt;=1,"C",IF(COUNTIF(D220:D222,"A")&gt;0,"P"," "))</f>
        <v xml:space="preserve"> </v>
      </c>
      <c r="E223" s="192" t="str">
        <f t="shared" ref="E223" si="644">IF(COUNTIF(E220:E222,"A")&gt;=1,"C",IF(COUNTIF(E220:E222,"A")&gt;0,"P"," "))</f>
        <v xml:space="preserve"> </v>
      </c>
      <c r="F223" s="192" t="str">
        <f t="shared" ref="F223" si="645">IF(COUNTIF(F220:F222,"A")&gt;=1,"C",IF(COUNTIF(F220:F222,"A")&gt;0,"P"," "))</f>
        <v xml:space="preserve"> </v>
      </c>
      <c r="G223" s="192" t="str">
        <f t="shared" ref="G223" si="646">IF(COUNTIF(G220:G222,"A")&gt;=1,"C",IF(COUNTIF(G220:G222,"A")&gt;0,"P"," "))</f>
        <v xml:space="preserve"> </v>
      </c>
      <c r="H223" s="192" t="str">
        <f t="shared" ref="H223" si="647">IF(COUNTIF(H220:H222,"A")&gt;=1,"C",IF(COUNTIF(H220:H222,"A")&gt;0,"P"," "))</f>
        <v xml:space="preserve"> </v>
      </c>
      <c r="I223" s="192" t="str">
        <f t="shared" ref="I223" si="648">IF(COUNTIF(I220:I222,"A")&gt;=1,"C",IF(COUNTIF(I220:I222,"A")&gt;0,"P"," "))</f>
        <v xml:space="preserve"> </v>
      </c>
      <c r="J223" s="192" t="str">
        <f t="shared" ref="J223" si="649">IF(COUNTIF(J220:J222,"A")&gt;=1,"C",IF(COUNTIF(J220:J222,"A")&gt;0,"P"," "))</f>
        <v xml:space="preserve"> </v>
      </c>
      <c r="K223" s="192" t="str">
        <f t="shared" ref="K223" si="650">IF(COUNTIF(K220:K222,"A")&gt;=1,"C",IF(COUNTIF(K220:K222,"A")&gt;0,"P"," "))</f>
        <v xml:space="preserve"> </v>
      </c>
      <c r="L223" s="192" t="str">
        <f t="shared" ref="L223" si="651">IF(COUNTIF(L220:L222,"A")&gt;=1,"C",IF(COUNTIF(L220:L222,"A")&gt;0,"P"," "))</f>
        <v xml:space="preserve"> </v>
      </c>
      <c r="M223" s="192" t="str">
        <f t="shared" ref="M223" si="652">IF(COUNTIF(M220:M222,"A")&gt;=1,"C",IF(COUNTIF(M220:M222,"A")&gt;0,"P"," "))</f>
        <v xml:space="preserve"> </v>
      </c>
      <c r="N223" s="192" t="str">
        <f t="shared" ref="N223" si="653">IF(COUNTIF(N220:N222,"A")&gt;=1,"C",IF(COUNTIF(N220:N222,"A")&gt;0,"P"," "))</f>
        <v xml:space="preserve"> </v>
      </c>
      <c r="O223" s="192" t="str">
        <f t="shared" ref="O223" si="654">IF(COUNTIF(O220:O222,"A")&gt;=1,"C",IF(COUNTIF(O220:O222,"A")&gt;0,"P"," "))</f>
        <v xml:space="preserve"> </v>
      </c>
      <c r="P223" s="192" t="str">
        <f t="shared" ref="P223" si="655">IF(COUNTIF(P220:P222,"A")&gt;=1,"C",IF(COUNTIF(P220:P222,"A")&gt;0,"P"," "))</f>
        <v xml:space="preserve"> </v>
      </c>
      <c r="Q223" s="192" t="str">
        <f t="shared" ref="Q223" si="656">IF(COUNTIF(Q220:Q222,"A")&gt;=1,"C",IF(COUNTIF(Q220:Q222,"A")&gt;0,"P"," "))</f>
        <v xml:space="preserve"> </v>
      </c>
      <c r="R223" s="192" t="str">
        <f t="shared" ref="R223" si="657">IF(COUNTIF(R220:R222,"A")&gt;=1,"C",IF(COUNTIF(R220:R222,"A")&gt;0,"P"," "))</f>
        <v xml:space="preserve"> </v>
      </c>
      <c r="U223" s="26" t="str">
        <f t="shared" si="586"/>
        <v>Get your homework done more easily by making one of these small changes.</v>
      </c>
    </row>
    <row r="224" spans="2:21" x14ac:dyDescent="0.2">
      <c r="B224" s="211"/>
      <c r="C224" s="213" t="s">
        <v>636</v>
      </c>
      <c r="D224" s="33"/>
      <c r="E224" s="33"/>
      <c r="F224" s="33"/>
      <c r="G224" s="33"/>
      <c r="H224" s="33"/>
      <c r="I224" s="33"/>
      <c r="J224" s="33"/>
      <c r="K224" s="33"/>
      <c r="L224" s="33"/>
      <c r="M224" s="33"/>
      <c r="N224" s="33"/>
      <c r="O224" s="33"/>
      <c r="P224" s="33"/>
      <c r="Q224" s="33"/>
      <c r="R224" s="33"/>
      <c r="U224" s="26" t="str">
        <f t="shared" si="586"/>
        <v>Create your own homework space. When you're doing homework, it's best to find a place where nothing can bother you. Decorate the space-a corner, nook, or even lap desk-with artwork so you'll like spending time there. Having a special space will help you stay organized, so you can get your schoolwork done better and more quickly.</v>
      </c>
    </row>
    <row r="225" spans="1:21" x14ac:dyDescent="0.2">
      <c r="B225" s="211"/>
      <c r="C225" s="213" t="s">
        <v>637</v>
      </c>
      <c r="D225" s="33"/>
      <c r="E225" s="33"/>
      <c r="F225" s="33"/>
      <c r="G225" s="33"/>
      <c r="H225" s="33"/>
      <c r="I225" s="33"/>
      <c r="J225" s="33"/>
      <c r="K225" s="33"/>
      <c r="L225" s="33"/>
      <c r="M225" s="33"/>
      <c r="N225" s="33"/>
      <c r="O225" s="33"/>
      <c r="P225" s="33"/>
      <c r="Q225" s="33"/>
      <c r="R225" s="33"/>
      <c r="U225" s="26" t="str">
        <f t="shared" si="586"/>
        <v>Make a homework station. If your homework is always in the same place, you won't forget to have someone check it, and you won't forget to take it to school! Use one side of a shirt box. Wrap it in cool paper. Add your name and some decoration.
FOR MORE FUN: Make an organizer box for each person in your family. Sometimes adults need help with their papers, too!</v>
      </c>
    </row>
    <row r="226" spans="1:21" x14ac:dyDescent="0.2">
      <c r="B226" s="211"/>
      <c r="C226" s="213" t="s">
        <v>638</v>
      </c>
      <c r="D226" s="33"/>
      <c r="E226" s="33"/>
      <c r="F226" s="33"/>
      <c r="G226" s="33"/>
      <c r="H226" s="33"/>
      <c r="I226" s="33"/>
      <c r="J226" s="33"/>
      <c r="K226" s="33"/>
      <c r="L226" s="33"/>
      <c r="M226" s="33"/>
      <c r="N226" s="33"/>
      <c r="O226" s="33"/>
      <c r="P226" s="33"/>
      <c r="Q226" s="33"/>
      <c r="R226" s="33"/>
      <c r="U226" s="26" t="str">
        <f t="shared" si="586"/>
        <v>Make a homework schedule. If you procrastinate, make a schedule! Write down your activities for each day, and include a set time for homework. Stick to your homework time for two weeks!</v>
      </c>
    </row>
    <row r="227" spans="1:21" x14ac:dyDescent="0.2">
      <c r="B227" s="26">
        <v>4</v>
      </c>
      <c r="C227" s="212" t="s">
        <v>603</v>
      </c>
      <c r="D227" s="192" t="str">
        <f>IF(COUNTIF(D224:D226,"A")&gt;=1,"C",IF(COUNTIF(D224:D226,"A")&gt;0,"P"," "))</f>
        <v xml:space="preserve"> </v>
      </c>
      <c r="E227" s="192" t="str">
        <f t="shared" ref="E227" si="658">IF(COUNTIF(E224:E226,"A")&gt;=1,"C",IF(COUNTIF(E224:E226,"A")&gt;0,"P"," "))</f>
        <v xml:space="preserve"> </v>
      </c>
      <c r="F227" s="192" t="str">
        <f t="shared" ref="F227" si="659">IF(COUNTIF(F224:F226,"A")&gt;=1,"C",IF(COUNTIF(F224:F226,"A")&gt;0,"P"," "))</f>
        <v xml:space="preserve"> </v>
      </c>
      <c r="G227" s="192" t="str">
        <f t="shared" ref="G227" si="660">IF(COUNTIF(G224:G226,"A")&gt;=1,"C",IF(COUNTIF(G224:G226,"A")&gt;0,"P"," "))</f>
        <v xml:space="preserve"> </v>
      </c>
      <c r="H227" s="192" t="str">
        <f t="shared" ref="H227" si="661">IF(COUNTIF(H224:H226,"A")&gt;=1,"C",IF(COUNTIF(H224:H226,"A")&gt;0,"P"," "))</f>
        <v xml:space="preserve"> </v>
      </c>
      <c r="I227" s="192" t="str">
        <f t="shared" ref="I227" si="662">IF(COUNTIF(I224:I226,"A")&gt;=1,"C",IF(COUNTIF(I224:I226,"A")&gt;0,"P"," "))</f>
        <v xml:space="preserve"> </v>
      </c>
      <c r="J227" s="192" t="str">
        <f t="shared" ref="J227" si="663">IF(COUNTIF(J224:J226,"A")&gt;=1,"C",IF(COUNTIF(J224:J226,"A")&gt;0,"P"," "))</f>
        <v xml:space="preserve"> </v>
      </c>
      <c r="K227" s="192" t="str">
        <f t="shared" ref="K227" si="664">IF(COUNTIF(K224:K226,"A")&gt;=1,"C",IF(COUNTIF(K224:K226,"A")&gt;0,"P"," "))</f>
        <v xml:space="preserve"> </v>
      </c>
      <c r="L227" s="192" t="str">
        <f t="shared" ref="L227" si="665">IF(COUNTIF(L224:L226,"A")&gt;=1,"C",IF(COUNTIF(L224:L226,"A")&gt;0,"P"," "))</f>
        <v xml:space="preserve"> </v>
      </c>
      <c r="M227" s="192" t="str">
        <f t="shared" ref="M227" si="666">IF(COUNTIF(M224:M226,"A")&gt;=1,"C",IF(COUNTIF(M224:M226,"A")&gt;0,"P"," "))</f>
        <v xml:space="preserve"> </v>
      </c>
      <c r="N227" s="192" t="str">
        <f t="shared" ref="N227" si="667">IF(COUNTIF(N224:N226,"A")&gt;=1,"C",IF(COUNTIF(N224:N226,"A")&gt;0,"P"," "))</f>
        <v xml:space="preserve"> </v>
      </c>
      <c r="O227" s="192" t="str">
        <f t="shared" ref="O227" si="668">IF(COUNTIF(O224:O226,"A")&gt;=1,"C",IF(COUNTIF(O224:O226,"A")&gt;0,"P"," "))</f>
        <v xml:space="preserve"> </v>
      </c>
      <c r="P227" s="192" t="str">
        <f t="shared" ref="P227" si="669">IF(COUNTIF(P224:P226,"A")&gt;=1,"C",IF(COUNTIF(P224:P226,"A")&gt;0,"P"," "))</f>
        <v xml:space="preserve"> </v>
      </c>
      <c r="Q227" s="192" t="str">
        <f t="shared" ref="Q227" si="670">IF(COUNTIF(Q224:Q226,"A")&gt;=1,"C",IF(COUNTIF(Q224:Q226,"A")&gt;0,"P"," "))</f>
        <v xml:space="preserve"> </v>
      </c>
      <c r="R227" s="192" t="str">
        <f t="shared" ref="R227" si="671">IF(COUNTIF(R224:R226,"A")&gt;=1,"C",IF(COUNTIF(R224:R226,"A")&gt;0,"P"," "))</f>
        <v xml:space="preserve"> </v>
      </c>
      <c r="U227" s="26" t="str">
        <f t="shared" si="586"/>
        <v>The best way to stay organized is to plan ahead so you aren't rushed when you need to do something.</v>
      </c>
    </row>
    <row r="228" spans="1:21" x14ac:dyDescent="0.2">
      <c r="B228" s="211"/>
      <c r="C228" s="213" t="s">
        <v>639</v>
      </c>
      <c r="D228" s="33"/>
      <c r="E228" s="33"/>
      <c r="F228" s="33"/>
      <c r="G228" s="33"/>
      <c r="H228" s="33"/>
      <c r="I228" s="33"/>
      <c r="J228" s="33"/>
      <c r="K228" s="33"/>
      <c r="L228" s="33"/>
      <c r="M228" s="33"/>
      <c r="N228" s="33"/>
      <c r="O228" s="33"/>
      <c r="P228" s="33"/>
      <c r="Q228" s="33"/>
      <c r="R228" s="33"/>
      <c r="U228" s="26" t="str">
        <f t="shared" si="586"/>
        <v>Make a "special dates" calendar. Create a calendar for your family that lists birthdays, vacations, holidays, and other important dates everyone should remember. Or make it a Brownie group calendar that shows when you'll do your activities, who'll bring snack, and special group reminders.</v>
      </c>
    </row>
    <row r="229" spans="1:21" x14ac:dyDescent="0.2">
      <c r="B229" s="211"/>
      <c r="C229" s="213" t="s">
        <v>640</v>
      </c>
      <c r="D229" s="33"/>
      <c r="E229" s="33"/>
      <c r="F229" s="33"/>
      <c r="G229" s="33"/>
      <c r="H229" s="33"/>
      <c r="I229" s="33"/>
      <c r="J229" s="33"/>
      <c r="K229" s="33"/>
      <c r="L229" s="33"/>
      <c r="M229" s="33"/>
      <c r="N229" s="33"/>
      <c r="O229" s="33"/>
      <c r="P229" s="33"/>
      <c r="Q229" s="33"/>
      <c r="R229" s="33"/>
      <c r="U229" s="26" t="str">
        <f t="shared" si="586"/>
        <v>Make a family activities schedule. Help keep your busy family organized and on time. Use a predesigned calendar, make your own, or just write one on paper, a chalkboard, or a bulleting board. Ask family members about work and sports schedules, and appointments.
FOR MORE FUN: Use different colored stickers for each member of your family.</v>
      </c>
    </row>
    <row r="230" spans="1:21" x14ac:dyDescent="0.2">
      <c r="B230" s="211"/>
      <c r="C230" s="213" t="s">
        <v>641</v>
      </c>
      <c r="D230" s="33"/>
      <c r="E230" s="33"/>
      <c r="F230" s="33"/>
      <c r="G230" s="33"/>
      <c r="H230" s="33"/>
      <c r="I230" s="33"/>
      <c r="J230" s="33"/>
      <c r="K230" s="33"/>
      <c r="L230" s="33"/>
      <c r="M230" s="33"/>
      <c r="N230" s="33"/>
      <c r="O230" s="33"/>
      <c r="P230" s="33"/>
      <c r="Q230" s="33"/>
      <c r="R230" s="33"/>
      <c r="U230" s="26" t="str">
        <f t="shared" si="586"/>
        <v>Be a family grocery helper. Work with your family to make the grocery list for two weeks. Keep track of who likes to eat what, and how much you think they might need. Check your refrigerator and pantry for what needs to be replaced.</v>
      </c>
    </row>
    <row r="231" spans="1:21" x14ac:dyDescent="0.2">
      <c r="B231" s="26">
        <v>5</v>
      </c>
      <c r="C231" s="212" t="s">
        <v>604</v>
      </c>
      <c r="D231" s="192" t="str">
        <f>IF(COUNTIF(D228:D230,"A")&gt;=1,"C",IF(COUNTIF(D228:D230,"A")&gt;0,"P"," "))</f>
        <v xml:space="preserve"> </v>
      </c>
      <c r="E231" s="192" t="str">
        <f t="shared" ref="E231" si="672">IF(COUNTIF(E228:E230,"A")&gt;=1,"C",IF(COUNTIF(E228:E230,"A")&gt;0,"P"," "))</f>
        <v xml:space="preserve"> </v>
      </c>
      <c r="F231" s="192" t="str">
        <f t="shared" ref="F231" si="673">IF(COUNTIF(F228:F230,"A")&gt;=1,"C",IF(COUNTIF(F228:F230,"A")&gt;0,"P"," "))</f>
        <v xml:space="preserve"> </v>
      </c>
      <c r="G231" s="192" t="str">
        <f t="shared" ref="G231" si="674">IF(COUNTIF(G228:G230,"A")&gt;=1,"C",IF(COUNTIF(G228:G230,"A")&gt;0,"P"," "))</f>
        <v xml:space="preserve"> </v>
      </c>
      <c r="H231" s="192" t="str">
        <f t="shared" ref="H231" si="675">IF(COUNTIF(H228:H230,"A")&gt;=1,"C",IF(COUNTIF(H228:H230,"A")&gt;0,"P"," "))</f>
        <v xml:space="preserve"> </v>
      </c>
      <c r="I231" s="192" t="str">
        <f t="shared" ref="I231" si="676">IF(COUNTIF(I228:I230,"A")&gt;=1,"C",IF(COUNTIF(I228:I230,"A")&gt;0,"P"," "))</f>
        <v xml:space="preserve"> </v>
      </c>
      <c r="J231" s="192" t="str">
        <f t="shared" ref="J231" si="677">IF(COUNTIF(J228:J230,"A")&gt;=1,"C",IF(COUNTIF(J228:J230,"A")&gt;0,"P"," "))</f>
        <v xml:space="preserve"> </v>
      </c>
      <c r="K231" s="192" t="str">
        <f t="shared" ref="K231" si="678">IF(COUNTIF(K228:K230,"A")&gt;=1,"C",IF(COUNTIF(K228:K230,"A")&gt;0,"P"," "))</f>
        <v xml:space="preserve"> </v>
      </c>
      <c r="L231" s="192" t="str">
        <f t="shared" ref="L231" si="679">IF(COUNTIF(L228:L230,"A")&gt;=1,"C",IF(COUNTIF(L228:L230,"A")&gt;0,"P"," "))</f>
        <v xml:space="preserve"> </v>
      </c>
      <c r="M231" s="192" t="str">
        <f t="shared" ref="M231" si="680">IF(COUNTIF(M228:M230,"A")&gt;=1,"C",IF(COUNTIF(M228:M230,"A")&gt;0,"P"," "))</f>
        <v xml:space="preserve"> </v>
      </c>
      <c r="N231" s="192" t="str">
        <f t="shared" ref="N231" si="681">IF(COUNTIF(N228:N230,"A")&gt;=1,"C",IF(COUNTIF(N228:N230,"A")&gt;0,"P"," "))</f>
        <v xml:space="preserve"> </v>
      </c>
      <c r="O231" s="192" t="str">
        <f t="shared" ref="O231" si="682">IF(COUNTIF(O228:O230,"A")&gt;=1,"C",IF(COUNTIF(O228:O230,"A")&gt;0,"P"," "))</f>
        <v xml:space="preserve"> </v>
      </c>
      <c r="P231" s="192" t="str">
        <f t="shared" ref="P231" si="683">IF(COUNTIF(P228:P230,"A")&gt;=1,"C",IF(COUNTIF(P228:P230,"A")&gt;0,"P"," "))</f>
        <v xml:space="preserve"> </v>
      </c>
      <c r="Q231" s="192" t="str">
        <f t="shared" ref="Q231" si="684">IF(COUNTIF(Q228:Q230,"A")&gt;=1,"C",IF(COUNTIF(Q228:Q230,"A")&gt;0,"P"," "))</f>
        <v xml:space="preserve"> </v>
      </c>
      <c r="R231" s="192" t="str">
        <f t="shared" ref="R231" si="685">IF(COUNTIF(R228:R230,"A")&gt;=1,"C",IF(COUNTIF(R228:R230,"A")&gt;0,"P"," "))</f>
        <v xml:space="preserve"> </v>
      </c>
      <c r="U231" s="26" t="str">
        <f t="shared" si="586"/>
        <v>For this step, ask the people in charge of the place you want to organize what you can do, and tell them some of your ideas. Decide together what would be most useful. When you're done, talk with your friends about how it felt to help out.</v>
      </c>
    </row>
    <row r="232" spans="1:21" x14ac:dyDescent="0.2">
      <c r="B232" s="211"/>
      <c r="C232" s="213" t="s">
        <v>642</v>
      </c>
      <c r="D232" s="33"/>
      <c r="E232" s="33"/>
      <c r="F232" s="33"/>
      <c r="G232" s="33"/>
      <c r="H232" s="33"/>
      <c r="I232" s="33"/>
      <c r="J232" s="33"/>
      <c r="K232" s="33"/>
      <c r="L232" s="33"/>
      <c r="M232" s="33"/>
      <c r="N232" s="33"/>
      <c r="O232" s="33"/>
      <c r="P232" s="33"/>
      <c r="Q232" s="33"/>
      <c r="R232" s="33"/>
      <c r="U232" s="26" t="str">
        <f t="shared" si="586"/>
        <v>Organize a Girl Scout place. This could be your Brownie meeting space or a place on a camp property.</v>
      </c>
    </row>
    <row r="233" spans="1:21" x14ac:dyDescent="0.2">
      <c r="B233" s="211"/>
      <c r="C233" s="213" t="s">
        <v>643</v>
      </c>
      <c r="D233" s="33"/>
      <c r="E233" s="33"/>
      <c r="F233" s="33"/>
      <c r="G233" s="33"/>
      <c r="H233" s="33"/>
      <c r="I233" s="33"/>
      <c r="J233" s="33"/>
      <c r="K233" s="33"/>
      <c r="L233" s="33"/>
      <c r="M233" s="33"/>
      <c r="N233" s="33"/>
      <c r="O233" s="33"/>
      <c r="P233" s="33"/>
      <c r="Q233" s="33"/>
      <c r="R233" s="33"/>
      <c r="U233" s="26" t="str">
        <f t="shared" si="586"/>
        <v>Organize a community place. What about organizing your school's gym supply room, sorting materials in an arts space at a place of worship, or making useful decorations for the public library?</v>
      </c>
    </row>
    <row r="234" spans="1:21" x14ac:dyDescent="0.2">
      <c r="B234" s="211"/>
      <c r="C234" s="213" t="s">
        <v>644</v>
      </c>
      <c r="D234" s="33"/>
      <c r="E234" s="33"/>
      <c r="F234" s="33"/>
      <c r="G234" s="33"/>
      <c r="H234" s="33"/>
      <c r="I234" s="33"/>
      <c r="J234" s="33"/>
      <c r="K234" s="33"/>
      <c r="L234" s="33"/>
      <c r="M234" s="33"/>
      <c r="N234" s="33"/>
      <c r="O234" s="33"/>
      <c r="P234" s="33"/>
      <c r="Q234" s="33"/>
      <c r="R234" s="33"/>
      <c r="U234" s="26" t="str">
        <f t="shared" si="586"/>
        <v>Help a relative, friend, or neighbor. Maybe you can help them organize a home office, a pantry where food is kept, or an area in their garage.</v>
      </c>
    </row>
    <row r="235" spans="1:21" ht="1.5" customHeight="1" thickBot="1" x14ac:dyDescent="0.25">
      <c r="D235" s="192" t="str">
        <f>IF(COUNTIF(D232:D234,"A")&gt;=1,"C",IF(COUNTIF(D232:D234,"A")&gt;0,"P"," "))</f>
        <v xml:space="preserve"> </v>
      </c>
      <c r="E235" s="192" t="str">
        <f t="shared" ref="E235" si="686">IF(COUNTIF(E232:E234,"A")&gt;=1,"C",IF(COUNTIF(E232:E234,"A")&gt;0,"P"," "))</f>
        <v xml:space="preserve"> </v>
      </c>
      <c r="F235" s="192" t="str">
        <f t="shared" ref="F235" si="687">IF(COUNTIF(F232:F234,"A")&gt;=1,"C",IF(COUNTIF(F232:F234,"A")&gt;0,"P"," "))</f>
        <v xml:space="preserve"> </v>
      </c>
      <c r="G235" s="192" t="str">
        <f t="shared" ref="G235" si="688">IF(COUNTIF(G232:G234,"A")&gt;=1,"C",IF(COUNTIF(G232:G234,"A")&gt;0,"P"," "))</f>
        <v xml:space="preserve"> </v>
      </c>
      <c r="H235" s="192" t="str">
        <f t="shared" ref="H235" si="689">IF(COUNTIF(H232:H234,"A")&gt;=1,"C",IF(COUNTIF(H232:H234,"A")&gt;0,"P"," "))</f>
        <v xml:space="preserve"> </v>
      </c>
      <c r="I235" s="192" t="str">
        <f t="shared" ref="I235" si="690">IF(COUNTIF(I232:I234,"A")&gt;=1,"C",IF(COUNTIF(I232:I234,"A")&gt;0,"P"," "))</f>
        <v xml:space="preserve"> </v>
      </c>
      <c r="J235" s="192" t="str">
        <f t="shared" ref="J235" si="691">IF(COUNTIF(J232:J234,"A")&gt;=1,"C",IF(COUNTIF(J232:J234,"A")&gt;0,"P"," "))</f>
        <v xml:space="preserve"> </v>
      </c>
      <c r="K235" s="192" t="str">
        <f t="shared" ref="K235" si="692">IF(COUNTIF(K232:K234,"A")&gt;=1,"C",IF(COUNTIF(K232:K234,"A")&gt;0,"P"," "))</f>
        <v xml:space="preserve"> </v>
      </c>
      <c r="L235" s="192" t="str">
        <f t="shared" ref="L235" si="693">IF(COUNTIF(L232:L234,"A")&gt;=1,"C",IF(COUNTIF(L232:L234,"A")&gt;0,"P"," "))</f>
        <v xml:space="preserve"> </v>
      </c>
      <c r="M235" s="192" t="str">
        <f t="shared" ref="M235" si="694">IF(COUNTIF(M232:M234,"A")&gt;=1,"C",IF(COUNTIF(M232:M234,"A")&gt;0,"P"," "))</f>
        <v xml:space="preserve"> </v>
      </c>
      <c r="N235" s="192" t="str">
        <f t="shared" ref="N235" si="695">IF(COUNTIF(N232:N234,"A")&gt;=1,"C",IF(COUNTIF(N232:N234,"A")&gt;0,"P"," "))</f>
        <v xml:space="preserve"> </v>
      </c>
      <c r="O235" s="192" t="str">
        <f t="shared" ref="O235" si="696">IF(COUNTIF(O232:O234,"A")&gt;=1,"C",IF(COUNTIF(O232:O234,"A")&gt;0,"P"," "))</f>
        <v xml:space="preserve"> </v>
      </c>
      <c r="P235" s="192" t="str">
        <f t="shared" ref="P235" si="697">IF(COUNTIF(P232:P234,"A")&gt;=1,"C",IF(COUNTIF(P232:P234,"A")&gt;0,"P"," "))</f>
        <v xml:space="preserve"> </v>
      </c>
      <c r="Q235" s="192" t="str">
        <f t="shared" ref="Q235" si="698">IF(COUNTIF(Q232:Q234,"A")&gt;=1,"C",IF(COUNTIF(Q232:Q234,"A")&gt;0,"P"," "))</f>
        <v xml:space="preserve"> </v>
      </c>
      <c r="R235" s="192" t="str">
        <f t="shared" ref="R235" si="699">IF(COUNTIF(R232:R234,"A")&gt;=1,"C",IF(COUNTIF(R232:R234,"A")&gt;0,"P"," "))</f>
        <v xml:space="preserve"> </v>
      </c>
      <c r="U235" s="26" t="str">
        <f t="shared" si="586"/>
        <v/>
      </c>
    </row>
    <row r="236" spans="1:21" ht="13.5" thickBot="1" x14ac:dyDescent="0.25">
      <c r="C236" s="58" t="s">
        <v>48</v>
      </c>
      <c r="D236" s="206" t="str">
        <f>IF(COUNTIF(D219:D235,"C")&gt;4,"C",IF(COUNTIF(D219:D235,"C")&gt;0,"P"," "))</f>
        <v xml:space="preserve"> </v>
      </c>
      <c r="E236" s="206" t="str">
        <f t="shared" ref="E236:R236" si="700">IF(COUNTIF(E219:E235,"C")&gt;4,"C",IF(COUNTIF(E219:E235,"C")&gt;0,"P"," "))</f>
        <v xml:space="preserve"> </v>
      </c>
      <c r="F236" s="206" t="str">
        <f t="shared" si="700"/>
        <v xml:space="preserve"> </v>
      </c>
      <c r="G236" s="206" t="str">
        <f t="shared" si="700"/>
        <v xml:space="preserve"> </v>
      </c>
      <c r="H236" s="206" t="str">
        <f t="shared" si="700"/>
        <v xml:space="preserve"> </v>
      </c>
      <c r="I236" s="206" t="str">
        <f t="shared" si="700"/>
        <v xml:space="preserve"> </v>
      </c>
      <c r="J236" s="206" t="str">
        <f t="shared" si="700"/>
        <v xml:space="preserve"> </v>
      </c>
      <c r="K236" s="206" t="str">
        <f t="shared" si="700"/>
        <v xml:space="preserve"> </v>
      </c>
      <c r="L236" s="206" t="str">
        <f t="shared" si="700"/>
        <v xml:space="preserve"> </v>
      </c>
      <c r="M236" s="206" t="str">
        <f t="shared" si="700"/>
        <v xml:space="preserve"> </v>
      </c>
      <c r="N236" s="206" t="str">
        <f t="shared" si="700"/>
        <v xml:space="preserve"> </v>
      </c>
      <c r="O236" s="206" t="str">
        <f t="shared" si="700"/>
        <v xml:space="preserve"> </v>
      </c>
      <c r="P236" s="206" t="str">
        <f t="shared" si="700"/>
        <v xml:space="preserve"> </v>
      </c>
      <c r="Q236" s="206" t="str">
        <f t="shared" si="700"/>
        <v xml:space="preserve"> </v>
      </c>
      <c r="R236" s="206" t="str">
        <f t="shared" si="700"/>
        <v xml:space="preserve"> </v>
      </c>
      <c r="U236" s="26" t="str">
        <f t="shared" si="586"/>
        <v/>
      </c>
    </row>
    <row r="237" spans="1:21" ht="18" x14ac:dyDescent="0.2">
      <c r="A237" s="448" t="s">
        <v>114</v>
      </c>
      <c r="B237" s="449"/>
      <c r="C237" s="449"/>
      <c r="D237" s="449"/>
      <c r="E237" s="449"/>
      <c r="F237" s="449"/>
      <c r="G237" s="449"/>
      <c r="H237" s="449"/>
      <c r="I237" s="449"/>
      <c r="J237" s="449"/>
      <c r="K237" s="449"/>
      <c r="L237" s="449"/>
      <c r="M237" s="449"/>
      <c r="N237" s="449"/>
      <c r="O237" s="449"/>
      <c r="P237" s="449"/>
      <c r="Q237" s="449"/>
      <c r="R237" s="449"/>
      <c r="U237" s="26" t="str">
        <f t="shared" si="586"/>
        <v/>
      </c>
    </row>
    <row r="238" spans="1:21" ht="15" x14ac:dyDescent="0.25">
      <c r="B238" s="209" t="s">
        <v>229</v>
      </c>
      <c r="U238" s="26" t="str">
        <f t="shared" si="586"/>
        <v/>
      </c>
    </row>
    <row r="239" spans="1:21" x14ac:dyDescent="0.2">
      <c r="B239" s="26">
        <v>1</v>
      </c>
      <c r="C239" s="217" t="s">
        <v>605</v>
      </c>
      <c r="U239" s="26" t="str">
        <f t="shared" si="586"/>
        <v>You are going on a special search in this badge-a search for a real-life hidden treasure. But you have to get ready before you go! Use one of these choices to help you.</v>
      </c>
    </row>
    <row r="240" spans="1:21" x14ac:dyDescent="0.2">
      <c r="B240" s="210"/>
      <c r="C240" s="213" t="s">
        <v>645</v>
      </c>
      <c r="D240" s="33"/>
      <c r="E240" s="33"/>
      <c r="F240" s="33"/>
      <c r="G240" s="33"/>
      <c r="H240" s="33"/>
      <c r="I240" s="33"/>
      <c r="J240" s="33"/>
      <c r="K240" s="33"/>
      <c r="L240" s="33"/>
      <c r="M240" s="33"/>
      <c r="N240" s="33"/>
      <c r="O240" s="33"/>
      <c r="P240" s="33"/>
      <c r="Q240" s="33"/>
      <c r="R240" s="33"/>
      <c r="U240" s="26" t="str">
        <f t="shared" si="586"/>
        <v>Make a letterboxing dictionary. You-and your friends and family who come along-might not know much about letterboxing. With an adult, go online to find out about the special language of letterboxing. Write the meanings down so you remember them.
  hitchhiker
  parasite
  cuckoo clue
  microbox</v>
      </c>
    </row>
    <row r="241" spans="2:21" x14ac:dyDescent="0.2">
      <c r="B241" s="210"/>
      <c r="C241" s="213" t="s">
        <v>646</v>
      </c>
      <c r="D241" s="33"/>
      <c r="E241" s="33"/>
      <c r="F241" s="33"/>
      <c r="G241" s="33"/>
      <c r="H241" s="33"/>
      <c r="I241" s="33"/>
      <c r="J241" s="33"/>
      <c r="K241" s="33"/>
      <c r="L241" s="33"/>
      <c r="M241" s="33"/>
      <c r="N241" s="33"/>
      <c r="O241" s="33"/>
      <c r="P241" s="33"/>
      <c r="Q241" s="33"/>
      <c r="R241" s="33"/>
      <c r="U241" s="26" t="str">
        <f t="shared" si="586"/>
        <v>Think of hiding places. Find out about good places to hide your letterboxes. Then draw a map of 10 great hiding spots in your area, or mark them on a map.
FOR MORE FUN: Look at where letterboxes are already hidden in your area. Did you think of the same places?</v>
      </c>
    </row>
    <row r="242" spans="2:21" x14ac:dyDescent="0.2">
      <c r="B242" s="210"/>
      <c r="C242" s="213" t="s">
        <v>647</v>
      </c>
      <c r="D242" s="33"/>
      <c r="E242" s="33"/>
      <c r="F242" s="33"/>
      <c r="G242" s="33"/>
      <c r="H242" s="33"/>
      <c r="I242" s="33"/>
      <c r="J242" s="33"/>
      <c r="K242" s="33"/>
      <c r="L242" s="33"/>
      <c r="M242" s="33"/>
      <c r="N242" s="33"/>
      <c r="O242" s="33"/>
      <c r="P242" s="33"/>
      <c r="Q242" s="33"/>
      <c r="R242" s="33"/>
      <c r="U242" s="26" t="str">
        <f t="shared" si="586"/>
        <v>Practice your "seeking" skills. Have your family or friends hide five or six objects around the house. Can you follow their clues to find the objects?
FOR MORE FUN: Race against a friend to find the objects first! Then switch places and hide objects for them to find.</v>
      </c>
    </row>
    <row r="243" spans="2:21" x14ac:dyDescent="0.2">
      <c r="B243" s="26">
        <v>2</v>
      </c>
      <c r="C243" s="212" t="s">
        <v>606</v>
      </c>
      <c r="D243" s="192" t="str">
        <f>IF(COUNTIF(D240:D242,"A")&gt;=1,"C",IF(COUNTIF(D240:D242,"A")&gt;0,"P"," "))</f>
        <v xml:space="preserve"> </v>
      </c>
      <c r="E243" s="192" t="str">
        <f t="shared" ref="E243" si="701">IF(COUNTIF(E240:E242,"A")&gt;=1,"C",IF(COUNTIF(E240:E242,"A")&gt;0,"P"," "))</f>
        <v xml:space="preserve"> </v>
      </c>
      <c r="F243" s="192" t="str">
        <f t="shared" ref="F243" si="702">IF(COUNTIF(F240:F242,"A")&gt;=1,"C",IF(COUNTIF(F240:F242,"A")&gt;0,"P"," "))</f>
        <v xml:space="preserve"> </v>
      </c>
      <c r="G243" s="192" t="str">
        <f t="shared" ref="G243" si="703">IF(COUNTIF(G240:G242,"A")&gt;=1,"C",IF(COUNTIF(G240:G242,"A")&gt;0,"P"," "))</f>
        <v xml:space="preserve"> </v>
      </c>
      <c r="H243" s="192" t="str">
        <f t="shared" ref="H243" si="704">IF(COUNTIF(H240:H242,"A")&gt;=1,"C",IF(COUNTIF(H240:H242,"A")&gt;0,"P"," "))</f>
        <v xml:space="preserve"> </v>
      </c>
      <c r="I243" s="192" t="str">
        <f t="shared" ref="I243" si="705">IF(COUNTIF(I240:I242,"A")&gt;=1,"C",IF(COUNTIF(I240:I242,"A")&gt;0,"P"," "))</f>
        <v xml:space="preserve"> </v>
      </c>
      <c r="J243" s="192" t="str">
        <f t="shared" ref="J243" si="706">IF(COUNTIF(J240:J242,"A")&gt;=1,"C",IF(COUNTIF(J240:J242,"A")&gt;0,"P"," "))</f>
        <v xml:space="preserve"> </v>
      </c>
      <c r="K243" s="192" t="str">
        <f t="shared" ref="K243" si="707">IF(COUNTIF(K240:K242,"A")&gt;=1,"C",IF(COUNTIF(K240:K242,"A")&gt;0,"P"," "))</f>
        <v xml:space="preserve"> </v>
      </c>
      <c r="L243" s="192" t="str">
        <f t="shared" ref="L243" si="708">IF(COUNTIF(L240:L242,"A")&gt;=1,"C",IF(COUNTIF(L240:L242,"A")&gt;0,"P"," "))</f>
        <v xml:space="preserve"> </v>
      </c>
      <c r="M243" s="192" t="str">
        <f t="shared" ref="M243" si="709">IF(COUNTIF(M240:M242,"A")&gt;=1,"C",IF(COUNTIF(M240:M242,"A")&gt;0,"P"," "))</f>
        <v xml:space="preserve"> </v>
      </c>
      <c r="N243" s="192" t="str">
        <f t="shared" ref="N243" si="710">IF(COUNTIF(N240:N242,"A")&gt;=1,"C",IF(COUNTIF(N240:N242,"A")&gt;0,"P"," "))</f>
        <v xml:space="preserve"> </v>
      </c>
      <c r="O243" s="192" t="str">
        <f t="shared" ref="O243" si="711">IF(COUNTIF(O240:O242,"A")&gt;=1,"C",IF(COUNTIF(O240:O242,"A")&gt;0,"P"," "))</f>
        <v xml:space="preserve"> </v>
      </c>
      <c r="P243" s="192" t="str">
        <f t="shared" ref="P243" si="712">IF(COUNTIF(P240:P242,"A")&gt;=1,"C",IF(COUNTIF(P240:P242,"A")&gt;0,"P"," "))</f>
        <v xml:space="preserve"> </v>
      </c>
      <c r="Q243" s="192" t="str">
        <f t="shared" ref="Q243" si="713">IF(COUNTIF(Q240:Q242,"A")&gt;=1,"C",IF(COUNTIF(Q240:Q242,"A")&gt;0,"P"," "))</f>
        <v xml:space="preserve"> </v>
      </c>
      <c r="R243" s="192" t="str">
        <f t="shared" ref="R243" si="714">IF(COUNTIF(R240:R242,"A")&gt;=1,"C",IF(COUNTIF(R240:R242,"A")&gt;0,"P"," "))</f>
        <v xml:space="preserve"> </v>
      </c>
      <c r="U243" s="26" t="str">
        <f t="shared" si="586"/>
        <v>Stamps are an important part of letterboxing. You use your own stamp to mark a special book in the letterboxes you visit. And you mark your own notebook with a stamp from inside the box. Then you can show others where you have gone on your Brownie adventure! (The more letterboxes you find, the more stamps you'll have in your book.)</v>
      </c>
    </row>
    <row r="244" spans="2:21" x14ac:dyDescent="0.2">
      <c r="B244" s="211"/>
      <c r="C244" s="213" t="s">
        <v>648</v>
      </c>
      <c r="D244" s="33"/>
      <c r="E244" s="33"/>
      <c r="F244" s="33"/>
      <c r="G244" s="33"/>
      <c r="H244" s="33"/>
      <c r="I244" s="33"/>
      <c r="J244" s="33"/>
      <c r="K244" s="33"/>
      <c r="L244" s="33"/>
      <c r="M244" s="33"/>
      <c r="N244" s="33"/>
      <c r="O244" s="33"/>
      <c r="P244" s="33"/>
      <c r="Q244" s="33"/>
      <c r="R244" s="33"/>
      <c r="U244" s="26" t="str">
        <f t="shared" si="586"/>
        <v>Cut your own stamp from craft foam. Use foam that already has glue on the back and stickit to a jar lid or piece of wood to make your stamp sturdy. If it doesn't already have glue, with an adult's help, use spray glue. Then press your stamp onto an ink pad and test it.</v>
      </c>
    </row>
    <row r="245" spans="2:21" x14ac:dyDescent="0.2">
      <c r="B245" s="211"/>
      <c r="C245" s="213" t="s">
        <v>649</v>
      </c>
      <c r="D245" s="33"/>
      <c r="E245" s="33"/>
      <c r="F245" s="33"/>
      <c r="G245" s="33"/>
      <c r="H245" s="33"/>
      <c r="I245" s="33"/>
      <c r="J245" s="33"/>
      <c r="K245" s="33"/>
      <c r="L245" s="33"/>
      <c r="M245" s="33"/>
      <c r="N245" s="33"/>
      <c r="O245" s="33"/>
      <c r="P245" s="33"/>
      <c r="Q245" s="33"/>
      <c r="R245" s="33"/>
      <c r="U245" s="26" t="str">
        <f t="shared" si="586"/>
        <v>Use a stamp-making kit from a craft store. Some craft stores sell kits that include all the things you need to make a stamp. Add some personal style to the stamp to make it unique.</v>
      </c>
    </row>
    <row r="246" spans="2:21" x14ac:dyDescent="0.2">
      <c r="B246" s="211"/>
      <c r="C246" s="213" t="s">
        <v>650</v>
      </c>
      <c r="D246" s="33"/>
      <c r="E246" s="33"/>
      <c r="F246" s="33"/>
      <c r="G246" s="33"/>
      <c r="H246" s="33"/>
      <c r="I246" s="33"/>
      <c r="J246" s="33"/>
      <c r="K246" s="33"/>
      <c r="L246" s="33"/>
      <c r="M246" s="33"/>
      <c r="N246" s="33"/>
      <c r="O246" s="33"/>
      <c r="P246" s="33"/>
      <c r="Q246" s="33"/>
      <c r="R246" s="33"/>
      <c r="U246" s="26" t="str">
        <f t="shared" si="586"/>
        <v>Choose a special stamp. This could be a stamp you already have, or one you find with a family member at the store. Or you can borrow a stamp from a friend.</v>
      </c>
    </row>
    <row r="247" spans="2:21" x14ac:dyDescent="0.2">
      <c r="B247" s="26">
        <v>3</v>
      </c>
      <c r="C247" s="212" t="s">
        <v>607</v>
      </c>
      <c r="D247" s="192" t="str">
        <f>IF(COUNTIF(D244:D246,"A")&gt;=1,"C",IF(COUNTIF(D244:D246,"A")&gt;0,"P"," "))</f>
        <v xml:space="preserve"> </v>
      </c>
      <c r="E247" s="192" t="str">
        <f t="shared" ref="E247" si="715">IF(COUNTIF(E244:E246,"A")&gt;=1,"C",IF(COUNTIF(E244:E246,"A")&gt;0,"P"," "))</f>
        <v xml:space="preserve"> </v>
      </c>
      <c r="F247" s="192" t="str">
        <f t="shared" ref="F247" si="716">IF(COUNTIF(F244:F246,"A")&gt;=1,"C",IF(COUNTIF(F244:F246,"A")&gt;0,"P"," "))</f>
        <v xml:space="preserve"> </v>
      </c>
      <c r="G247" s="192" t="str">
        <f t="shared" ref="G247" si="717">IF(COUNTIF(G244:G246,"A")&gt;=1,"C",IF(COUNTIF(G244:G246,"A")&gt;0,"P"," "))</f>
        <v xml:space="preserve"> </v>
      </c>
      <c r="H247" s="192" t="str">
        <f t="shared" ref="H247" si="718">IF(COUNTIF(H244:H246,"A")&gt;=1,"C",IF(COUNTIF(H244:H246,"A")&gt;0,"P"," "))</f>
        <v xml:space="preserve"> </v>
      </c>
      <c r="I247" s="192" t="str">
        <f t="shared" ref="I247" si="719">IF(COUNTIF(I244:I246,"A")&gt;=1,"C",IF(COUNTIF(I244:I246,"A")&gt;0,"P"," "))</f>
        <v xml:space="preserve"> </v>
      </c>
      <c r="J247" s="192" t="str">
        <f t="shared" ref="J247" si="720">IF(COUNTIF(J244:J246,"A")&gt;=1,"C",IF(COUNTIF(J244:J246,"A")&gt;0,"P"," "))</f>
        <v xml:space="preserve"> </v>
      </c>
      <c r="K247" s="192" t="str">
        <f t="shared" ref="K247" si="721">IF(COUNTIF(K244:K246,"A")&gt;=1,"C",IF(COUNTIF(K244:K246,"A")&gt;0,"P"," "))</f>
        <v xml:space="preserve"> </v>
      </c>
      <c r="L247" s="192" t="str">
        <f t="shared" ref="L247" si="722">IF(COUNTIF(L244:L246,"A")&gt;=1,"C",IF(COUNTIF(L244:L246,"A")&gt;0,"P"," "))</f>
        <v xml:space="preserve"> </v>
      </c>
      <c r="M247" s="192" t="str">
        <f t="shared" ref="M247" si="723">IF(COUNTIF(M244:M246,"A")&gt;=1,"C",IF(COUNTIF(M244:M246,"A")&gt;0,"P"," "))</f>
        <v xml:space="preserve"> </v>
      </c>
      <c r="N247" s="192" t="str">
        <f t="shared" ref="N247" si="724">IF(COUNTIF(N244:N246,"A")&gt;=1,"C",IF(COUNTIF(N244:N246,"A")&gt;0,"P"," "))</f>
        <v xml:space="preserve"> </v>
      </c>
      <c r="O247" s="192" t="str">
        <f t="shared" ref="O247" si="725">IF(COUNTIF(O244:O246,"A")&gt;=1,"C",IF(COUNTIF(O244:O246,"A")&gt;0,"P"," "))</f>
        <v xml:space="preserve"> </v>
      </c>
      <c r="P247" s="192" t="str">
        <f t="shared" ref="P247" si="726">IF(COUNTIF(P244:P246,"A")&gt;=1,"C",IF(COUNTIF(P244:P246,"A")&gt;0,"P"," "))</f>
        <v xml:space="preserve"> </v>
      </c>
      <c r="Q247" s="192" t="str">
        <f t="shared" ref="Q247" si="727">IF(COUNTIF(Q244:Q246,"A")&gt;=1,"C",IF(COUNTIF(Q244:Q246,"A")&gt;0,"P"," "))</f>
        <v xml:space="preserve"> </v>
      </c>
      <c r="R247" s="192" t="str">
        <f t="shared" ref="R247" si="728">IF(COUNTIF(R244:R246,"A")&gt;=1,"C",IF(COUNTIF(R244:R246,"A")&gt;0,"P"," "))</f>
        <v xml:space="preserve"> </v>
      </c>
      <c r="U247" s="26" t="str">
        <f t="shared" si="586"/>
        <v>Some letterbox clues tell you exactly where to go, like "go past the big tree" or "cross the stream." And some are more mysterious-they are poems or riddles. Get better at solving clues by learning to write them! When you've made your clue, share it with Brownie friends so they can try to solve it.</v>
      </c>
    </row>
    <row r="248" spans="2:21" x14ac:dyDescent="0.2">
      <c r="B248" s="211"/>
      <c r="C248" s="213" t="s">
        <v>651</v>
      </c>
      <c r="D248" s="33"/>
      <c r="E248" s="33"/>
      <c r="F248" s="33"/>
      <c r="G248" s="33"/>
      <c r="H248" s="33"/>
      <c r="I248" s="33"/>
      <c r="J248" s="33"/>
      <c r="K248" s="33"/>
      <c r="L248" s="33"/>
      <c r="M248" s="33"/>
      <c r="N248" s="33"/>
      <c r="O248" s="33"/>
      <c r="P248" s="33"/>
      <c r="Q248" s="33"/>
      <c r="R248" s="33"/>
      <c r="U248" s="26" t="str">
        <f t="shared" si="586"/>
        <v>Create a fill-in-the-blank clue. Write a hint, then replace a word with a blank. Then write a question that will help the letterbox seeker figure out the missing word.
  Example: Look _____ the slide at the park.
  Question: What is the opposite of over?
The seeker answers under, and the clue is done: 
  Look under the slide at the park.</v>
      </c>
    </row>
    <row r="249" spans="2:21" x14ac:dyDescent="0.2">
      <c r="B249" s="211"/>
      <c r="C249" s="213" t="s">
        <v>652</v>
      </c>
      <c r="D249" s="33"/>
      <c r="E249" s="33"/>
      <c r="F249" s="33"/>
      <c r="G249" s="33"/>
      <c r="H249" s="33"/>
      <c r="I249" s="33"/>
      <c r="J249" s="33"/>
      <c r="K249" s="33"/>
      <c r="L249" s="33"/>
      <c r="M249" s="33"/>
      <c r="N249" s="33"/>
      <c r="O249" s="33"/>
      <c r="P249" s="33"/>
      <c r="Q249" s="33"/>
      <c r="R249" s="33"/>
      <c r="U249" s="26" t="str">
        <f t="shared" si="586"/>
        <v>Create a scramble. Scramble the letters of the words in each clue. For example, the last letter of every word could become the first.
  Example: Kool rndeu eht elids ta eht karp = Look under the slide at the park.</v>
      </c>
    </row>
    <row r="250" spans="2:21" x14ac:dyDescent="0.2">
      <c r="B250" s="211"/>
      <c r="C250" s="213" t="s">
        <v>653</v>
      </c>
      <c r="D250" s="33"/>
      <c r="E250" s="33"/>
      <c r="F250" s="33"/>
      <c r="G250" s="33"/>
      <c r="H250" s="33"/>
      <c r="I250" s="33"/>
      <c r="J250" s="33"/>
      <c r="K250" s="33"/>
      <c r="L250" s="33"/>
      <c r="M250" s="33"/>
      <c r="N250" s="33"/>
      <c r="O250" s="33"/>
      <c r="P250" s="33"/>
      <c r="Q250" s="33"/>
      <c r="R250" s="33"/>
      <c r="U250" s="26" t="str">
        <f t="shared" si="586"/>
        <v>Create a number code clue. Each number in the hint becomes a letter! Use the code in the box to the right to help you write and solve your clue. Each letter of the alphabet is a number.</v>
      </c>
    </row>
    <row r="251" spans="2:21" x14ac:dyDescent="0.2">
      <c r="B251" s="26">
        <v>4</v>
      </c>
      <c r="C251" s="212" t="s">
        <v>608</v>
      </c>
      <c r="D251" s="192" t="str">
        <f>IF(COUNTIF(D248:D250,"A")&gt;=1,"C",IF(COUNTIF(D248:D250,"A")&gt;0,"P"," "))</f>
        <v xml:space="preserve"> </v>
      </c>
      <c r="E251" s="192" t="str">
        <f t="shared" ref="E251" si="729">IF(COUNTIF(E248:E250,"A")&gt;=1,"C",IF(COUNTIF(E248:E250,"A")&gt;0,"P"," "))</f>
        <v xml:space="preserve"> </v>
      </c>
      <c r="F251" s="192" t="str">
        <f t="shared" ref="F251" si="730">IF(COUNTIF(F248:F250,"A")&gt;=1,"C",IF(COUNTIF(F248:F250,"A")&gt;0,"P"," "))</f>
        <v xml:space="preserve"> </v>
      </c>
      <c r="G251" s="192" t="str">
        <f t="shared" ref="G251" si="731">IF(COUNTIF(G248:G250,"A")&gt;=1,"C",IF(COUNTIF(G248:G250,"A")&gt;0,"P"," "))</f>
        <v xml:space="preserve"> </v>
      </c>
      <c r="H251" s="192" t="str">
        <f t="shared" ref="H251" si="732">IF(COUNTIF(H248:H250,"A")&gt;=1,"C",IF(COUNTIF(H248:H250,"A")&gt;0,"P"," "))</f>
        <v xml:space="preserve"> </v>
      </c>
      <c r="I251" s="192" t="str">
        <f t="shared" ref="I251" si="733">IF(COUNTIF(I248:I250,"A")&gt;=1,"C",IF(COUNTIF(I248:I250,"A")&gt;0,"P"," "))</f>
        <v xml:space="preserve"> </v>
      </c>
      <c r="J251" s="192" t="str">
        <f t="shared" ref="J251" si="734">IF(COUNTIF(J248:J250,"A")&gt;=1,"C",IF(COUNTIF(J248:J250,"A")&gt;0,"P"," "))</f>
        <v xml:space="preserve"> </v>
      </c>
      <c r="K251" s="192" t="str">
        <f t="shared" ref="K251" si="735">IF(COUNTIF(K248:K250,"A")&gt;=1,"C",IF(COUNTIF(K248:K250,"A")&gt;0,"P"," "))</f>
        <v xml:space="preserve"> </v>
      </c>
      <c r="L251" s="192" t="str">
        <f t="shared" ref="L251" si="736">IF(COUNTIF(L248:L250,"A")&gt;=1,"C",IF(COUNTIF(L248:L250,"A")&gt;0,"P"," "))</f>
        <v xml:space="preserve"> </v>
      </c>
      <c r="M251" s="192" t="str">
        <f t="shared" ref="M251" si="737">IF(COUNTIF(M248:M250,"A")&gt;=1,"C",IF(COUNTIF(M248:M250,"A")&gt;0,"P"," "))</f>
        <v xml:space="preserve"> </v>
      </c>
      <c r="N251" s="192" t="str">
        <f t="shared" ref="N251" si="738">IF(COUNTIF(N248:N250,"A")&gt;=1,"C",IF(COUNTIF(N248:N250,"A")&gt;0,"P"," "))</f>
        <v xml:space="preserve"> </v>
      </c>
      <c r="O251" s="192" t="str">
        <f t="shared" ref="O251" si="739">IF(COUNTIF(O248:O250,"A")&gt;=1,"C",IF(COUNTIF(O248:O250,"A")&gt;0,"P"," "))</f>
        <v xml:space="preserve"> </v>
      </c>
      <c r="P251" s="192" t="str">
        <f t="shared" ref="P251" si="740">IF(COUNTIF(P248:P250,"A")&gt;=1,"C",IF(COUNTIF(P248:P250,"A")&gt;0,"P"," "))</f>
        <v xml:space="preserve"> </v>
      </c>
      <c r="Q251" s="192" t="str">
        <f t="shared" ref="Q251" si="741">IF(COUNTIF(Q248:Q250,"A")&gt;=1,"C",IF(COUNTIF(Q248:Q250,"A")&gt;0,"P"," "))</f>
        <v xml:space="preserve"> </v>
      </c>
      <c r="R251" s="192" t="str">
        <f t="shared" ref="R251" si="742">IF(COUNTIF(R248:R250,"A")&gt;=1,"C",IF(COUNTIF(R248:R250,"A")&gt;0,"P"," "))</f>
        <v xml:space="preserve"> </v>
      </c>
      <c r="U251" s="26" t="str">
        <f t="shared" si="586"/>
        <v>Grab your gear and choose a letterbox to find. Make it a great adventure for you and your Brownie friends. You can hike, pack a picnic, and see new places! (Ask an adult to help you use an online letterboxing site for a list of active letterboxes near you.)</v>
      </c>
    </row>
    <row r="252" spans="2:21" x14ac:dyDescent="0.2">
      <c r="B252" s="211"/>
      <c r="C252" s="213" t="s">
        <v>654</v>
      </c>
      <c r="D252" s="33"/>
      <c r="E252" s="33"/>
      <c r="F252" s="33"/>
      <c r="G252" s="33"/>
      <c r="H252" s="33"/>
      <c r="I252" s="33"/>
      <c r="J252" s="33"/>
      <c r="K252" s="33"/>
      <c r="L252" s="33"/>
      <c r="M252" s="33"/>
      <c r="N252" s="33"/>
      <c r="O252" s="33"/>
      <c r="P252" s="33"/>
      <c r="Q252" s="33"/>
      <c r="R252" s="33"/>
      <c r="U252" s="26" t="str">
        <f t="shared" si="586"/>
        <v>Go on a letterbox search using a compass. Search for a letterbox where you have to use a compass to find it.</v>
      </c>
    </row>
    <row r="253" spans="2:21" x14ac:dyDescent="0.2">
      <c r="B253" s="211"/>
      <c r="C253" s="213" t="s">
        <v>655</v>
      </c>
      <c r="D253" s="33"/>
      <c r="E253" s="33"/>
      <c r="F253" s="33"/>
      <c r="G253" s="33"/>
      <c r="H253" s="33"/>
      <c r="I253" s="33"/>
      <c r="J253" s="33"/>
      <c r="K253" s="33"/>
      <c r="L253" s="33"/>
      <c r="M253" s="33"/>
      <c r="N253" s="33"/>
      <c r="O253" s="33"/>
      <c r="P253" s="33"/>
      <c r="Q253" s="33"/>
      <c r="R253" s="33"/>
      <c r="U253" s="26" t="str">
        <f t="shared" si="586"/>
        <v>Go on an adventure in a new place. Go for a letterbox search in a place you've never been to before.</v>
      </c>
    </row>
    <row r="254" spans="2:21" x14ac:dyDescent="0.2">
      <c r="B254" s="211"/>
      <c r="C254" s="213" t="s">
        <v>656</v>
      </c>
      <c r="D254" s="33"/>
      <c r="E254" s="33"/>
      <c r="F254" s="33"/>
      <c r="G254" s="33"/>
      <c r="H254" s="33"/>
      <c r="I254" s="33"/>
      <c r="J254" s="33"/>
      <c r="K254" s="33"/>
      <c r="L254" s="33"/>
      <c r="M254" s="33"/>
      <c r="N254" s="33"/>
      <c r="O254" s="33"/>
      <c r="P254" s="33"/>
      <c r="Q254" s="33"/>
      <c r="R254" s="33"/>
      <c r="U254" s="26" t="str">
        <f t="shared" si="586"/>
        <v>Go on a letterbox search that involves a brain puzzle. Most letterboxes make the seekers figure out clues to get to the location. Are you up for the challenge?</v>
      </c>
    </row>
    <row r="255" spans="2:21" x14ac:dyDescent="0.2">
      <c r="B255" s="26">
        <v>5</v>
      </c>
      <c r="C255" s="212" t="s">
        <v>609</v>
      </c>
      <c r="D255" s="192" t="str">
        <f>IF(COUNTIF(D252:D254,"A")&gt;=1,"C",IF(COUNTIF(D252:D254,"A")&gt;0,"P"," "))</f>
        <v xml:space="preserve"> </v>
      </c>
      <c r="E255" s="192" t="str">
        <f t="shared" ref="E255" si="743">IF(COUNTIF(E252:E254,"A")&gt;=1,"C",IF(COUNTIF(E252:E254,"A")&gt;0,"P"," "))</f>
        <v xml:space="preserve"> </v>
      </c>
      <c r="F255" s="192" t="str">
        <f t="shared" ref="F255" si="744">IF(COUNTIF(F252:F254,"A")&gt;=1,"C",IF(COUNTIF(F252:F254,"A")&gt;0,"P"," "))</f>
        <v xml:space="preserve"> </v>
      </c>
      <c r="G255" s="192" t="str">
        <f t="shared" ref="G255" si="745">IF(COUNTIF(G252:G254,"A")&gt;=1,"C",IF(COUNTIF(G252:G254,"A")&gt;0,"P"," "))</f>
        <v xml:space="preserve"> </v>
      </c>
      <c r="H255" s="192" t="str">
        <f t="shared" ref="H255" si="746">IF(COUNTIF(H252:H254,"A")&gt;=1,"C",IF(COUNTIF(H252:H254,"A")&gt;0,"P"," "))</f>
        <v xml:space="preserve"> </v>
      </c>
      <c r="I255" s="192" t="str">
        <f t="shared" ref="I255" si="747">IF(COUNTIF(I252:I254,"A")&gt;=1,"C",IF(COUNTIF(I252:I254,"A")&gt;0,"P"," "))</f>
        <v xml:space="preserve"> </v>
      </c>
      <c r="J255" s="192" t="str">
        <f t="shared" ref="J255" si="748">IF(COUNTIF(J252:J254,"A")&gt;=1,"C",IF(COUNTIF(J252:J254,"A")&gt;0,"P"," "))</f>
        <v xml:space="preserve"> </v>
      </c>
      <c r="K255" s="192" t="str">
        <f t="shared" ref="K255" si="749">IF(COUNTIF(K252:K254,"A")&gt;=1,"C",IF(COUNTIF(K252:K254,"A")&gt;0,"P"," "))</f>
        <v xml:space="preserve"> </v>
      </c>
      <c r="L255" s="192" t="str">
        <f t="shared" ref="L255" si="750">IF(COUNTIF(L252:L254,"A")&gt;=1,"C",IF(COUNTIF(L252:L254,"A")&gt;0,"P"," "))</f>
        <v xml:space="preserve"> </v>
      </c>
      <c r="M255" s="192" t="str">
        <f t="shared" ref="M255" si="751">IF(COUNTIF(M252:M254,"A")&gt;=1,"C",IF(COUNTIF(M252:M254,"A")&gt;0,"P"," "))</f>
        <v xml:space="preserve"> </v>
      </c>
      <c r="N255" s="192" t="str">
        <f t="shared" ref="N255" si="752">IF(COUNTIF(N252:N254,"A")&gt;=1,"C",IF(COUNTIF(N252:N254,"A")&gt;0,"P"," "))</f>
        <v xml:space="preserve"> </v>
      </c>
      <c r="O255" s="192" t="str">
        <f t="shared" ref="O255" si="753">IF(COUNTIF(O252:O254,"A")&gt;=1,"C",IF(COUNTIF(O252:O254,"A")&gt;0,"P"," "))</f>
        <v xml:space="preserve"> </v>
      </c>
      <c r="P255" s="192" t="str">
        <f t="shared" ref="P255" si="754">IF(COUNTIF(P252:P254,"A")&gt;=1,"C",IF(COUNTIF(P252:P254,"A")&gt;0,"P"," "))</f>
        <v xml:space="preserve"> </v>
      </c>
      <c r="Q255" s="192" t="str">
        <f t="shared" ref="Q255" si="755">IF(COUNTIF(Q252:Q254,"A")&gt;=1,"C",IF(COUNTIF(Q252:Q254,"A")&gt;0,"P"," "))</f>
        <v xml:space="preserve"> </v>
      </c>
      <c r="R255" s="192" t="str">
        <f t="shared" ref="R255" si="756">IF(COUNTIF(R252:R254,"A")&gt;=1,"C",IF(COUNTIF(R252:R254,"A")&gt;0,"P"," "))</f>
        <v xml:space="preserve"> </v>
      </c>
      <c r="U255" s="26" t="str">
        <f t="shared" si="586"/>
        <v>Letterboxes aren't just for finding…someone has to hide them, too! Create your own letterbox for others to find. Ask an adult for help.</v>
      </c>
    </row>
    <row r="256" spans="2:21" x14ac:dyDescent="0.2">
      <c r="B256" s="211"/>
      <c r="C256" s="213" t="s">
        <v>657</v>
      </c>
      <c r="D256" s="33"/>
      <c r="E256" s="33"/>
      <c r="F256" s="33"/>
      <c r="G256" s="33"/>
      <c r="H256" s="33"/>
      <c r="I256" s="33"/>
      <c r="J256" s="33"/>
      <c r="K256" s="33"/>
      <c r="L256" s="33"/>
      <c r="M256" s="33"/>
      <c r="N256" s="33"/>
      <c r="O256" s="33"/>
      <c r="P256" s="33"/>
      <c r="Q256" s="33"/>
      <c r="R256" s="33"/>
      <c r="U256" s="26" t="str">
        <f t="shared" si="586"/>
        <v>Hide a letterbox in your yard. The next time someone new is visiting, test their searching skills by asking them to find your letterbox. Make sure you write clues on how they can find it.</v>
      </c>
    </row>
    <row r="257" spans="2:21" x14ac:dyDescent="0.2">
      <c r="B257" s="211"/>
      <c r="C257" s="213" t="s">
        <v>658</v>
      </c>
      <c r="D257" s="33"/>
      <c r="E257" s="33"/>
      <c r="F257" s="33"/>
      <c r="G257" s="33"/>
      <c r="H257" s="33"/>
      <c r="I257" s="33"/>
      <c r="J257" s="33"/>
      <c r="K257" s="33"/>
      <c r="L257" s="33"/>
      <c r="M257" s="33"/>
      <c r="N257" s="33"/>
      <c r="O257" s="33"/>
      <c r="P257" s="33"/>
      <c r="Q257" s="33"/>
      <c r="R257" s="33"/>
      <c r="U257" s="26" t="str">
        <f t="shared" si="586"/>
        <v>Hide a letterbox along a nearby trail. With the help of an adult, post the letterbox clues to an online site so others can search for it.
FOR MORE FUN: Theme your clues around your favorite book.</v>
      </c>
    </row>
    <row r="258" spans="2:21" x14ac:dyDescent="0.2">
      <c r="B258" s="211"/>
      <c r="C258" s="213" t="s">
        <v>659</v>
      </c>
      <c r="D258" s="33"/>
      <c r="E258" s="33"/>
      <c r="F258" s="33"/>
      <c r="G258" s="33"/>
      <c r="H258" s="33"/>
      <c r="I258" s="33"/>
      <c r="J258" s="33"/>
      <c r="K258" s="33"/>
      <c r="L258" s="33"/>
      <c r="M258" s="33"/>
      <c r="N258" s="33"/>
      <c r="O258" s="33"/>
      <c r="P258" s="33"/>
      <c r="Q258" s="33"/>
      <c r="R258" s="33"/>
      <c r="U258" s="26" t="str">
        <f t="shared" si="586"/>
        <v>Hide a letterbox using compass clues. Post the letterbox to an online site so others can search for it.</v>
      </c>
    </row>
    <row r="259" spans="2:21" ht="1.5" customHeight="1" thickBot="1" x14ac:dyDescent="0.25">
      <c r="D259" s="192" t="str">
        <f>IF(COUNTIF(D256:D258,"A")&gt;=1,"C",IF(COUNTIF(D256:D258,"A")&gt;0,"P"," "))</f>
        <v xml:space="preserve"> </v>
      </c>
      <c r="E259" s="192" t="str">
        <f t="shared" ref="E259" si="757">IF(COUNTIF(E256:E258,"A")&gt;=1,"C",IF(COUNTIF(E256:E258,"A")&gt;0,"P"," "))</f>
        <v xml:space="preserve"> </v>
      </c>
      <c r="F259" s="192" t="str">
        <f t="shared" ref="F259" si="758">IF(COUNTIF(F256:F258,"A")&gt;=1,"C",IF(COUNTIF(F256:F258,"A")&gt;0,"P"," "))</f>
        <v xml:space="preserve"> </v>
      </c>
      <c r="G259" s="192" t="str">
        <f t="shared" ref="G259" si="759">IF(COUNTIF(G256:G258,"A")&gt;=1,"C",IF(COUNTIF(G256:G258,"A")&gt;0,"P"," "))</f>
        <v xml:space="preserve"> </v>
      </c>
      <c r="H259" s="192" t="str">
        <f t="shared" ref="H259" si="760">IF(COUNTIF(H256:H258,"A")&gt;=1,"C",IF(COUNTIF(H256:H258,"A")&gt;0,"P"," "))</f>
        <v xml:space="preserve"> </v>
      </c>
      <c r="I259" s="192" t="str">
        <f t="shared" ref="I259" si="761">IF(COUNTIF(I256:I258,"A")&gt;=1,"C",IF(COUNTIF(I256:I258,"A")&gt;0,"P"," "))</f>
        <v xml:space="preserve"> </v>
      </c>
      <c r="J259" s="192" t="str">
        <f t="shared" ref="J259" si="762">IF(COUNTIF(J256:J258,"A")&gt;=1,"C",IF(COUNTIF(J256:J258,"A")&gt;0,"P"," "))</f>
        <v xml:space="preserve"> </v>
      </c>
      <c r="K259" s="192" t="str">
        <f t="shared" ref="K259" si="763">IF(COUNTIF(K256:K258,"A")&gt;=1,"C",IF(COUNTIF(K256:K258,"A")&gt;0,"P"," "))</f>
        <v xml:space="preserve"> </v>
      </c>
      <c r="L259" s="192" t="str">
        <f t="shared" ref="L259" si="764">IF(COUNTIF(L256:L258,"A")&gt;=1,"C",IF(COUNTIF(L256:L258,"A")&gt;0,"P"," "))</f>
        <v xml:space="preserve"> </v>
      </c>
      <c r="M259" s="192" t="str">
        <f t="shared" ref="M259" si="765">IF(COUNTIF(M256:M258,"A")&gt;=1,"C",IF(COUNTIF(M256:M258,"A")&gt;0,"P"," "))</f>
        <v xml:space="preserve"> </v>
      </c>
      <c r="N259" s="192" t="str">
        <f t="shared" ref="N259" si="766">IF(COUNTIF(N256:N258,"A")&gt;=1,"C",IF(COUNTIF(N256:N258,"A")&gt;0,"P"," "))</f>
        <v xml:space="preserve"> </v>
      </c>
      <c r="O259" s="192" t="str">
        <f t="shared" ref="O259" si="767">IF(COUNTIF(O256:O258,"A")&gt;=1,"C",IF(COUNTIF(O256:O258,"A")&gt;0,"P"," "))</f>
        <v xml:space="preserve"> </v>
      </c>
      <c r="P259" s="192" t="str">
        <f t="shared" ref="P259" si="768">IF(COUNTIF(P256:P258,"A")&gt;=1,"C",IF(COUNTIF(P256:P258,"A")&gt;0,"P"," "))</f>
        <v xml:space="preserve"> </v>
      </c>
      <c r="Q259" s="192" t="str">
        <f t="shared" ref="Q259" si="769">IF(COUNTIF(Q256:Q258,"A")&gt;=1,"C",IF(COUNTIF(Q256:Q258,"A")&gt;0,"P"," "))</f>
        <v xml:space="preserve"> </v>
      </c>
      <c r="R259" s="192" t="str">
        <f t="shared" ref="R259" si="770">IF(COUNTIF(R256:R258,"A")&gt;=1,"C",IF(COUNTIF(R256:R258,"A")&gt;0,"P"," "))</f>
        <v xml:space="preserve"> </v>
      </c>
      <c r="U259" s="26" t="str">
        <f t="shared" si="586"/>
        <v/>
      </c>
    </row>
    <row r="260" spans="2:21" ht="13.5" thickBot="1" x14ac:dyDescent="0.25">
      <c r="C260" s="58" t="s">
        <v>48</v>
      </c>
      <c r="D260" s="206" t="str">
        <f>IF(COUNTIF(D243:D259,"C")&gt;4,"C",IF(COUNTIF(D243:D259,"C")&gt;0,"P"," "))</f>
        <v xml:space="preserve"> </v>
      </c>
      <c r="E260" s="206" t="str">
        <f t="shared" ref="E260:R260" si="771">IF(COUNTIF(E243:E259,"C")&gt;4,"C",IF(COUNTIF(E243:E259,"C")&gt;0,"P"," "))</f>
        <v xml:space="preserve"> </v>
      </c>
      <c r="F260" s="206" t="str">
        <f t="shared" si="771"/>
        <v xml:space="preserve"> </v>
      </c>
      <c r="G260" s="206" t="str">
        <f t="shared" si="771"/>
        <v xml:space="preserve"> </v>
      </c>
      <c r="H260" s="206" t="str">
        <f t="shared" si="771"/>
        <v xml:space="preserve"> </v>
      </c>
      <c r="I260" s="206" t="str">
        <f t="shared" si="771"/>
        <v xml:space="preserve"> </v>
      </c>
      <c r="J260" s="206" t="str">
        <f t="shared" si="771"/>
        <v xml:space="preserve"> </v>
      </c>
      <c r="K260" s="206" t="str">
        <f t="shared" si="771"/>
        <v xml:space="preserve"> </v>
      </c>
      <c r="L260" s="206" t="str">
        <f t="shared" si="771"/>
        <v xml:space="preserve"> </v>
      </c>
      <c r="M260" s="206" t="str">
        <f t="shared" si="771"/>
        <v xml:space="preserve"> </v>
      </c>
      <c r="N260" s="206" t="str">
        <f t="shared" si="771"/>
        <v xml:space="preserve"> </v>
      </c>
      <c r="O260" s="206" t="str">
        <f t="shared" si="771"/>
        <v xml:space="preserve"> </v>
      </c>
      <c r="P260" s="206" t="str">
        <f t="shared" si="771"/>
        <v xml:space="preserve"> </v>
      </c>
      <c r="Q260" s="206" t="str">
        <f t="shared" si="771"/>
        <v xml:space="preserve"> </v>
      </c>
      <c r="R260" s="206" t="str">
        <f t="shared" si="771"/>
        <v xml:space="preserve"> </v>
      </c>
      <c r="U260" s="26" t="str">
        <f t="shared" si="586"/>
        <v/>
      </c>
    </row>
    <row r="261" spans="2:21" ht="15" x14ac:dyDescent="0.25">
      <c r="B261" s="209" t="s">
        <v>230</v>
      </c>
      <c r="U261" s="26" t="str">
        <f t="shared" si="586"/>
        <v/>
      </c>
    </row>
    <row r="262" spans="2:21" x14ac:dyDescent="0.2">
      <c r="B262" s="26">
        <v>1</v>
      </c>
      <c r="C262" s="217" t="s">
        <v>610</v>
      </c>
      <c r="U262" s="26" t="str">
        <f t="shared" si="586"/>
        <v>Pets are as different as the people who love them. Play Pet Bingo to find out which pet would be the best fit for you.</v>
      </c>
    </row>
    <row r="263" spans="2:21" x14ac:dyDescent="0.2">
      <c r="B263" s="210"/>
      <c r="C263" s="63" t="s">
        <v>660</v>
      </c>
      <c r="D263" s="33"/>
      <c r="E263" s="33"/>
      <c r="F263" s="33"/>
      <c r="G263" s="33"/>
      <c r="H263" s="33"/>
      <c r="I263" s="33"/>
      <c r="J263" s="33"/>
      <c r="K263" s="33"/>
      <c r="L263" s="33"/>
      <c r="M263" s="33"/>
      <c r="N263" s="33"/>
      <c r="O263" s="33"/>
      <c r="P263" s="33"/>
      <c r="Q263" s="33"/>
      <c r="R263" s="33"/>
      <c r="U263" s="26" t="str">
        <f t="shared" si="586"/>
        <v>Play bingo at a pet store. Ask the staff for help!</v>
      </c>
    </row>
    <row r="264" spans="2:21" x14ac:dyDescent="0.2">
      <c r="B264" s="210"/>
      <c r="C264" s="63" t="s">
        <v>661</v>
      </c>
      <c r="D264" s="33"/>
      <c r="E264" s="33"/>
      <c r="F264" s="33"/>
      <c r="G264" s="33"/>
      <c r="H264" s="33"/>
      <c r="I264" s="33"/>
      <c r="J264" s="33"/>
      <c r="K264" s="33"/>
      <c r="L264" s="33"/>
      <c r="M264" s="33"/>
      <c r="N264" s="33"/>
      <c r="O264" s="33"/>
      <c r="P264" s="33"/>
      <c r="Q264" s="33"/>
      <c r="R264" s="33"/>
      <c r="U264" s="26" t="str">
        <f t="shared" ref="U264:U327" si="772">GetComments(C264)</f>
        <v>Play bingo at a veterinarian's office. You might also ask a vet or vet's assistant to visit your group.</v>
      </c>
    </row>
    <row r="265" spans="2:21" x14ac:dyDescent="0.2">
      <c r="B265" s="210"/>
      <c r="C265" s="63" t="s">
        <v>662</v>
      </c>
      <c r="D265" s="33"/>
      <c r="E265" s="33"/>
      <c r="F265" s="33"/>
      <c r="G265" s="33"/>
      <c r="H265" s="33"/>
      <c r="I265" s="33"/>
      <c r="J265" s="33"/>
      <c r="K265" s="33"/>
      <c r="L265" s="33"/>
      <c r="M265" s="33"/>
      <c r="N265" s="33"/>
      <c r="O265" s="33"/>
      <c r="P265" s="33"/>
      <c r="Q265" s="33"/>
      <c r="R265" s="33"/>
      <c r="U265" s="26" t="str">
        <f t="shared" si="772"/>
        <v>Play bingo online. Team up with an adult and your Brownie friends to research pets on the Web.</v>
      </c>
    </row>
    <row r="266" spans="2:21" x14ac:dyDescent="0.2">
      <c r="B266" s="26">
        <v>2</v>
      </c>
      <c r="C266" s="212" t="s">
        <v>611</v>
      </c>
      <c r="D266" s="192" t="str">
        <f>IF(COUNTIF(D263:D265,"A")&gt;=1,"C",IF(COUNTIF(D263:D265,"A")&gt;0,"P"," "))</f>
        <v xml:space="preserve"> </v>
      </c>
      <c r="E266" s="192" t="str">
        <f t="shared" ref="E266" si="773">IF(COUNTIF(E263:E265,"A")&gt;=1,"C",IF(COUNTIF(E263:E265,"A")&gt;0,"P"," "))</f>
        <v xml:space="preserve"> </v>
      </c>
      <c r="F266" s="192" t="str">
        <f t="shared" ref="F266" si="774">IF(COUNTIF(F263:F265,"A")&gt;=1,"C",IF(COUNTIF(F263:F265,"A")&gt;0,"P"," "))</f>
        <v xml:space="preserve"> </v>
      </c>
      <c r="G266" s="192" t="str">
        <f t="shared" ref="G266" si="775">IF(COUNTIF(G263:G265,"A")&gt;=1,"C",IF(COUNTIF(G263:G265,"A")&gt;0,"P"," "))</f>
        <v xml:space="preserve"> </v>
      </c>
      <c r="H266" s="192" t="str">
        <f t="shared" ref="H266" si="776">IF(COUNTIF(H263:H265,"A")&gt;=1,"C",IF(COUNTIF(H263:H265,"A")&gt;0,"P"," "))</f>
        <v xml:space="preserve"> </v>
      </c>
      <c r="I266" s="192" t="str">
        <f t="shared" ref="I266" si="777">IF(COUNTIF(I263:I265,"A")&gt;=1,"C",IF(COUNTIF(I263:I265,"A")&gt;0,"P"," "))</f>
        <v xml:space="preserve"> </v>
      </c>
      <c r="J266" s="192" t="str">
        <f t="shared" ref="J266" si="778">IF(COUNTIF(J263:J265,"A")&gt;=1,"C",IF(COUNTIF(J263:J265,"A")&gt;0,"P"," "))</f>
        <v xml:space="preserve"> </v>
      </c>
      <c r="K266" s="192" t="str">
        <f t="shared" ref="K266" si="779">IF(COUNTIF(K263:K265,"A")&gt;=1,"C",IF(COUNTIF(K263:K265,"A")&gt;0,"P"," "))</f>
        <v xml:space="preserve"> </v>
      </c>
      <c r="L266" s="192" t="str">
        <f t="shared" ref="L266" si="780">IF(COUNTIF(L263:L265,"A")&gt;=1,"C",IF(COUNTIF(L263:L265,"A")&gt;0,"P"," "))</f>
        <v xml:space="preserve"> </v>
      </c>
      <c r="M266" s="192" t="str">
        <f t="shared" ref="M266" si="781">IF(COUNTIF(M263:M265,"A")&gt;=1,"C",IF(COUNTIF(M263:M265,"A")&gt;0,"P"," "))</f>
        <v xml:space="preserve"> </v>
      </c>
      <c r="N266" s="192" t="str">
        <f t="shared" ref="N266" si="782">IF(COUNTIF(N263:N265,"A")&gt;=1,"C",IF(COUNTIF(N263:N265,"A")&gt;0,"P"," "))</f>
        <v xml:space="preserve"> </v>
      </c>
      <c r="O266" s="192" t="str">
        <f t="shared" ref="O266" si="783">IF(COUNTIF(O263:O265,"A")&gt;=1,"C",IF(COUNTIF(O263:O265,"A")&gt;0,"P"," "))</f>
        <v xml:space="preserve"> </v>
      </c>
      <c r="P266" s="192" t="str">
        <f t="shared" ref="P266" si="784">IF(COUNTIF(P263:P265,"A")&gt;=1,"C",IF(COUNTIF(P263:P265,"A")&gt;0,"P"," "))</f>
        <v xml:space="preserve"> </v>
      </c>
      <c r="Q266" s="192" t="str">
        <f t="shared" ref="Q266" si="785">IF(COUNTIF(Q263:Q265,"A")&gt;=1,"C",IF(COUNTIF(Q263:Q265,"A")&gt;0,"P"," "))</f>
        <v xml:space="preserve"> </v>
      </c>
      <c r="R266" s="192" t="str">
        <f t="shared" ref="R266" si="786">IF(COUNTIF(R263:R265,"A")&gt;=1,"C",IF(COUNTIF(R263:R265,"A")&gt;0,"P"," "))</f>
        <v xml:space="preserve"> </v>
      </c>
      <c r="U266" s="26" t="str">
        <f t="shared" si="772"/>
        <v>Pets need a clean and comfortable place to live-if their cage, tank, or doghouse is dirty, they can get sick. Learn what one pet needs to have a home sweet home.</v>
      </c>
    </row>
    <row r="267" spans="2:21" x14ac:dyDescent="0.2">
      <c r="B267" s="211"/>
      <c r="C267" s="213" t="s">
        <v>663</v>
      </c>
      <c r="D267" s="33"/>
      <c r="E267" s="33"/>
      <c r="F267" s="33"/>
      <c r="G267" s="33"/>
      <c r="H267" s="33"/>
      <c r="I267" s="33"/>
      <c r="J267" s="33"/>
      <c r="K267" s="33"/>
      <c r="L267" s="33"/>
      <c r="M267" s="33"/>
      <c r="N267" s="33"/>
      <c r="O267" s="33"/>
      <c r="P267" s="33"/>
      <c r="Q267" s="33"/>
      <c r="R267" s="33"/>
      <c r="U267" s="26" t="str">
        <f t="shared" si="772"/>
        <v>Be the cage or tank cleaner. For two weeks, take charge of the cleaning for a fish, hamster, bird, cat, or other pet with its own little house or litter box.
FOR MORE FUN: Make an aquarium castle with a recycled plastic bottle. Be sure the plastic is safe for the fish before you start.</v>
      </c>
    </row>
    <row r="268" spans="2:21" x14ac:dyDescent="0.2">
      <c r="B268" s="211"/>
      <c r="C268" s="213" t="s">
        <v>664</v>
      </c>
      <c r="D268" s="33"/>
      <c r="E268" s="33"/>
      <c r="F268" s="33"/>
      <c r="G268" s="33"/>
      <c r="H268" s="33"/>
      <c r="I268" s="33"/>
      <c r="J268" s="33"/>
      <c r="K268" s="33"/>
      <c r="L268" s="33"/>
      <c r="M268" s="33"/>
      <c r="N268" s="33"/>
      <c r="O268" s="33"/>
      <c r="P268" s="33"/>
      <c r="Q268" s="33"/>
      <c r="R268" s="33"/>
      <c r="U268" s="26" t="str">
        <f t="shared" si="772"/>
        <v>Learn how to muck out a stall. Team up with an adult and find out how to clean a horse's stall. Help at a stable by doing it three times.</v>
      </c>
    </row>
    <row r="269" spans="2:21" x14ac:dyDescent="0.2">
      <c r="B269" s="211"/>
      <c r="C269" s="213" t="s">
        <v>665</v>
      </c>
      <c r="D269" s="33"/>
      <c r="E269" s="33"/>
      <c r="F269" s="33"/>
      <c r="G269" s="33"/>
      <c r="H269" s="33"/>
      <c r="I269" s="33"/>
      <c r="J269" s="33"/>
      <c r="K269" s="33"/>
      <c r="L269" s="33"/>
      <c r="M269" s="33"/>
      <c r="N269" s="33"/>
      <c r="O269" s="33"/>
      <c r="P269" s="33"/>
      <c r="Q269" s="33"/>
      <c r="R269" s="33"/>
      <c r="U269" s="26" t="str">
        <f t="shared" si="772"/>
        <v>Make a cozy sleeping space for a pet. Find out how the pet likes to sleep, and then make a bed for a cat or a dog, or a sleeping nook for a hamster or guinea pig.</v>
      </c>
    </row>
    <row r="270" spans="2:21" x14ac:dyDescent="0.2">
      <c r="B270" s="26">
        <v>3</v>
      </c>
      <c r="C270" s="212" t="s">
        <v>612</v>
      </c>
      <c r="D270" s="192" t="str">
        <f>IF(COUNTIF(D267:D269,"A")&gt;=1,"C",IF(COUNTIF(D267:D269,"A")&gt;0,"P"," "))</f>
        <v xml:space="preserve"> </v>
      </c>
      <c r="E270" s="192" t="str">
        <f t="shared" ref="E270" si="787">IF(COUNTIF(E267:E269,"A")&gt;=1,"C",IF(COUNTIF(E267:E269,"A")&gt;0,"P"," "))</f>
        <v xml:space="preserve"> </v>
      </c>
      <c r="F270" s="192" t="str">
        <f t="shared" ref="F270" si="788">IF(COUNTIF(F267:F269,"A")&gt;=1,"C",IF(COUNTIF(F267:F269,"A")&gt;0,"P"," "))</f>
        <v xml:space="preserve"> </v>
      </c>
      <c r="G270" s="192" t="str">
        <f t="shared" ref="G270" si="789">IF(COUNTIF(G267:G269,"A")&gt;=1,"C",IF(COUNTIF(G267:G269,"A")&gt;0,"P"," "))</f>
        <v xml:space="preserve"> </v>
      </c>
      <c r="H270" s="192" t="str">
        <f t="shared" ref="H270" si="790">IF(COUNTIF(H267:H269,"A")&gt;=1,"C",IF(COUNTIF(H267:H269,"A")&gt;0,"P"," "))</f>
        <v xml:space="preserve"> </v>
      </c>
      <c r="I270" s="192" t="str">
        <f t="shared" ref="I270" si="791">IF(COUNTIF(I267:I269,"A")&gt;=1,"C",IF(COUNTIF(I267:I269,"A")&gt;0,"P"," "))</f>
        <v xml:space="preserve"> </v>
      </c>
      <c r="J270" s="192" t="str">
        <f t="shared" ref="J270" si="792">IF(COUNTIF(J267:J269,"A")&gt;=1,"C",IF(COUNTIF(J267:J269,"A")&gt;0,"P"," "))</f>
        <v xml:space="preserve"> </v>
      </c>
      <c r="K270" s="192" t="str">
        <f t="shared" ref="K270" si="793">IF(COUNTIF(K267:K269,"A")&gt;=1,"C",IF(COUNTIF(K267:K269,"A")&gt;0,"P"," "))</f>
        <v xml:space="preserve"> </v>
      </c>
      <c r="L270" s="192" t="str">
        <f t="shared" ref="L270" si="794">IF(COUNTIF(L267:L269,"A")&gt;=1,"C",IF(COUNTIF(L267:L269,"A")&gt;0,"P"," "))</f>
        <v xml:space="preserve"> </v>
      </c>
      <c r="M270" s="192" t="str">
        <f t="shared" ref="M270" si="795">IF(COUNTIF(M267:M269,"A")&gt;=1,"C",IF(COUNTIF(M267:M269,"A")&gt;0,"P"," "))</f>
        <v xml:space="preserve"> </v>
      </c>
      <c r="N270" s="192" t="str">
        <f t="shared" ref="N270" si="796">IF(COUNTIF(N267:N269,"A")&gt;=1,"C",IF(COUNTIF(N267:N269,"A")&gt;0,"P"," "))</f>
        <v xml:space="preserve"> </v>
      </c>
      <c r="O270" s="192" t="str">
        <f t="shared" ref="O270" si="797">IF(COUNTIF(O267:O269,"A")&gt;=1,"C",IF(COUNTIF(O267:O269,"A")&gt;0,"P"," "))</f>
        <v xml:space="preserve"> </v>
      </c>
      <c r="P270" s="192" t="str">
        <f t="shared" ref="P270" si="798">IF(COUNTIF(P267:P269,"A")&gt;=1,"C",IF(COUNTIF(P267:P269,"A")&gt;0,"P"," "))</f>
        <v xml:space="preserve"> </v>
      </c>
      <c r="Q270" s="192" t="str">
        <f t="shared" ref="Q270" si="799">IF(COUNTIF(Q267:Q269,"A")&gt;=1,"C",IF(COUNTIF(Q267:Q269,"A")&gt;0,"P"," "))</f>
        <v xml:space="preserve"> </v>
      </c>
      <c r="R270" s="192" t="str">
        <f t="shared" ref="R270" si="800">IF(COUNTIF(R267:R269,"A")&gt;=1,"C",IF(COUNTIF(R267:R269,"A")&gt;0,"P"," "))</f>
        <v xml:space="preserve"> </v>
      </c>
      <c r="U270" s="26" t="str">
        <f t="shared" si="772"/>
        <v>Just like humans, pets need special care to stay healthy. Find out about how to keep them safe, feeling good, and looking good, too.</v>
      </c>
    </row>
    <row r="271" spans="2:21" x14ac:dyDescent="0.2">
      <c r="B271" s="211"/>
      <c r="C271" s="213" t="s">
        <v>666</v>
      </c>
      <c r="D271" s="33"/>
      <c r="E271" s="33"/>
      <c r="F271" s="33"/>
      <c r="G271" s="33"/>
      <c r="H271" s="33"/>
      <c r="I271" s="33"/>
      <c r="J271" s="33"/>
      <c r="K271" s="33"/>
      <c r="L271" s="33"/>
      <c r="M271" s="33"/>
      <c r="N271" s="33"/>
      <c r="O271" s="33"/>
      <c r="P271" s="33"/>
      <c r="Q271" s="33"/>
      <c r="R271" s="33"/>
      <c r="U271" s="26" t="str">
        <f t="shared" si="772"/>
        <v>Ask a veterinarian about health issues for three pets. What are common sicknesses? Does the pet need any special shots? Make a list that shows each pet, its possible health issues, and how you would keep it healthy. Share you lists with pet owners!</v>
      </c>
    </row>
    <row r="272" spans="2:21" x14ac:dyDescent="0.2">
      <c r="B272" s="211"/>
      <c r="C272" s="213" t="s">
        <v>667</v>
      </c>
      <c r="D272" s="33"/>
      <c r="E272" s="33"/>
      <c r="F272" s="33"/>
      <c r="G272" s="33"/>
      <c r="H272" s="33"/>
      <c r="I272" s="33"/>
      <c r="J272" s="33"/>
      <c r="K272" s="33"/>
      <c r="L272" s="33"/>
      <c r="M272" s="33"/>
      <c r="N272" s="33"/>
      <c r="O272" s="33"/>
      <c r="P272" s="33"/>
      <c r="Q272" s="33"/>
      <c r="R272" s="33"/>
      <c r="U272" s="26" t="str">
        <f t="shared" si="772"/>
        <v>Help a dog get exercise for one week. Team up with an adult to walk a dog or take it to a dog park. Decide where to go based on the weather, how much exercise the dog needs, and where it is safe and fun.
FOR MORE FUN: Draw a map of the best place to walk a dog in your neighborhood and share it with dog owners.</v>
      </c>
    </row>
    <row r="273" spans="2:21" x14ac:dyDescent="0.2">
      <c r="B273" s="211"/>
      <c r="C273" s="213" t="s">
        <v>668</v>
      </c>
      <c r="D273" s="33"/>
      <c r="E273" s="33"/>
      <c r="F273" s="33"/>
      <c r="G273" s="33"/>
      <c r="H273" s="33"/>
      <c r="I273" s="33"/>
      <c r="J273" s="33"/>
      <c r="K273" s="33"/>
      <c r="L273" s="33"/>
      <c r="M273" s="33"/>
      <c r="N273" s="33"/>
      <c r="O273" s="33"/>
      <c r="P273" s="33"/>
      <c r="Q273" s="33"/>
      <c r="R273" s="33"/>
      <c r="U273" s="26" t="str">
        <f t="shared" si="772"/>
        <v>Find out how to keep different pets looking good. Pick three pets and find out how often they have to be washed or brushed and any other special care tips. Then try out what you've learned by grooming a pet.</v>
      </c>
    </row>
    <row r="274" spans="2:21" x14ac:dyDescent="0.2">
      <c r="B274" s="26">
        <v>4</v>
      </c>
      <c r="C274" s="212" t="s">
        <v>613</v>
      </c>
      <c r="D274" s="192" t="str">
        <f>IF(COUNTIF(D271:D273,"A")&gt;=1,"C",IF(COUNTIF(D271:D273,"A")&gt;0,"P"," "))</f>
        <v xml:space="preserve"> </v>
      </c>
      <c r="E274" s="192" t="str">
        <f t="shared" ref="E274" si="801">IF(COUNTIF(E271:E273,"A")&gt;=1,"C",IF(COUNTIF(E271:E273,"A")&gt;0,"P"," "))</f>
        <v xml:space="preserve"> </v>
      </c>
      <c r="F274" s="192" t="str">
        <f t="shared" ref="F274" si="802">IF(COUNTIF(F271:F273,"A")&gt;=1,"C",IF(COUNTIF(F271:F273,"A")&gt;0,"P"," "))</f>
        <v xml:space="preserve"> </v>
      </c>
      <c r="G274" s="192" t="str">
        <f t="shared" ref="G274" si="803">IF(COUNTIF(G271:G273,"A")&gt;=1,"C",IF(COUNTIF(G271:G273,"A")&gt;0,"P"," "))</f>
        <v xml:space="preserve"> </v>
      </c>
      <c r="H274" s="192" t="str">
        <f t="shared" ref="H274" si="804">IF(COUNTIF(H271:H273,"A")&gt;=1,"C",IF(COUNTIF(H271:H273,"A")&gt;0,"P"," "))</f>
        <v xml:space="preserve"> </v>
      </c>
      <c r="I274" s="192" t="str">
        <f t="shared" ref="I274" si="805">IF(COUNTIF(I271:I273,"A")&gt;=1,"C",IF(COUNTIF(I271:I273,"A")&gt;0,"P"," "))</f>
        <v xml:space="preserve"> </v>
      </c>
      <c r="J274" s="192" t="str">
        <f t="shared" ref="J274" si="806">IF(COUNTIF(J271:J273,"A")&gt;=1,"C",IF(COUNTIF(J271:J273,"A")&gt;0,"P"," "))</f>
        <v xml:space="preserve"> </v>
      </c>
      <c r="K274" s="192" t="str">
        <f t="shared" ref="K274" si="807">IF(COUNTIF(K271:K273,"A")&gt;=1,"C",IF(COUNTIF(K271:K273,"A")&gt;0,"P"," "))</f>
        <v xml:space="preserve"> </v>
      </c>
      <c r="L274" s="192" t="str">
        <f t="shared" ref="L274" si="808">IF(COUNTIF(L271:L273,"A")&gt;=1,"C",IF(COUNTIF(L271:L273,"A")&gt;0,"P"," "))</f>
        <v xml:space="preserve"> </v>
      </c>
      <c r="M274" s="192" t="str">
        <f t="shared" ref="M274" si="809">IF(COUNTIF(M271:M273,"A")&gt;=1,"C",IF(COUNTIF(M271:M273,"A")&gt;0,"P"," "))</f>
        <v xml:space="preserve"> </v>
      </c>
      <c r="N274" s="192" t="str">
        <f t="shared" ref="N274" si="810">IF(COUNTIF(N271:N273,"A")&gt;=1,"C",IF(COUNTIF(N271:N273,"A")&gt;0,"P"," "))</f>
        <v xml:space="preserve"> </v>
      </c>
      <c r="O274" s="192" t="str">
        <f t="shared" ref="O274" si="811">IF(COUNTIF(O271:O273,"A")&gt;=1,"C",IF(COUNTIF(O271:O273,"A")&gt;0,"P"," "))</f>
        <v xml:space="preserve"> </v>
      </c>
      <c r="P274" s="192" t="str">
        <f t="shared" ref="P274" si="812">IF(COUNTIF(P271:P273,"A")&gt;=1,"C",IF(COUNTIF(P271:P273,"A")&gt;0,"P"," "))</f>
        <v xml:space="preserve"> </v>
      </c>
      <c r="Q274" s="192" t="str">
        <f t="shared" ref="Q274" si="813">IF(COUNTIF(Q271:Q273,"A")&gt;=1,"C",IF(COUNTIF(Q271:Q273,"A")&gt;0,"P"," "))</f>
        <v xml:space="preserve"> </v>
      </c>
      <c r="R274" s="192" t="str">
        <f t="shared" ref="R274" si="814">IF(COUNTIF(R271:R273,"A")&gt;=1,"C",IF(COUNTIF(R271:R273,"A")&gt;0,"P"," "))</f>
        <v xml:space="preserve"> </v>
      </c>
      <c r="U274" s="26" t="str">
        <f t="shared" si="772"/>
        <v>Pets need attention, hugs, and kind words, as well as lots of time to have fun and play. Learning to be a good pet owner is like learning to be a good parent!</v>
      </c>
    </row>
    <row r="275" spans="2:21" x14ac:dyDescent="0.2">
      <c r="B275" s="211"/>
      <c r="C275" s="213" t="s">
        <v>669</v>
      </c>
      <c r="D275" s="33"/>
      <c r="E275" s="33"/>
      <c r="F275" s="33"/>
      <c r="G275" s="33"/>
      <c r="H275" s="33"/>
      <c r="I275" s="33"/>
      <c r="J275" s="33"/>
      <c r="K275" s="33"/>
      <c r="L275" s="33"/>
      <c r="M275" s="33"/>
      <c r="N275" s="33"/>
      <c r="O275" s="33"/>
      <c r="P275" s="33"/>
      <c r="Q275" s="33"/>
      <c r="R275" s="33"/>
      <c r="U275" s="26" t="str">
        <f t="shared" si="772"/>
        <v>Make up a game to play with a pet. It might be throw-and-catch for a dog, or a game with a feather toy for a cat. Write your game down so you can share it with others. Then play the game!</v>
      </c>
    </row>
    <row r="276" spans="2:21" x14ac:dyDescent="0.2">
      <c r="B276" s="211"/>
      <c r="C276" s="213" t="s">
        <v>674</v>
      </c>
      <c r="D276" s="33"/>
      <c r="E276" s="33"/>
      <c r="F276" s="33"/>
      <c r="G276" s="33"/>
      <c r="H276" s="33"/>
      <c r="I276" s="33"/>
      <c r="J276" s="33"/>
      <c r="K276" s="33"/>
      <c r="L276" s="33"/>
      <c r="M276" s="33"/>
      <c r="N276" s="33"/>
      <c r="O276" s="33"/>
      <c r="P276" s="33"/>
      <c r="Q276" s="33"/>
      <c r="R276" s="33"/>
      <c r="U276" s="26" t="str">
        <f t="shared" si="772"/>
        <v>Make a simple pet toy. You could fill an old sock with catnip, knot the top, and leave it for a cat to play with. Or make a sock doll to keep a dog happy.</v>
      </c>
    </row>
    <row r="277" spans="2:21" x14ac:dyDescent="0.2">
      <c r="B277" s="211"/>
      <c r="C277" s="213" t="s">
        <v>670</v>
      </c>
      <c r="D277" s="33"/>
      <c r="E277" s="33"/>
      <c r="F277" s="33"/>
      <c r="G277" s="33"/>
      <c r="H277" s="33"/>
      <c r="I277" s="33"/>
      <c r="J277" s="33"/>
      <c r="K277" s="33"/>
      <c r="L277" s="33"/>
      <c r="M277" s="33"/>
      <c r="N277" s="33"/>
      <c r="O277" s="33"/>
      <c r="P277" s="33"/>
      <c r="Q277" s="33"/>
      <c r="R277" s="33"/>
      <c r="U277" s="26" t="str">
        <f t="shared" si="772"/>
        <v>Learn about how three different kinds of pets communicate their feelings. For example, a happy cat often purrs, and a dog that wants a walk might scratch at a door. Share what you've learned by playing animal charades. Have friends or family guess which pet you are and what you're feeling.
FOR MORE FUN: Make a list of a pet's 10 favorite things (like games, treats, and toys). Post it where people who love the pet can see it.</v>
      </c>
    </row>
    <row r="278" spans="2:21" x14ac:dyDescent="0.2">
      <c r="B278" s="26">
        <v>5</v>
      </c>
      <c r="C278" s="212" t="s">
        <v>614</v>
      </c>
      <c r="D278" s="192" t="str">
        <f>IF(COUNTIF(D275:D277,"A")&gt;=1,"C",IF(COUNTIF(D275:D277,"A")&gt;0,"P"," "))</f>
        <v xml:space="preserve"> </v>
      </c>
      <c r="E278" s="192" t="str">
        <f t="shared" ref="E278" si="815">IF(COUNTIF(E275:E277,"A")&gt;=1,"C",IF(COUNTIF(E275:E277,"A")&gt;0,"P"," "))</f>
        <v xml:space="preserve"> </v>
      </c>
      <c r="F278" s="192" t="str">
        <f t="shared" ref="F278" si="816">IF(COUNTIF(F275:F277,"A")&gt;=1,"C",IF(COUNTIF(F275:F277,"A")&gt;0,"P"," "))</f>
        <v xml:space="preserve"> </v>
      </c>
      <c r="G278" s="192" t="str">
        <f t="shared" ref="G278" si="817">IF(COUNTIF(G275:G277,"A")&gt;=1,"C",IF(COUNTIF(G275:G277,"A")&gt;0,"P"," "))</f>
        <v xml:space="preserve"> </v>
      </c>
      <c r="H278" s="192" t="str">
        <f t="shared" ref="H278" si="818">IF(COUNTIF(H275:H277,"A")&gt;=1,"C",IF(COUNTIF(H275:H277,"A")&gt;0,"P"," "))</f>
        <v xml:space="preserve"> </v>
      </c>
      <c r="I278" s="192" t="str">
        <f t="shared" ref="I278" si="819">IF(COUNTIF(I275:I277,"A")&gt;=1,"C",IF(COUNTIF(I275:I277,"A")&gt;0,"P"," "))</f>
        <v xml:space="preserve"> </v>
      </c>
      <c r="J278" s="192" t="str">
        <f t="shared" ref="J278" si="820">IF(COUNTIF(J275:J277,"A")&gt;=1,"C",IF(COUNTIF(J275:J277,"A")&gt;0,"P"," "))</f>
        <v xml:space="preserve"> </v>
      </c>
      <c r="K278" s="192" t="str">
        <f t="shared" ref="K278" si="821">IF(COUNTIF(K275:K277,"A")&gt;=1,"C",IF(COUNTIF(K275:K277,"A")&gt;0,"P"," "))</f>
        <v xml:space="preserve"> </v>
      </c>
      <c r="L278" s="192" t="str">
        <f t="shared" ref="L278" si="822">IF(COUNTIF(L275:L277,"A")&gt;=1,"C",IF(COUNTIF(L275:L277,"A")&gt;0,"P"," "))</f>
        <v xml:space="preserve"> </v>
      </c>
      <c r="M278" s="192" t="str">
        <f t="shared" ref="M278" si="823">IF(COUNTIF(M275:M277,"A")&gt;=1,"C",IF(COUNTIF(M275:M277,"A")&gt;0,"P"," "))</f>
        <v xml:space="preserve"> </v>
      </c>
      <c r="N278" s="192" t="str">
        <f t="shared" ref="N278" si="824">IF(COUNTIF(N275:N277,"A")&gt;=1,"C",IF(COUNTIF(N275:N277,"A")&gt;0,"P"," "))</f>
        <v xml:space="preserve"> </v>
      </c>
      <c r="O278" s="192" t="str">
        <f t="shared" ref="O278" si="825">IF(COUNTIF(O275:O277,"A")&gt;=1,"C",IF(COUNTIF(O275:O277,"A")&gt;0,"P"," "))</f>
        <v xml:space="preserve"> </v>
      </c>
      <c r="P278" s="192" t="str">
        <f t="shared" ref="P278" si="826">IF(COUNTIF(P275:P277,"A")&gt;=1,"C",IF(COUNTIF(P275:P277,"A")&gt;0,"P"," "))</f>
        <v xml:space="preserve"> </v>
      </c>
      <c r="Q278" s="192" t="str">
        <f t="shared" ref="Q278" si="827">IF(COUNTIF(Q275:Q277,"A")&gt;=1,"C",IF(COUNTIF(Q275:Q277,"A")&gt;0,"P"," "))</f>
        <v xml:space="preserve"> </v>
      </c>
      <c r="R278" s="192" t="str">
        <f t="shared" ref="R278" si="828">IF(COUNTIF(R275:R277,"A")&gt;=1,"C",IF(COUNTIF(R275:R277,"A")&gt;0,"P"," "))</f>
        <v xml:space="preserve"> </v>
      </c>
      <c r="U278" s="26" t="str">
        <f t="shared" si="772"/>
        <v>One of the most important responsibilities of a pet owner is knowing what her pet eats, how much it needs to eat, and what it can't eat. And, of course, making sure there's food ready when the pet gets hungry.</v>
      </c>
    </row>
    <row r="279" spans="2:21" x14ac:dyDescent="0.2">
      <c r="B279" s="211"/>
      <c r="C279" s="213" t="s">
        <v>671</v>
      </c>
      <c r="D279" s="33"/>
      <c r="E279" s="33"/>
      <c r="F279" s="33"/>
      <c r="G279" s="33"/>
      <c r="H279" s="33"/>
      <c r="I279" s="33"/>
      <c r="J279" s="33"/>
      <c r="K279" s="33"/>
      <c r="L279" s="33"/>
      <c r="M279" s="33"/>
      <c r="N279" s="33"/>
      <c r="O279" s="33"/>
      <c r="P279" s="33"/>
      <c r="Q279" s="33"/>
      <c r="R279" s="33"/>
      <c r="U279" s="26" t="str">
        <f t="shared" si="772"/>
        <v>If you have a pet of your own, make a feeding schedule. Make sure you know when and how often your pet needs to eat. Then feed your pet using your schedule for two weeks.</v>
      </c>
    </row>
    <row r="280" spans="2:21" x14ac:dyDescent="0.2">
      <c r="B280" s="211"/>
      <c r="C280" s="213" t="s">
        <v>672</v>
      </c>
      <c r="D280" s="33"/>
      <c r="E280" s="33"/>
      <c r="F280" s="33"/>
      <c r="G280" s="33"/>
      <c r="H280" s="33"/>
      <c r="I280" s="33"/>
      <c r="J280" s="33"/>
      <c r="K280" s="33"/>
      <c r="L280" s="33"/>
      <c r="M280" s="33"/>
      <c r="N280" s="33"/>
      <c r="O280" s="33"/>
      <c r="P280" s="33"/>
      <c r="Q280" s="33"/>
      <c r="R280" s="33"/>
      <c r="U280" s="26" t="str">
        <f t="shared" si="772"/>
        <v>Volunteer to feed someone else's pet. Create a feeding schedule, then feed the pet at least once a day for a week. Make sure an adult goes with you.</v>
      </c>
    </row>
    <row r="281" spans="2:21" x14ac:dyDescent="0.2">
      <c r="B281" s="211"/>
      <c r="C281" s="213" t="s">
        <v>673</v>
      </c>
      <c r="D281" s="33"/>
      <c r="E281" s="33"/>
      <c r="F281" s="33"/>
      <c r="G281" s="33"/>
      <c r="H281" s="33"/>
      <c r="I281" s="33"/>
      <c r="J281" s="33"/>
      <c r="K281" s="33"/>
      <c r="L281" s="33"/>
      <c r="M281" s="33"/>
      <c r="N281" s="33"/>
      <c r="O281" s="33"/>
      <c r="P281" s="33"/>
      <c r="Q281" s="33"/>
      <c r="R281" s="33"/>
      <c r="U281" s="26" t="str">
        <f t="shared" si="772"/>
        <v>Make a pet budget for two pets. Add up how much it costs to feed two different pets for one month. Think about regular food and any extras, such as treats and vitamins. Does the cost surprise you?
FOR MORE FUN: Cut out pet food coupons for your family or friends to use.</v>
      </c>
    </row>
    <row r="282" spans="2:21" ht="1.5" customHeight="1" thickBot="1" x14ac:dyDescent="0.25">
      <c r="D282" s="192" t="str">
        <f>IF(COUNTIF(D279:D281,"A")&gt;=1,"C",IF(COUNTIF(D279:D281,"A")&gt;0,"P"," "))</f>
        <v xml:space="preserve"> </v>
      </c>
      <c r="E282" s="192" t="str">
        <f t="shared" ref="E282" si="829">IF(COUNTIF(E279:E281,"A")&gt;=1,"C",IF(COUNTIF(E279:E281,"A")&gt;0,"P"," "))</f>
        <v xml:space="preserve"> </v>
      </c>
      <c r="F282" s="192" t="str">
        <f t="shared" ref="F282" si="830">IF(COUNTIF(F279:F281,"A")&gt;=1,"C",IF(COUNTIF(F279:F281,"A")&gt;0,"P"," "))</f>
        <v xml:space="preserve"> </v>
      </c>
      <c r="G282" s="192" t="str">
        <f t="shared" ref="G282" si="831">IF(COUNTIF(G279:G281,"A")&gt;=1,"C",IF(COUNTIF(G279:G281,"A")&gt;0,"P"," "))</f>
        <v xml:space="preserve"> </v>
      </c>
      <c r="H282" s="192" t="str">
        <f t="shared" ref="H282" si="832">IF(COUNTIF(H279:H281,"A")&gt;=1,"C",IF(COUNTIF(H279:H281,"A")&gt;0,"P"," "))</f>
        <v xml:space="preserve"> </v>
      </c>
      <c r="I282" s="192" t="str">
        <f t="shared" ref="I282" si="833">IF(COUNTIF(I279:I281,"A")&gt;=1,"C",IF(COUNTIF(I279:I281,"A")&gt;0,"P"," "))</f>
        <v xml:space="preserve"> </v>
      </c>
      <c r="J282" s="192" t="str">
        <f t="shared" ref="J282" si="834">IF(COUNTIF(J279:J281,"A")&gt;=1,"C",IF(COUNTIF(J279:J281,"A")&gt;0,"P"," "))</f>
        <v xml:space="preserve"> </v>
      </c>
      <c r="K282" s="192" t="str">
        <f t="shared" ref="K282" si="835">IF(COUNTIF(K279:K281,"A")&gt;=1,"C",IF(COUNTIF(K279:K281,"A")&gt;0,"P"," "))</f>
        <v xml:space="preserve"> </v>
      </c>
      <c r="L282" s="192" t="str">
        <f t="shared" ref="L282" si="836">IF(COUNTIF(L279:L281,"A")&gt;=1,"C",IF(COUNTIF(L279:L281,"A")&gt;0,"P"," "))</f>
        <v xml:space="preserve"> </v>
      </c>
      <c r="M282" s="192" t="str">
        <f t="shared" ref="M282" si="837">IF(COUNTIF(M279:M281,"A")&gt;=1,"C",IF(COUNTIF(M279:M281,"A")&gt;0,"P"," "))</f>
        <v xml:space="preserve"> </v>
      </c>
      <c r="N282" s="192" t="str">
        <f t="shared" ref="N282" si="838">IF(COUNTIF(N279:N281,"A")&gt;=1,"C",IF(COUNTIF(N279:N281,"A")&gt;0,"P"," "))</f>
        <v xml:space="preserve"> </v>
      </c>
      <c r="O282" s="192" t="str">
        <f t="shared" ref="O282" si="839">IF(COUNTIF(O279:O281,"A")&gt;=1,"C",IF(COUNTIF(O279:O281,"A")&gt;0,"P"," "))</f>
        <v xml:space="preserve"> </v>
      </c>
      <c r="P282" s="192" t="str">
        <f t="shared" ref="P282" si="840">IF(COUNTIF(P279:P281,"A")&gt;=1,"C",IF(COUNTIF(P279:P281,"A")&gt;0,"P"," "))</f>
        <v xml:space="preserve"> </v>
      </c>
      <c r="Q282" s="192" t="str">
        <f t="shared" ref="Q282" si="841">IF(COUNTIF(Q279:Q281,"A")&gt;=1,"C",IF(COUNTIF(Q279:Q281,"A")&gt;0,"P"," "))</f>
        <v xml:space="preserve"> </v>
      </c>
      <c r="R282" s="192" t="str">
        <f t="shared" ref="R282" si="842">IF(COUNTIF(R279:R281,"A")&gt;=1,"C",IF(COUNTIF(R279:R281,"A")&gt;0,"P"," "))</f>
        <v xml:space="preserve"> </v>
      </c>
      <c r="U282" s="26" t="str">
        <f t="shared" si="772"/>
        <v/>
      </c>
    </row>
    <row r="283" spans="2:21" ht="13.5" thickBot="1" x14ac:dyDescent="0.25">
      <c r="C283" s="58" t="s">
        <v>48</v>
      </c>
      <c r="D283" s="206" t="str">
        <f>IF(COUNTIF(D266:D282,"C")&gt;4,"C",IF(COUNTIF(D266:D282,"C")&gt;0,"P"," "))</f>
        <v xml:space="preserve"> </v>
      </c>
      <c r="E283" s="206" t="str">
        <f t="shared" ref="E283:R283" si="843">IF(COUNTIF(E266:E282,"C")&gt;4,"C",IF(COUNTIF(E266:E282,"C")&gt;0,"P"," "))</f>
        <v xml:space="preserve"> </v>
      </c>
      <c r="F283" s="206" t="str">
        <f t="shared" si="843"/>
        <v xml:space="preserve"> </v>
      </c>
      <c r="G283" s="206" t="str">
        <f t="shared" si="843"/>
        <v xml:space="preserve"> </v>
      </c>
      <c r="H283" s="206" t="str">
        <f t="shared" si="843"/>
        <v xml:space="preserve"> </v>
      </c>
      <c r="I283" s="206" t="str">
        <f t="shared" si="843"/>
        <v xml:space="preserve"> </v>
      </c>
      <c r="J283" s="206" t="str">
        <f t="shared" si="843"/>
        <v xml:space="preserve"> </v>
      </c>
      <c r="K283" s="206" t="str">
        <f t="shared" si="843"/>
        <v xml:space="preserve"> </v>
      </c>
      <c r="L283" s="206" t="str">
        <f t="shared" si="843"/>
        <v xml:space="preserve"> </v>
      </c>
      <c r="M283" s="206" t="str">
        <f t="shared" si="843"/>
        <v xml:space="preserve"> </v>
      </c>
      <c r="N283" s="206" t="str">
        <f t="shared" si="843"/>
        <v xml:space="preserve"> </v>
      </c>
      <c r="O283" s="206" t="str">
        <f t="shared" si="843"/>
        <v xml:space="preserve"> </v>
      </c>
      <c r="P283" s="206" t="str">
        <f t="shared" si="843"/>
        <v xml:space="preserve"> </v>
      </c>
      <c r="Q283" s="206" t="str">
        <f t="shared" si="843"/>
        <v xml:space="preserve"> </v>
      </c>
      <c r="R283" s="206" t="str">
        <f t="shared" si="843"/>
        <v xml:space="preserve"> </v>
      </c>
      <c r="U283" s="26" t="str">
        <f t="shared" si="772"/>
        <v/>
      </c>
    </row>
    <row r="284" spans="2:21" ht="15" x14ac:dyDescent="0.25">
      <c r="B284" s="209" t="s">
        <v>231</v>
      </c>
      <c r="U284" s="26" t="str">
        <f t="shared" si="772"/>
        <v/>
      </c>
    </row>
    <row r="285" spans="2:21" x14ac:dyDescent="0.2">
      <c r="B285" s="26">
        <v>1</v>
      </c>
      <c r="C285" s="217" t="s">
        <v>615</v>
      </c>
      <c r="U285" s="26" t="str">
        <f t="shared" si="772"/>
        <v>Scavenger hunts are a great way to have fun with your friends or get to know new people. In this step, make your own! First, decide what you'll look for. Then go on your search.</v>
      </c>
    </row>
    <row r="286" spans="2:21" x14ac:dyDescent="0.2">
      <c r="B286" s="210"/>
      <c r="C286" s="63" t="s">
        <v>675</v>
      </c>
      <c r="D286" s="33"/>
      <c r="E286" s="33"/>
      <c r="F286" s="33"/>
      <c r="G286" s="33"/>
      <c r="H286" s="33"/>
      <c r="I286" s="33"/>
      <c r="J286" s="33"/>
      <c r="K286" s="33"/>
      <c r="L286" s="33"/>
      <c r="M286" s="33"/>
      <c r="N286" s="33"/>
      <c r="O286" s="33"/>
      <c r="P286" s="33"/>
      <c r="Q286" s="33"/>
      <c r="R286" s="33"/>
      <c r="U286" s="26" t="str">
        <f t="shared" si="772"/>
        <v>Find it! Make a scavenger hunt of at least 10 things to find. It could be in your neighborhood, at home, or in the community. For example, if your hunt is in a library, you could find a book by a certain author, a magazine, or the librarian's signature. Now find them!</v>
      </c>
    </row>
    <row r="287" spans="2:21" x14ac:dyDescent="0.2">
      <c r="B287" s="210"/>
      <c r="C287" s="63" t="s">
        <v>676</v>
      </c>
      <c r="D287" s="33"/>
      <c r="E287" s="33"/>
      <c r="F287" s="33"/>
      <c r="G287" s="33"/>
      <c r="H287" s="33"/>
      <c r="I287" s="33"/>
      <c r="J287" s="33"/>
      <c r="K287" s="33"/>
      <c r="L287" s="33"/>
      <c r="M287" s="33"/>
      <c r="N287" s="33"/>
      <c r="O287" s="33"/>
      <c r="P287" s="33"/>
      <c r="Q287" s="33"/>
      <c r="R287" s="33"/>
      <c r="U287" s="26" t="str">
        <f t="shared" si="772"/>
        <v>See it! Make a scavenger hunt of at leasat 10 things to see. Choose 10 items that can be found where your game is going to be played. If you're playing in the backseat of a car, your list might include things you'd see out the window, like an 18-wheeler, a gas station, and a roadside jogger. Make your list, then play.</v>
      </c>
    </row>
    <row r="288" spans="2:21" x14ac:dyDescent="0.2">
      <c r="B288" s="210"/>
      <c r="C288" s="63" t="s">
        <v>677</v>
      </c>
      <c r="D288" s="33"/>
      <c r="E288" s="33"/>
      <c r="F288" s="33"/>
      <c r="G288" s="33"/>
      <c r="H288" s="33"/>
      <c r="I288" s="33"/>
      <c r="J288" s="33"/>
      <c r="K288" s="33"/>
      <c r="L288" s="33"/>
      <c r="M288" s="33"/>
      <c r="N288" s="33"/>
      <c r="O288" s="33"/>
      <c r="P288" s="33"/>
      <c r="Q288" s="33"/>
      <c r="R288" s="33"/>
      <c r="U288" s="26" t="str">
        <f t="shared" si="772"/>
        <v>Touch it! Make a scavenger hunt of at least 10 things to feel. Your list could include things that feel fuzzy, soft, hard, squishy, and anything else you can think of. Then, go find them.</v>
      </c>
    </row>
    <row r="289" spans="2:21" x14ac:dyDescent="0.2">
      <c r="B289" s="26">
        <v>2</v>
      </c>
      <c r="C289" s="212" t="s">
        <v>616</v>
      </c>
      <c r="D289" s="192" t="str">
        <f>IF(COUNTIF(D286:D288,"A")&gt;=1,"C",IF(COUNTIF(D286:D288,"A")&gt;0,"P"," "))</f>
        <v xml:space="preserve"> </v>
      </c>
      <c r="E289" s="192" t="str">
        <f t="shared" ref="E289" si="844">IF(COUNTIF(E286:E288,"A")&gt;=1,"C",IF(COUNTIF(E286:E288,"A")&gt;0,"P"," "))</f>
        <v xml:space="preserve"> </v>
      </c>
      <c r="F289" s="192" t="str">
        <f t="shared" ref="F289" si="845">IF(COUNTIF(F286:F288,"A")&gt;=1,"C",IF(COUNTIF(F286:F288,"A")&gt;0,"P"," "))</f>
        <v xml:space="preserve"> </v>
      </c>
      <c r="G289" s="192" t="str">
        <f t="shared" ref="G289" si="846">IF(COUNTIF(G286:G288,"A")&gt;=1,"C",IF(COUNTIF(G286:G288,"A")&gt;0,"P"," "))</f>
        <v xml:space="preserve"> </v>
      </c>
      <c r="H289" s="192" t="str">
        <f t="shared" ref="H289" si="847">IF(COUNTIF(H286:H288,"A")&gt;=1,"C",IF(COUNTIF(H286:H288,"A")&gt;0,"P"," "))</f>
        <v xml:space="preserve"> </v>
      </c>
      <c r="I289" s="192" t="str">
        <f t="shared" ref="I289" si="848">IF(COUNTIF(I286:I288,"A")&gt;=1,"C",IF(COUNTIF(I286:I288,"A")&gt;0,"P"," "))</f>
        <v xml:space="preserve"> </v>
      </c>
      <c r="J289" s="192" t="str">
        <f t="shared" ref="J289" si="849">IF(COUNTIF(J286:J288,"A")&gt;=1,"C",IF(COUNTIF(J286:J288,"A")&gt;0,"P"," "))</f>
        <v xml:space="preserve"> </v>
      </c>
      <c r="K289" s="192" t="str">
        <f t="shared" ref="K289" si="850">IF(COUNTIF(K286:K288,"A")&gt;=1,"C",IF(COUNTIF(K286:K288,"A")&gt;0,"P"," "))</f>
        <v xml:space="preserve"> </v>
      </c>
      <c r="L289" s="192" t="str">
        <f t="shared" ref="L289" si="851">IF(COUNTIF(L286:L288,"A")&gt;=1,"C",IF(COUNTIF(L286:L288,"A")&gt;0,"P"," "))</f>
        <v xml:space="preserve"> </v>
      </c>
      <c r="M289" s="192" t="str">
        <f t="shared" ref="M289" si="852">IF(COUNTIF(M286:M288,"A")&gt;=1,"C",IF(COUNTIF(M286:M288,"A")&gt;0,"P"," "))</f>
        <v xml:space="preserve"> </v>
      </c>
      <c r="N289" s="192" t="str">
        <f t="shared" ref="N289" si="853">IF(COUNTIF(N286:N288,"A")&gt;=1,"C",IF(COUNTIF(N286:N288,"A")&gt;0,"P"," "))</f>
        <v xml:space="preserve"> </v>
      </c>
      <c r="O289" s="192" t="str">
        <f t="shared" ref="O289" si="854">IF(COUNTIF(O286:O288,"A")&gt;=1,"C",IF(COUNTIF(O286:O288,"A")&gt;0,"P"," "))</f>
        <v xml:space="preserve"> </v>
      </c>
      <c r="P289" s="192" t="str">
        <f t="shared" ref="P289" si="855">IF(COUNTIF(P286:P288,"A")&gt;=1,"C",IF(COUNTIF(P286:P288,"A")&gt;0,"P"," "))</f>
        <v xml:space="preserve"> </v>
      </c>
      <c r="Q289" s="192" t="str">
        <f t="shared" ref="Q289" si="856">IF(COUNTIF(Q286:Q288,"A")&gt;=1,"C",IF(COUNTIF(Q286:Q288,"A")&gt;0,"P"," "))</f>
        <v xml:space="preserve"> </v>
      </c>
      <c r="R289" s="192" t="str">
        <f t="shared" ref="R289" si="857">IF(COUNTIF(R286:R288,"A")&gt;=1,"C",IF(COUNTIF(R286:R288,"A")&gt;0,"P"," "))</f>
        <v xml:space="preserve"> </v>
      </c>
      <c r="U289" s="26" t="str">
        <f t="shared" si="772"/>
        <v>Mysteries turn simple games into adventures. Sharpen your detective skills in this step.</v>
      </c>
    </row>
    <row r="290" spans="2:21" x14ac:dyDescent="0.2">
      <c r="B290" s="211"/>
      <c r="C290" s="213" t="s">
        <v>678</v>
      </c>
      <c r="D290" s="33"/>
      <c r="E290" s="33"/>
      <c r="F290" s="33"/>
      <c r="G290" s="33"/>
      <c r="H290" s="33"/>
      <c r="I290" s="33"/>
      <c r="J290" s="33"/>
      <c r="K290" s="33"/>
      <c r="L290" s="33"/>
      <c r="M290" s="33"/>
      <c r="N290" s="33"/>
      <c r="O290" s="33"/>
      <c r="P290" s="33"/>
      <c r="Q290" s="33"/>
      <c r="R290" s="33"/>
      <c r="U290" s="26" t="str">
        <f t="shared" si="772"/>
        <v>Get a clue! Turn your friends into detectives by leading them on a mystery hunt from clue card to clue card. For example, if the hunt is at your house, the first card could read, "Help me, I'm freezing." That would lead to the freezer, where another clue card awaits. The last clue could lead to a prize.</v>
      </c>
    </row>
    <row r="291" spans="2:21" x14ac:dyDescent="0.2">
      <c r="B291" s="211"/>
      <c r="C291" s="213" t="s">
        <v>679</v>
      </c>
      <c r="D291" s="33"/>
      <c r="E291" s="33"/>
      <c r="F291" s="33"/>
      <c r="G291" s="33"/>
      <c r="H291" s="33"/>
      <c r="I291" s="33"/>
      <c r="J291" s="33"/>
      <c r="K291" s="33"/>
      <c r="L291" s="33"/>
      <c r="M291" s="33"/>
      <c r="N291" s="33"/>
      <c r="O291" s="33"/>
      <c r="P291" s="33"/>
      <c r="Q291" s="33"/>
      <c r="R291" s="33"/>
      <c r="U291" s="26" t="str">
        <f t="shared" si="772"/>
        <v>Mystery box! Find a large box and have an adult help you cut a hole big enough for your hand to fit through. Then place 12 objects in the box and have your friends write down what they think each object is just by touching it. Whoever gets the most right answers wins.</v>
      </c>
    </row>
    <row r="292" spans="2:21" x14ac:dyDescent="0.2">
      <c r="B292" s="211"/>
      <c r="C292" s="213" t="s">
        <v>680</v>
      </c>
      <c r="D292" s="33"/>
      <c r="E292" s="33"/>
      <c r="F292" s="33"/>
      <c r="G292" s="33"/>
      <c r="H292" s="33"/>
      <c r="I292" s="33"/>
      <c r="J292" s="33"/>
      <c r="K292" s="33"/>
      <c r="L292" s="33"/>
      <c r="M292" s="33"/>
      <c r="N292" s="33"/>
      <c r="O292" s="33"/>
      <c r="P292" s="33"/>
      <c r="Q292" s="33"/>
      <c r="R292" s="33"/>
      <c r="U292" s="26" t="str">
        <f t="shared" si="772"/>
        <v>Who's who? Write the names of famous characters or people on small pieces of paper. (Write as many names as there are girls in the group.) Put them in a hat and draw one. Without looking at your paper, tape the paper to your forehead. Now, ask your friends yes-or-no questions to figure out who you are!</v>
      </c>
    </row>
    <row r="293" spans="2:21" x14ac:dyDescent="0.2">
      <c r="B293" s="26">
        <v>3</v>
      </c>
      <c r="C293" s="212" t="s">
        <v>617</v>
      </c>
      <c r="D293" s="192" t="str">
        <f>IF(COUNTIF(D290:D292,"A")&gt;=1,"C",IF(COUNTIF(D290:D292,"A")&gt;0,"P"," "))</f>
        <v xml:space="preserve"> </v>
      </c>
      <c r="E293" s="192" t="str">
        <f t="shared" ref="E293" si="858">IF(COUNTIF(E290:E292,"A")&gt;=1,"C",IF(COUNTIF(E290:E292,"A")&gt;0,"P"," "))</f>
        <v xml:space="preserve"> </v>
      </c>
      <c r="F293" s="192" t="str">
        <f t="shared" ref="F293" si="859">IF(COUNTIF(F290:F292,"A")&gt;=1,"C",IF(COUNTIF(F290:F292,"A")&gt;0,"P"," "))</f>
        <v xml:space="preserve"> </v>
      </c>
      <c r="G293" s="192" t="str">
        <f t="shared" ref="G293" si="860">IF(COUNTIF(G290:G292,"A")&gt;=1,"C",IF(COUNTIF(G290:G292,"A")&gt;0,"P"," "))</f>
        <v xml:space="preserve"> </v>
      </c>
      <c r="H293" s="192" t="str">
        <f t="shared" ref="H293" si="861">IF(COUNTIF(H290:H292,"A")&gt;=1,"C",IF(COUNTIF(H290:H292,"A")&gt;0,"P"," "))</f>
        <v xml:space="preserve"> </v>
      </c>
      <c r="I293" s="192" t="str">
        <f t="shared" ref="I293" si="862">IF(COUNTIF(I290:I292,"A")&gt;=1,"C",IF(COUNTIF(I290:I292,"A")&gt;0,"P"," "))</f>
        <v xml:space="preserve"> </v>
      </c>
      <c r="J293" s="192" t="str">
        <f t="shared" ref="J293" si="863">IF(COUNTIF(J290:J292,"A")&gt;=1,"C",IF(COUNTIF(J290:J292,"A")&gt;0,"P"," "))</f>
        <v xml:space="preserve"> </v>
      </c>
      <c r="K293" s="192" t="str">
        <f t="shared" ref="K293" si="864">IF(COUNTIF(K290:K292,"A")&gt;=1,"C",IF(COUNTIF(K290:K292,"A")&gt;0,"P"," "))</f>
        <v xml:space="preserve"> </v>
      </c>
      <c r="L293" s="192" t="str">
        <f t="shared" ref="L293" si="865">IF(COUNTIF(L290:L292,"A")&gt;=1,"C",IF(COUNTIF(L290:L292,"A")&gt;0,"P"," "))</f>
        <v xml:space="preserve"> </v>
      </c>
      <c r="M293" s="192" t="str">
        <f t="shared" ref="M293" si="866">IF(COUNTIF(M290:M292,"A")&gt;=1,"C",IF(COUNTIF(M290:M292,"A")&gt;0,"P"," "))</f>
        <v xml:space="preserve"> </v>
      </c>
      <c r="N293" s="192" t="str">
        <f t="shared" ref="N293" si="867">IF(COUNTIF(N290:N292,"A")&gt;=1,"C",IF(COUNTIF(N290:N292,"A")&gt;0,"P"," "))</f>
        <v xml:space="preserve"> </v>
      </c>
      <c r="O293" s="192" t="str">
        <f t="shared" ref="O293" si="868">IF(COUNTIF(O290:O292,"A")&gt;=1,"C",IF(COUNTIF(O290:O292,"A")&gt;0,"P"," "))</f>
        <v xml:space="preserve"> </v>
      </c>
      <c r="P293" s="192" t="str">
        <f t="shared" ref="P293" si="869">IF(COUNTIF(P290:P292,"A")&gt;=1,"C",IF(COUNTIF(P290:P292,"A")&gt;0,"P"," "))</f>
        <v xml:space="preserve"> </v>
      </c>
      <c r="Q293" s="192" t="str">
        <f t="shared" ref="Q293" si="870">IF(COUNTIF(Q290:Q292,"A")&gt;=1,"C",IF(COUNTIF(Q290:Q292,"A")&gt;0,"P"," "))</f>
        <v xml:space="preserve"> </v>
      </c>
      <c r="R293" s="192" t="str">
        <f t="shared" ref="R293" si="871">IF(COUNTIF(R290:R292,"A")&gt;=1,"C",IF(COUNTIF(R290:R292,"A")&gt;0,"P"," "))</f>
        <v xml:space="preserve"> </v>
      </c>
      <c r="U293" s="26" t="str">
        <f t="shared" si="772"/>
        <v>Cake. Presents. Games. All these things make birthday parties fun. In this step, your challenge is to create a new game for people to play at a party.</v>
      </c>
    </row>
    <row r="294" spans="2:21" x14ac:dyDescent="0.2">
      <c r="B294" s="211"/>
      <c r="C294" s="213" t="s">
        <v>681</v>
      </c>
      <c r="D294" s="33"/>
      <c r="E294" s="33"/>
      <c r="F294" s="33"/>
      <c r="G294" s="33"/>
      <c r="H294" s="33"/>
      <c r="I294" s="33"/>
      <c r="J294" s="33"/>
      <c r="K294" s="33"/>
      <c r="L294" s="33"/>
      <c r="M294" s="33"/>
      <c r="N294" s="33"/>
      <c r="O294" s="33"/>
      <c r="P294" s="33"/>
      <c r="Q294" s="33"/>
      <c r="R294" s="33"/>
      <c r="U294" s="26" t="str">
        <f t="shared" si="772"/>
        <v>Pin the tail on…? In Pin the Tail on the Donkey, blindfolded players try to pin a paper tail on a poster of a donkey. Pick a new matching pair for your game-maybe Brownie Elf and her hat, a nose and a teddy bear, or an octopus and eight legs.</v>
      </c>
    </row>
    <row r="295" spans="2:21" x14ac:dyDescent="0.2">
      <c r="B295" s="211"/>
      <c r="C295" s="213" t="s">
        <v>682</v>
      </c>
      <c r="D295" s="33"/>
      <c r="E295" s="33"/>
      <c r="F295" s="33"/>
      <c r="G295" s="33"/>
      <c r="H295" s="33"/>
      <c r="I295" s="33"/>
      <c r="J295" s="33"/>
      <c r="K295" s="33"/>
      <c r="L295" s="33"/>
      <c r="M295" s="33"/>
      <c r="N295" s="33"/>
      <c r="O295" s="33"/>
      <c r="P295" s="33"/>
      <c r="Q295" s="33"/>
      <c r="R295" s="33"/>
      <c r="U295" s="26" t="str">
        <f t="shared" si="772"/>
        <v>Heat things up. To play Hot Potato, players sit in a circle and pass around a potato (or another item) while music plays. Whoever is holding the potato when the music stops is "out." The game goes until only one person is left. Think up a new game that uses an object and music.
FOR MORE FUN: Make up a fun thing for players who are "out" to do, like be cheerleaders.</v>
      </c>
    </row>
    <row r="296" spans="2:21" x14ac:dyDescent="0.2">
      <c r="B296" s="211"/>
      <c r="C296" s="213" t="s">
        <v>683</v>
      </c>
      <c r="D296" s="33"/>
      <c r="E296" s="33"/>
      <c r="F296" s="33"/>
      <c r="G296" s="33"/>
      <c r="H296" s="33"/>
      <c r="I296" s="33"/>
      <c r="J296" s="33"/>
      <c r="K296" s="33"/>
      <c r="L296" s="33"/>
      <c r="M296" s="33"/>
      <c r="N296" s="33"/>
      <c r="O296" s="33"/>
      <c r="P296" s="33"/>
      <c r="Q296" s="33"/>
      <c r="R296" s="33"/>
      <c r="U296" s="26" t="str">
        <f t="shared" si="772"/>
        <v>Race day. In a relay race, players on two teams compete by taking turns running the same distance. Create a new kind of relay. Maybe each team gets only one pair of shoes, so girls must switch them off at each turn. Or instead of running, everyone could shuffle on their knees.</v>
      </c>
    </row>
    <row r="297" spans="2:21" x14ac:dyDescent="0.2">
      <c r="B297" s="26">
        <v>4</v>
      </c>
      <c r="C297" s="212" t="s">
        <v>618</v>
      </c>
      <c r="D297" s="192" t="str">
        <f>IF(COUNTIF(D294:D296,"A")&gt;=1,"C",IF(COUNTIF(D294:D296,"A")&gt;0,"P"," "))</f>
        <v xml:space="preserve"> </v>
      </c>
      <c r="E297" s="192" t="str">
        <f t="shared" ref="E297" si="872">IF(COUNTIF(E294:E296,"A")&gt;=1,"C",IF(COUNTIF(E294:E296,"A")&gt;0,"P"," "))</f>
        <v xml:space="preserve"> </v>
      </c>
      <c r="F297" s="192" t="str">
        <f t="shared" ref="F297" si="873">IF(COUNTIF(F294:F296,"A")&gt;=1,"C",IF(COUNTIF(F294:F296,"A")&gt;0,"P"," "))</f>
        <v xml:space="preserve"> </v>
      </c>
      <c r="G297" s="192" t="str">
        <f t="shared" ref="G297" si="874">IF(COUNTIF(G294:G296,"A")&gt;=1,"C",IF(COUNTIF(G294:G296,"A")&gt;0,"P"," "))</f>
        <v xml:space="preserve"> </v>
      </c>
      <c r="H297" s="192" t="str">
        <f t="shared" ref="H297" si="875">IF(COUNTIF(H294:H296,"A")&gt;=1,"C",IF(COUNTIF(H294:H296,"A")&gt;0,"P"," "))</f>
        <v xml:space="preserve"> </v>
      </c>
      <c r="I297" s="192" t="str">
        <f t="shared" ref="I297" si="876">IF(COUNTIF(I294:I296,"A")&gt;=1,"C",IF(COUNTIF(I294:I296,"A")&gt;0,"P"," "))</f>
        <v xml:space="preserve"> </v>
      </c>
      <c r="J297" s="192" t="str">
        <f t="shared" ref="J297" si="877">IF(COUNTIF(J294:J296,"A")&gt;=1,"C",IF(COUNTIF(J294:J296,"A")&gt;0,"P"," "))</f>
        <v xml:space="preserve"> </v>
      </c>
      <c r="K297" s="192" t="str">
        <f t="shared" ref="K297" si="878">IF(COUNTIF(K294:K296,"A")&gt;=1,"C",IF(COUNTIF(K294:K296,"A")&gt;0,"P"," "))</f>
        <v xml:space="preserve"> </v>
      </c>
      <c r="L297" s="192" t="str">
        <f t="shared" ref="L297" si="879">IF(COUNTIF(L294:L296,"A")&gt;=1,"C",IF(COUNTIF(L294:L296,"A")&gt;0,"P"," "))</f>
        <v xml:space="preserve"> </v>
      </c>
      <c r="M297" s="192" t="str">
        <f t="shared" ref="M297" si="880">IF(COUNTIF(M294:M296,"A")&gt;=1,"C",IF(COUNTIF(M294:M296,"A")&gt;0,"P"," "))</f>
        <v xml:space="preserve"> </v>
      </c>
      <c r="N297" s="192" t="str">
        <f t="shared" ref="N297" si="881">IF(COUNTIF(N294:N296,"A")&gt;=1,"C",IF(COUNTIF(N294:N296,"A")&gt;0,"P"," "))</f>
        <v xml:space="preserve"> </v>
      </c>
      <c r="O297" s="192" t="str">
        <f t="shared" ref="O297" si="882">IF(COUNTIF(O294:O296,"A")&gt;=1,"C",IF(COUNTIF(O294:O296,"A")&gt;0,"P"," "))</f>
        <v xml:space="preserve"> </v>
      </c>
      <c r="P297" s="192" t="str">
        <f t="shared" ref="P297" si="883">IF(COUNTIF(P294:P296,"A")&gt;=1,"C",IF(COUNTIF(P294:P296,"A")&gt;0,"P"," "))</f>
        <v xml:space="preserve"> </v>
      </c>
      <c r="Q297" s="192" t="str">
        <f t="shared" ref="Q297" si="884">IF(COUNTIF(Q294:Q296,"A")&gt;=1,"C",IF(COUNTIF(Q294:Q296,"A")&gt;0,"P"," "))</f>
        <v xml:space="preserve"> </v>
      </c>
      <c r="R297" s="192" t="str">
        <f t="shared" ref="R297" si="885">IF(COUNTIF(R294:R296,"A")&gt;=1,"C",IF(COUNTIF(R294:R296,"A")&gt;0,"P"," "))</f>
        <v xml:space="preserve"> </v>
      </c>
      <c r="U297" s="26" t="str">
        <f t="shared" si="772"/>
        <v>Take a game with rules you already know and add one new rule to make it feel like a whole new adventure. Of course, your new rule should make the game more fun, too.</v>
      </c>
    </row>
    <row r="298" spans="2:21" x14ac:dyDescent="0.2">
      <c r="B298" s="211"/>
      <c r="C298" s="63" t="s">
        <v>684</v>
      </c>
      <c r="D298" s="33"/>
      <c r="E298" s="33"/>
      <c r="F298" s="33"/>
      <c r="G298" s="33"/>
      <c r="H298" s="33"/>
      <c r="I298" s="33"/>
      <c r="J298" s="33"/>
      <c r="K298" s="33"/>
      <c r="L298" s="33"/>
      <c r="M298" s="33"/>
      <c r="N298" s="33"/>
      <c r="O298" s="33"/>
      <c r="P298" s="33"/>
      <c r="Q298" s="33"/>
      <c r="R298" s="33"/>
      <c r="U298" s="26" t="str">
        <f t="shared" si="772"/>
        <v>You're It. In TV Tag, players name a TV show ehn they're tagged. In Freeze Tag, they have to stand frozen in place when they're tagged. Make you own version of Tag by adding a rule. Maybe players have to twirl three times and say a tongue twister when they're tagged.
FOR MORE FUN: Can you figure out rules to make Tag a team sport?</v>
      </c>
    </row>
    <row r="299" spans="2:21" x14ac:dyDescent="0.2">
      <c r="B299" s="211"/>
      <c r="C299" s="63" t="s">
        <v>685</v>
      </c>
      <c r="D299" s="33"/>
      <c r="E299" s="33"/>
      <c r="F299" s="33"/>
      <c r="G299" s="33"/>
      <c r="H299" s="33"/>
      <c r="I299" s="33"/>
      <c r="J299" s="33"/>
      <c r="K299" s="33"/>
      <c r="L299" s="33"/>
      <c r="M299" s="33"/>
      <c r="N299" s="33"/>
      <c r="O299" s="33"/>
      <c r="P299" s="33"/>
      <c r="Q299" s="33"/>
      <c r="R299" s="33"/>
      <c r="U299" s="26" t="str">
        <f t="shared" si="772"/>
        <v>Duck, Duck, "Moo"-se. Duck, Duck, Goose is a simple game: Everyone sits in a circle, and one person walks around the circle tapping people and saying, "duck." When the person says "goose" instead, the tapped person jumps up and chases her. Change the game by using sounds instead of animals. You could try "Quack, quack, MOO!"</v>
      </c>
    </row>
    <row r="300" spans="2:21" x14ac:dyDescent="0.2">
      <c r="B300" s="211"/>
      <c r="C300" s="63" t="s">
        <v>686</v>
      </c>
      <c r="D300" s="33"/>
      <c r="E300" s="33"/>
      <c r="F300" s="33"/>
      <c r="G300" s="33"/>
      <c r="H300" s="33"/>
      <c r="I300" s="33"/>
      <c r="J300" s="33"/>
      <c r="K300" s="33"/>
      <c r="L300" s="33"/>
      <c r="M300" s="33"/>
      <c r="N300" s="33"/>
      <c r="O300" s="33"/>
      <c r="P300" s="33"/>
      <c r="Q300" s="33"/>
      <c r="R300" s="33"/>
      <c r="U300" s="26" t="str">
        <f t="shared" si="772"/>
        <v>Hop to it. To play Hopscotch, you draw squares from 1 to 10 and hop your way upward without touching any lines. But what if instead of numbers, you had to hop from animal to animal? Or what if you had to do a new action-like spin or sit- in each square?</v>
      </c>
    </row>
    <row r="301" spans="2:21" x14ac:dyDescent="0.2">
      <c r="B301" s="26">
        <v>5</v>
      </c>
      <c r="C301" s="212" t="s">
        <v>619</v>
      </c>
      <c r="D301" s="192" t="str">
        <f>IF(COUNTIF(D298:D300,"A")&gt;=1,"C",IF(COUNTIF(D298:D300,"A")&gt;0,"P"," "))</f>
        <v xml:space="preserve"> </v>
      </c>
      <c r="E301" s="192" t="str">
        <f t="shared" ref="E301" si="886">IF(COUNTIF(E298:E300,"A")&gt;=1,"C",IF(COUNTIF(E298:E300,"A")&gt;0,"P"," "))</f>
        <v xml:space="preserve"> </v>
      </c>
      <c r="F301" s="192" t="str">
        <f t="shared" ref="F301" si="887">IF(COUNTIF(F298:F300,"A")&gt;=1,"C",IF(COUNTIF(F298:F300,"A")&gt;0,"P"," "))</f>
        <v xml:space="preserve"> </v>
      </c>
      <c r="G301" s="192" t="str">
        <f t="shared" ref="G301" si="888">IF(COUNTIF(G298:G300,"A")&gt;=1,"C",IF(COUNTIF(G298:G300,"A")&gt;0,"P"," "))</f>
        <v xml:space="preserve"> </v>
      </c>
      <c r="H301" s="192" t="str">
        <f t="shared" ref="H301" si="889">IF(COUNTIF(H298:H300,"A")&gt;=1,"C",IF(COUNTIF(H298:H300,"A")&gt;0,"P"," "))</f>
        <v xml:space="preserve"> </v>
      </c>
      <c r="I301" s="192" t="str">
        <f t="shared" ref="I301" si="890">IF(COUNTIF(I298:I300,"A")&gt;=1,"C",IF(COUNTIF(I298:I300,"A")&gt;0,"P"," "))</f>
        <v xml:space="preserve"> </v>
      </c>
      <c r="J301" s="192" t="str">
        <f t="shared" ref="J301" si="891">IF(COUNTIF(J298:J300,"A")&gt;=1,"C",IF(COUNTIF(J298:J300,"A")&gt;0,"P"," "))</f>
        <v xml:space="preserve"> </v>
      </c>
      <c r="K301" s="192" t="str">
        <f t="shared" ref="K301" si="892">IF(COUNTIF(K298:K300,"A")&gt;=1,"C",IF(COUNTIF(K298:K300,"A")&gt;0,"P"," "))</f>
        <v xml:space="preserve"> </v>
      </c>
      <c r="L301" s="192" t="str">
        <f t="shared" ref="L301" si="893">IF(COUNTIF(L298:L300,"A")&gt;=1,"C",IF(COUNTIF(L298:L300,"A")&gt;0,"P"," "))</f>
        <v xml:space="preserve"> </v>
      </c>
      <c r="M301" s="192" t="str">
        <f t="shared" ref="M301" si="894">IF(COUNTIF(M298:M300,"A")&gt;=1,"C",IF(COUNTIF(M298:M300,"A")&gt;0,"P"," "))</f>
        <v xml:space="preserve"> </v>
      </c>
      <c r="N301" s="192" t="str">
        <f t="shared" ref="N301" si="895">IF(COUNTIF(N298:N300,"A")&gt;=1,"C",IF(COUNTIF(N298:N300,"A")&gt;0,"P"," "))</f>
        <v xml:space="preserve"> </v>
      </c>
      <c r="O301" s="192" t="str">
        <f t="shared" ref="O301" si="896">IF(COUNTIF(O298:O300,"A")&gt;=1,"C",IF(COUNTIF(O298:O300,"A")&gt;0,"P"," "))</f>
        <v xml:space="preserve"> </v>
      </c>
      <c r="P301" s="192" t="str">
        <f t="shared" ref="P301" si="897">IF(COUNTIF(P298:P300,"A")&gt;=1,"C",IF(COUNTIF(P298:P300,"A")&gt;0,"P"," "))</f>
        <v xml:space="preserve"> </v>
      </c>
      <c r="Q301" s="192" t="str">
        <f t="shared" ref="Q301" si="898">IF(COUNTIF(Q298:Q300,"A")&gt;=1,"C",IF(COUNTIF(Q298:Q300,"A")&gt;0,"P"," "))</f>
        <v xml:space="preserve"> </v>
      </c>
      <c r="R301" s="192" t="str">
        <f t="shared" ref="R301" si="899">IF(COUNTIF(R298:R300,"A")&gt;=1,"C",IF(COUNTIF(R298:R300,"A")&gt;0,"P"," "))</f>
        <v xml:space="preserve"> </v>
      </c>
      <c r="U301" s="26" t="str">
        <f t="shared" si="772"/>
        <v>Make the rules, pick the number of players, and select the kinds of balls or equipment to use. You can even give your new sport a name.</v>
      </c>
    </row>
    <row r="302" spans="2:21" x14ac:dyDescent="0.2">
      <c r="B302" s="211"/>
      <c r="C302" s="63" t="s">
        <v>687</v>
      </c>
      <c r="D302" s="33"/>
      <c r="E302" s="33"/>
      <c r="F302" s="33"/>
      <c r="G302" s="33"/>
      <c r="H302" s="33"/>
      <c r="I302" s="33"/>
      <c r="J302" s="33"/>
      <c r="K302" s="33"/>
      <c r="L302" s="33"/>
      <c r="M302" s="33"/>
      <c r="N302" s="33"/>
      <c r="O302" s="33"/>
      <c r="P302" s="33"/>
      <c r="Q302" s="33"/>
      <c r="R302" s="33"/>
      <c r="U302" s="26" t="str">
        <f t="shared" si="772"/>
        <v>Queen of the court. Create a new basketball-court sport that doesn't use a basketball. You might want to use different lines on the court, or the square painted on the backboard. Maybe your game could involve throwing tennis balls at the backboard from different places on the court.</v>
      </c>
    </row>
    <row r="303" spans="2:21" x14ac:dyDescent="0.2">
      <c r="B303" s="211"/>
      <c r="C303" s="63" t="s">
        <v>688</v>
      </c>
      <c r="D303" s="33"/>
      <c r="E303" s="33"/>
      <c r="F303" s="33"/>
      <c r="G303" s="33"/>
      <c r="H303" s="33"/>
      <c r="I303" s="33"/>
      <c r="J303" s="33"/>
      <c r="K303" s="33"/>
      <c r="L303" s="33"/>
      <c r="M303" s="33"/>
      <c r="N303" s="33"/>
      <c r="O303" s="33"/>
      <c r="P303" s="33"/>
      <c r="Q303" s="33"/>
      <c r="R303" s="33"/>
      <c r="U303" s="26" t="str">
        <f t="shared" si="772"/>
        <v>Field of dreams. Soccer fields have clearly marked sidelines, huge goals, and a sea of grass to play on. Dream up the wildest game you can! Maybe it includes five soccer balls on the field at one time, with players using their hands but not their feet.</v>
      </c>
    </row>
    <row r="304" spans="2:21" x14ac:dyDescent="0.2">
      <c r="B304" s="211"/>
      <c r="C304" s="63" t="s">
        <v>689</v>
      </c>
      <c r="D304" s="33"/>
      <c r="E304" s="33"/>
      <c r="F304" s="33"/>
      <c r="G304" s="33"/>
      <c r="H304" s="33"/>
      <c r="I304" s="33"/>
      <c r="J304" s="33"/>
      <c r="K304" s="33"/>
      <c r="L304" s="33"/>
      <c r="M304" s="33"/>
      <c r="N304" s="33"/>
      <c r="O304" s="33"/>
      <c r="P304" s="33"/>
      <c r="Q304" s="33"/>
      <c r="R304" s="33"/>
      <c r="U304" s="26" t="str">
        <f t="shared" si="772"/>
        <v>The new ballpark. Come up with a new game that uses a baseball diamond. For example, you oculd start with players kicking an old volleyball and then running straight to second base.</v>
      </c>
    </row>
    <row r="305" spans="2:21" ht="1.5" customHeight="1" thickBot="1" x14ac:dyDescent="0.25">
      <c r="D305" s="192" t="str">
        <f>IF(COUNTIF(D302:D304,"A")&gt;=1,"C",IF(COUNTIF(D302:D304,"A")&gt;0,"P"," "))</f>
        <v xml:space="preserve"> </v>
      </c>
      <c r="E305" s="192" t="str">
        <f t="shared" ref="E305" si="900">IF(COUNTIF(E302:E304,"A")&gt;=1,"C",IF(COUNTIF(E302:E304,"A")&gt;0,"P"," "))</f>
        <v xml:space="preserve"> </v>
      </c>
      <c r="F305" s="192" t="str">
        <f t="shared" ref="F305" si="901">IF(COUNTIF(F302:F304,"A")&gt;=1,"C",IF(COUNTIF(F302:F304,"A")&gt;0,"P"," "))</f>
        <v xml:space="preserve"> </v>
      </c>
      <c r="G305" s="192" t="str">
        <f t="shared" ref="G305" si="902">IF(COUNTIF(G302:G304,"A")&gt;=1,"C",IF(COUNTIF(G302:G304,"A")&gt;0,"P"," "))</f>
        <v xml:space="preserve"> </v>
      </c>
      <c r="H305" s="192" t="str">
        <f t="shared" ref="H305" si="903">IF(COUNTIF(H302:H304,"A")&gt;=1,"C",IF(COUNTIF(H302:H304,"A")&gt;0,"P"," "))</f>
        <v xml:space="preserve"> </v>
      </c>
      <c r="I305" s="192" t="str">
        <f t="shared" ref="I305" si="904">IF(COUNTIF(I302:I304,"A")&gt;=1,"C",IF(COUNTIF(I302:I304,"A")&gt;0,"P"," "))</f>
        <v xml:space="preserve"> </v>
      </c>
      <c r="J305" s="192" t="str">
        <f t="shared" ref="J305" si="905">IF(COUNTIF(J302:J304,"A")&gt;=1,"C",IF(COUNTIF(J302:J304,"A")&gt;0,"P"," "))</f>
        <v xml:space="preserve"> </v>
      </c>
      <c r="K305" s="192" t="str">
        <f t="shared" ref="K305" si="906">IF(COUNTIF(K302:K304,"A")&gt;=1,"C",IF(COUNTIF(K302:K304,"A")&gt;0,"P"," "))</f>
        <v xml:space="preserve"> </v>
      </c>
      <c r="L305" s="192" t="str">
        <f t="shared" ref="L305" si="907">IF(COUNTIF(L302:L304,"A")&gt;=1,"C",IF(COUNTIF(L302:L304,"A")&gt;0,"P"," "))</f>
        <v xml:space="preserve"> </v>
      </c>
      <c r="M305" s="192" t="str">
        <f t="shared" ref="M305" si="908">IF(COUNTIF(M302:M304,"A")&gt;=1,"C",IF(COUNTIF(M302:M304,"A")&gt;0,"P"," "))</f>
        <v xml:space="preserve"> </v>
      </c>
      <c r="N305" s="192" t="str">
        <f t="shared" ref="N305" si="909">IF(COUNTIF(N302:N304,"A")&gt;=1,"C",IF(COUNTIF(N302:N304,"A")&gt;0,"P"," "))</f>
        <v xml:space="preserve"> </v>
      </c>
      <c r="O305" s="192" t="str">
        <f t="shared" ref="O305" si="910">IF(COUNTIF(O302:O304,"A")&gt;=1,"C",IF(COUNTIF(O302:O304,"A")&gt;0,"P"," "))</f>
        <v xml:space="preserve"> </v>
      </c>
      <c r="P305" s="192" t="str">
        <f t="shared" ref="P305" si="911">IF(COUNTIF(P302:P304,"A")&gt;=1,"C",IF(COUNTIF(P302:P304,"A")&gt;0,"P"," "))</f>
        <v xml:space="preserve"> </v>
      </c>
      <c r="Q305" s="192" t="str">
        <f t="shared" ref="Q305" si="912">IF(COUNTIF(Q302:Q304,"A")&gt;=1,"C",IF(COUNTIF(Q302:Q304,"A")&gt;0,"P"," "))</f>
        <v xml:space="preserve"> </v>
      </c>
      <c r="R305" s="192" t="str">
        <f t="shared" ref="R305" si="913">IF(COUNTIF(R302:R304,"A")&gt;=1,"C",IF(COUNTIF(R302:R304,"A")&gt;0,"P"," "))</f>
        <v xml:space="preserve"> </v>
      </c>
      <c r="U305" s="26" t="str">
        <f t="shared" si="772"/>
        <v/>
      </c>
    </row>
    <row r="306" spans="2:21" ht="13.5" thickBot="1" x14ac:dyDescent="0.25">
      <c r="C306" s="58" t="s">
        <v>48</v>
      </c>
      <c r="D306" s="206" t="str">
        <f>IF(COUNTIF(D289:D305,"C")&gt;4,"C",IF(COUNTIF(D289:D305,"C")&gt;0,"P"," "))</f>
        <v xml:space="preserve"> </v>
      </c>
      <c r="E306" s="206" t="str">
        <f t="shared" ref="E306:R306" si="914">IF(COUNTIF(E289:E305,"C")&gt;4,"C",IF(COUNTIF(E289:E305,"C")&gt;0,"P"," "))</f>
        <v xml:space="preserve"> </v>
      </c>
      <c r="F306" s="206" t="str">
        <f t="shared" si="914"/>
        <v xml:space="preserve"> </v>
      </c>
      <c r="G306" s="206" t="str">
        <f t="shared" si="914"/>
        <v xml:space="preserve"> </v>
      </c>
      <c r="H306" s="206" t="str">
        <f t="shared" si="914"/>
        <v xml:space="preserve"> </v>
      </c>
      <c r="I306" s="206" t="str">
        <f t="shared" si="914"/>
        <v xml:space="preserve"> </v>
      </c>
      <c r="J306" s="206" t="str">
        <f t="shared" si="914"/>
        <v xml:space="preserve"> </v>
      </c>
      <c r="K306" s="206" t="str">
        <f t="shared" si="914"/>
        <v xml:space="preserve"> </v>
      </c>
      <c r="L306" s="206" t="str">
        <f t="shared" si="914"/>
        <v xml:space="preserve"> </v>
      </c>
      <c r="M306" s="206" t="str">
        <f t="shared" si="914"/>
        <v xml:space="preserve"> </v>
      </c>
      <c r="N306" s="206" t="str">
        <f t="shared" si="914"/>
        <v xml:space="preserve"> </v>
      </c>
      <c r="O306" s="206" t="str">
        <f t="shared" si="914"/>
        <v xml:space="preserve"> </v>
      </c>
      <c r="P306" s="206" t="str">
        <f t="shared" si="914"/>
        <v xml:space="preserve"> </v>
      </c>
      <c r="Q306" s="206" t="str">
        <f t="shared" si="914"/>
        <v xml:space="preserve"> </v>
      </c>
      <c r="R306" s="206" t="str">
        <f t="shared" si="914"/>
        <v xml:space="preserve"> </v>
      </c>
      <c r="U306" s="26" t="str">
        <f t="shared" si="772"/>
        <v/>
      </c>
    </row>
    <row r="307" spans="2:21" ht="15" x14ac:dyDescent="0.25">
      <c r="B307" s="209" t="s">
        <v>232</v>
      </c>
      <c r="U307" s="26" t="str">
        <f t="shared" si="772"/>
        <v/>
      </c>
    </row>
    <row r="308" spans="2:21" x14ac:dyDescent="0.2">
      <c r="B308" s="26">
        <v>1</v>
      </c>
      <c r="C308" s="217" t="s">
        <v>620</v>
      </c>
      <c r="U308" s="26" t="str">
        <f t="shared" si="772"/>
        <v>Inventors warm up their minds so they can be creative! One way to do that is to find different ways to use things. If you've ever found a new way to use a tool or toy, you're already an inventor! In this step, come up with new uses for things that already exist.</v>
      </c>
    </row>
    <row r="309" spans="2:21" x14ac:dyDescent="0.2">
      <c r="B309" s="210"/>
      <c r="C309" s="63" t="s">
        <v>690</v>
      </c>
      <c r="D309" s="33"/>
      <c r="E309" s="33"/>
      <c r="F309" s="33"/>
      <c r="G309" s="33"/>
      <c r="H309" s="33"/>
      <c r="I309" s="33"/>
      <c r="J309" s="33"/>
      <c r="K309" s="33"/>
      <c r="L309" s="33"/>
      <c r="M309" s="33"/>
      <c r="N309" s="33"/>
      <c r="O309" s="33"/>
      <c r="P309" s="33"/>
      <c r="Q309" s="33"/>
      <c r="R309" s="33"/>
      <c r="U309" s="26" t="str">
        <f t="shared" si="772"/>
        <v>Make up five new uses for a box. You could use a box to store your toys, build a playhouse, make a hat, or create a bed for your pet. Don't be afraid to think of something wacky and unusual. Sometimes the crazy ideas are the best ones!</v>
      </c>
    </row>
    <row r="310" spans="2:21" x14ac:dyDescent="0.2">
      <c r="B310" s="210"/>
      <c r="C310" s="63" t="s">
        <v>691</v>
      </c>
      <c r="D310" s="33"/>
      <c r="E310" s="33"/>
      <c r="F310" s="33"/>
      <c r="G310" s="33"/>
      <c r="H310" s="33"/>
      <c r="I310" s="33"/>
      <c r="J310" s="33"/>
      <c r="K310" s="33"/>
      <c r="L310" s="33"/>
      <c r="M310" s="33"/>
      <c r="N310" s="33"/>
      <c r="O310" s="33"/>
      <c r="P310" s="33"/>
      <c r="Q310" s="33"/>
      <c r="R310" s="33"/>
      <c r="U310" s="26" t="str">
        <f t="shared" si="772"/>
        <v>Come up with fun and different things you can make from circles. Use the circle template on the next page. Take five minutes to draw as many as you can.
FOR MORE FUN: Use markers to decorate your circles!</v>
      </c>
    </row>
    <row r="311" spans="2:21" x14ac:dyDescent="0.2">
      <c r="B311" s="210"/>
      <c r="C311" s="63" t="s">
        <v>692</v>
      </c>
      <c r="D311" s="33"/>
      <c r="E311" s="33"/>
      <c r="F311" s="33"/>
      <c r="G311" s="33"/>
      <c r="H311" s="33"/>
      <c r="I311" s="33"/>
      <c r="J311" s="33"/>
      <c r="K311" s="33"/>
      <c r="L311" s="33"/>
      <c r="M311" s="33"/>
      <c r="N311" s="33"/>
      <c r="O311" s="33"/>
      <c r="P311" s="33"/>
      <c r="Q311" s="33"/>
      <c r="R311" s="33"/>
      <c r="U311" s="26" t="str">
        <f t="shared" si="772"/>
        <v>Find five new ways to use or play with a tool or toy. It could be a ball, a headband, a toothbrush, or an old sock.</v>
      </c>
    </row>
    <row r="312" spans="2:21" x14ac:dyDescent="0.2">
      <c r="B312" s="26">
        <v>2</v>
      </c>
      <c r="C312" s="212" t="s">
        <v>621</v>
      </c>
      <c r="D312" s="192" t="str">
        <f>IF(COUNTIF(D309:D311,"A")&gt;=1,"C",IF(COUNTIF(D309:D311,"A")&gt;0,"P"," "))</f>
        <v xml:space="preserve"> </v>
      </c>
      <c r="E312" s="192" t="str">
        <f t="shared" ref="E312" si="915">IF(COUNTIF(E309:E311,"A")&gt;=1,"C",IF(COUNTIF(E309:E311,"A")&gt;0,"P"," "))</f>
        <v xml:space="preserve"> </v>
      </c>
      <c r="F312" s="192" t="str">
        <f t="shared" ref="F312" si="916">IF(COUNTIF(F309:F311,"A")&gt;=1,"C",IF(COUNTIF(F309:F311,"A")&gt;0,"P"," "))</f>
        <v xml:space="preserve"> </v>
      </c>
      <c r="G312" s="192" t="str">
        <f t="shared" ref="G312" si="917">IF(COUNTIF(G309:G311,"A")&gt;=1,"C",IF(COUNTIF(G309:G311,"A")&gt;0,"P"," "))</f>
        <v xml:space="preserve"> </v>
      </c>
      <c r="H312" s="192" t="str">
        <f t="shared" ref="H312" si="918">IF(COUNTIF(H309:H311,"A")&gt;=1,"C",IF(COUNTIF(H309:H311,"A")&gt;0,"P"," "))</f>
        <v xml:space="preserve"> </v>
      </c>
      <c r="I312" s="192" t="str">
        <f t="shared" ref="I312" si="919">IF(COUNTIF(I309:I311,"A")&gt;=1,"C",IF(COUNTIF(I309:I311,"A")&gt;0,"P"," "))</f>
        <v xml:space="preserve"> </v>
      </c>
      <c r="J312" s="192" t="str">
        <f t="shared" ref="J312" si="920">IF(COUNTIF(J309:J311,"A")&gt;=1,"C",IF(COUNTIF(J309:J311,"A")&gt;0,"P"," "))</f>
        <v xml:space="preserve"> </v>
      </c>
      <c r="K312" s="192" t="str">
        <f t="shared" ref="K312" si="921">IF(COUNTIF(K309:K311,"A")&gt;=1,"C",IF(COUNTIF(K309:K311,"A")&gt;0,"P"," "))</f>
        <v xml:space="preserve"> </v>
      </c>
      <c r="L312" s="192" t="str">
        <f t="shared" ref="L312" si="922">IF(COUNTIF(L309:L311,"A")&gt;=1,"C",IF(COUNTIF(L309:L311,"A")&gt;0,"P"," "))</f>
        <v xml:space="preserve"> </v>
      </c>
      <c r="M312" s="192" t="str">
        <f t="shared" ref="M312" si="923">IF(COUNTIF(M309:M311,"A")&gt;=1,"C",IF(COUNTIF(M309:M311,"A")&gt;0,"P"," "))</f>
        <v xml:space="preserve"> </v>
      </c>
      <c r="N312" s="192" t="str">
        <f t="shared" ref="N312" si="924">IF(COUNTIF(N309:N311,"A")&gt;=1,"C",IF(COUNTIF(N309:N311,"A")&gt;0,"P"," "))</f>
        <v xml:space="preserve"> </v>
      </c>
      <c r="O312" s="192" t="str">
        <f t="shared" ref="O312" si="925">IF(COUNTIF(O309:O311,"A")&gt;=1,"C",IF(COUNTIF(O309:O311,"A")&gt;0,"P"," "))</f>
        <v xml:space="preserve"> </v>
      </c>
      <c r="P312" s="192" t="str">
        <f t="shared" ref="P312" si="926">IF(COUNTIF(P309:P311,"A")&gt;=1,"C",IF(COUNTIF(P309:P311,"A")&gt;0,"P"," "))</f>
        <v xml:space="preserve"> </v>
      </c>
      <c r="Q312" s="192" t="str">
        <f t="shared" ref="Q312" si="927">IF(COUNTIF(Q309:Q311,"A")&gt;=1,"C",IF(COUNTIF(Q309:Q311,"A")&gt;0,"P"," "))</f>
        <v xml:space="preserve"> </v>
      </c>
      <c r="R312" s="192" t="str">
        <f t="shared" ref="R312" si="928">IF(COUNTIF(R309:R311,"A")&gt;=1,"C",IF(COUNTIF(R309:R311,"A")&gt;0,"P"," "))</f>
        <v xml:space="preserve"> </v>
      </c>
      <c r="U312" s="26" t="str">
        <f t="shared" si="772"/>
        <v>Find lots of ways to solve the same problem. There's more than one way to solve most problems. Sometimes we stick with the same way of doing something just because we're used to it. Pick one choice below, and make a list of 10 ideas. Then try two of them.</v>
      </c>
    </row>
    <row r="313" spans="2:21" x14ac:dyDescent="0.2">
      <c r="B313" s="211"/>
      <c r="C313" s="63" t="s">
        <v>693</v>
      </c>
      <c r="D313" s="33"/>
      <c r="E313" s="33"/>
      <c r="F313" s="33"/>
      <c r="G313" s="33"/>
      <c r="H313" s="33"/>
      <c r="I313" s="33"/>
      <c r="J313" s="33"/>
      <c r="K313" s="33"/>
      <c r="L313" s="33"/>
      <c r="M313" s="33"/>
      <c r="N313" s="33"/>
      <c r="O313" s="33"/>
      <c r="P313" s="33"/>
      <c r="Q313" s="33"/>
      <c r="R313" s="33"/>
      <c r="U313" s="26" t="str">
        <f t="shared" si="772"/>
        <v>Making music. You could whistle, tap chopsticks on the table, or bang pots and pans together. What other creative ways could you make music?</v>
      </c>
    </row>
    <row r="314" spans="2:21" x14ac:dyDescent="0.2">
      <c r="B314" s="211"/>
      <c r="C314" s="63" t="s">
        <v>694</v>
      </c>
      <c r="D314" s="33"/>
      <c r="E314" s="33"/>
      <c r="F314" s="33"/>
      <c r="G314" s="33"/>
      <c r="H314" s="33"/>
      <c r="I314" s="33"/>
      <c r="J314" s="33"/>
      <c r="K314" s="33"/>
      <c r="L314" s="33"/>
      <c r="M314" s="33"/>
      <c r="N314" s="33"/>
      <c r="O314" s="33"/>
      <c r="P314" s="33"/>
      <c r="Q314" s="33"/>
      <c r="R314" s="33"/>
      <c r="U314" s="26" t="str">
        <f t="shared" si="772"/>
        <v>Carrying lunch. You might put your lunch in a box. You could also mail it!</v>
      </c>
    </row>
    <row r="315" spans="2:21" x14ac:dyDescent="0.2">
      <c r="B315" s="211"/>
      <c r="C315" s="63" t="s">
        <v>695</v>
      </c>
      <c r="D315" s="33"/>
      <c r="E315" s="33"/>
      <c r="F315" s="33"/>
      <c r="G315" s="33"/>
      <c r="H315" s="33"/>
      <c r="I315" s="33"/>
      <c r="J315" s="33"/>
      <c r="K315" s="33"/>
      <c r="L315" s="33"/>
      <c r="M315" s="33"/>
      <c r="N315" s="33"/>
      <c r="O315" s="33"/>
      <c r="P315" s="33"/>
      <c r="Q315" s="33"/>
      <c r="R315" s="33"/>
      <c r="U315" s="26" t="str">
        <f t="shared" si="772"/>
        <v>Watering plants. To water a plant, you could put it outside and wait for it to rain, or cut a hole in a plastic bag and fill it with water.</v>
      </c>
    </row>
    <row r="316" spans="2:21" x14ac:dyDescent="0.2">
      <c r="B316" s="26">
        <v>3</v>
      </c>
      <c r="C316" s="212" t="s">
        <v>622</v>
      </c>
      <c r="D316" s="192" t="str">
        <f>IF(COUNTIF(D313:D315,"A")&gt;=1,"C",IF(COUNTIF(D313:D315,"A")&gt;0,"P"," "))</f>
        <v xml:space="preserve"> </v>
      </c>
      <c r="E316" s="192" t="str">
        <f t="shared" ref="E316" si="929">IF(COUNTIF(E313:E315,"A")&gt;=1,"C",IF(COUNTIF(E313:E315,"A")&gt;0,"P"," "))</f>
        <v xml:space="preserve"> </v>
      </c>
      <c r="F316" s="192" t="str">
        <f t="shared" ref="F316" si="930">IF(COUNTIF(F313:F315,"A")&gt;=1,"C",IF(COUNTIF(F313:F315,"A")&gt;0,"P"," "))</f>
        <v xml:space="preserve"> </v>
      </c>
      <c r="G316" s="192" t="str">
        <f t="shared" ref="G316" si="931">IF(COUNTIF(G313:G315,"A")&gt;=1,"C",IF(COUNTIF(G313:G315,"A")&gt;0,"P"," "))</f>
        <v xml:space="preserve"> </v>
      </c>
      <c r="H316" s="192" t="str">
        <f t="shared" ref="H316" si="932">IF(COUNTIF(H313:H315,"A")&gt;=1,"C",IF(COUNTIF(H313:H315,"A")&gt;0,"P"," "))</f>
        <v xml:space="preserve"> </v>
      </c>
      <c r="I316" s="192" t="str">
        <f t="shared" ref="I316" si="933">IF(COUNTIF(I313:I315,"A")&gt;=1,"C",IF(COUNTIF(I313:I315,"A")&gt;0,"P"," "))</f>
        <v xml:space="preserve"> </v>
      </c>
      <c r="J316" s="192" t="str">
        <f t="shared" ref="J316" si="934">IF(COUNTIF(J313:J315,"A")&gt;=1,"C",IF(COUNTIF(J313:J315,"A")&gt;0,"P"," "))</f>
        <v xml:space="preserve"> </v>
      </c>
      <c r="K316" s="192" t="str">
        <f t="shared" ref="K316" si="935">IF(COUNTIF(K313:K315,"A")&gt;=1,"C",IF(COUNTIF(K313:K315,"A")&gt;0,"P"," "))</f>
        <v xml:space="preserve"> </v>
      </c>
      <c r="L316" s="192" t="str">
        <f t="shared" ref="L316" si="936">IF(COUNTIF(L313:L315,"A")&gt;=1,"C",IF(COUNTIF(L313:L315,"A")&gt;0,"P"," "))</f>
        <v xml:space="preserve"> </v>
      </c>
      <c r="M316" s="192" t="str">
        <f t="shared" ref="M316" si="937">IF(COUNTIF(M313:M315,"A")&gt;=1,"C",IF(COUNTIF(M313:M315,"A")&gt;0,"P"," "))</f>
        <v xml:space="preserve"> </v>
      </c>
      <c r="N316" s="192" t="str">
        <f t="shared" ref="N316" si="938">IF(COUNTIF(N313:N315,"A")&gt;=1,"C",IF(COUNTIF(N313:N315,"A")&gt;0,"P"," "))</f>
        <v xml:space="preserve"> </v>
      </c>
      <c r="O316" s="192" t="str">
        <f t="shared" ref="O316" si="939">IF(COUNTIF(O313:O315,"A")&gt;=1,"C",IF(COUNTIF(O313:O315,"A")&gt;0,"P"," "))</f>
        <v xml:space="preserve"> </v>
      </c>
      <c r="P316" s="192" t="str">
        <f t="shared" ref="P316" si="940">IF(COUNTIF(P313:P315,"A")&gt;=1,"C",IF(COUNTIF(P313:P315,"A")&gt;0,"P"," "))</f>
        <v xml:space="preserve"> </v>
      </c>
      <c r="Q316" s="192" t="str">
        <f t="shared" ref="Q316" si="941">IF(COUNTIF(Q313:Q315,"A")&gt;=1,"C",IF(COUNTIF(Q313:Q315,"A")&gt;0,"P"," "))</f>
        <v xml:space="preserve"> </v>
      </c>
      <c r="R316" s="192" t="str">
        <f t="shared" ref="R316" si="942">IF(COUNTIF(R313:R315,"A")&gt;=1,"C",IF(COUNTIF(R313:R315,"A")&gt;0,"P"," "))</f>
        <v xml:space="preserve"> </v>
      </c>
      <c r="U316" s="26" t="str">
        <f t="shared" si="772"/>
        <v>To come up with new ideas, inventors have to see and understand people's needs. Now it's your turn to make a "needs list." Pick one of these activities and watch a friend, family member, or a Brownie sister doing it. What is hard for them? What do they like or not like about the activity? Write down five needs you notice about the activity you picked.</v>
      </c>
    </row>
    <row r="317" spans="2:21" x14ac:dyDescent="0.2">
      <c r="B317" s="211"/>
      <c r="C317" s="213" t="s">
        <v>696</v>
      </c>
      <c r="D317" s="33"/>
      <c r="E317" s="33"/>
      <c r="F317" s="33"/>
      <c r="G317" s="33"/>
      <c r="H317" s="33"/>
      <c r="I317" s="33"/>
      <c r="J317" s="33"/>
      <c r="K317" s="33"/>
      <c r="L317" s="33"/>
      <c r="M317" s="33"/>
      <c r="N317" s="33"/>
      <c r="O317" s="33"/>
      <c r="P317" s="33"/>
      <c r="Q317" s="33"/>
      <c r="R317" s="33"/>
      <c r="U317" s="26" t="str">
        <f t="shared" si="772"/>
        <v>Mornings. Watch a brother, sister, or a parent get ready for school or work. Do they wake up on time? Is their alarm clock loud enough? Is there enough time to eat breakfast?</v>
      </c>
    </row>
    <row r="318" spans="2:21" x14ac:dyDescent="0.2">
      <c r="B318" s="211"/>
      <c r="C318" s="213" t="s">
        <v>697</v>
      </c>
      <c r="D318" s="33"/>
      <c r="E318" s="33"/>
      <c r="F318" s="33"/>
      <c r="G318" s="33"/>
      <c r="H318" s="33"/>
      <c r="I318" s="33"/>
      <c r="J318" s="33"/>
      <c r="K318" s="33"/>
      <c r="L318" s="33"/>
      <c r="M318" s="33"/>
      <c r="N318" s="33"/>
      <c r="O318" s="33"/>
      <c r="P318" s="33"/>
      <c r="Q318" s="33"/>
      <c r="R318" s="33"/>
      <c r="U318" s="26" t="str">
        <f t="shared" si="772"/>
        <v>Lunch at school. Watch how lunch happens in the cafeteria at school. Are the lines long? Are the chairs too high? Are the sandwiches soggy?</v>
      </c>
    </row>
    <row r="319" spans="2:21" x14ac:dyDescent="0.2">
      <c r="B319" s="211"/>
      <c r="C319" s="213" t="s">
        <v>698</v>
      </c>
      <c r="D319" s="33"/>
      <c r="E319" s="33"/>
      <c r="F319" s="33"/>
      <c r="G319" s="33"/>
      <c r="H319" s="33"/>
      <c r="I319" s="33"/>
      <c r="J319" s="33"/>
      <c r="K319" s="33"/>
      <c r="L319" s="33"/>
      <c r="M319" s="33"/>
      <c r="N319" s="33"/>
      <c r="O319" s="33"/>
      <c r="P319" s="33"/>
      <c r="Q319" s="33"/>
      <c r="R319" s="33"/>
      <c r="U319" s="26" t="str">
        <f t="shared" si="772"/>
        <v>Brownie meetings. They're always fun-now imagine what could make them even better! Does every girl feel included? Can everyone hear each other? Do meetings feel special?</v>
      </c>
    </row>
    <row r="320" spans="2:21" x14ac:dyDescent="0.2">
      <c r="B320" s="26">
        <v>4</v>
      </c>
      <c r="C320" s="212" t="s">
        <v>623</v>
      </c>
      <c r="D320" s="192" t="str">
        <f>IF(COUNTIF(D317:D319,"A")&gt;=1,"C",IF(COUNTIF(D317:D319,"A")&gt;0,"P"," "))</f>
        <v xml:space="preserve"> </v>
      </c>
      <c r="E320" s="192" t="str">
        <f t="shared" ref="E320" si="943">IF(COUNTIF(E317:E319,"A")&gt;=1,"C",IF(COUNTIF(E317:E319,"A")&gt;0,"P"," "))</f>
        <v xml:space="preserve"> </v>
      </c>
      <c r="F320" s="192" t="str">
        <f t="shared" ref="F320" si="944">IF(COUNTIF(F317:F319,"A")&gt;=1,"C",IF(COUNTIF(F317:F319,"A")&gt;0,"P"," "))</f>
        <v xml:space="preserve"> </v>
      </c>
      <c r="G320" s="192" t="str">
        <f t="shared" ref="G320" si="945">IF(COUNTIF(G317:G319,"A")&gt;=1,"C",IF(COUNTIF(G317:G319,"A")&gt;0,"P"," "))</f>
        <v xml:space="preserve"> </v>
      </c>
      <c r="H320" s="192" t="str">
        <f t="shared" ref="H320" si="946">IF(COUNTIF(H317:H319,"A")&gt;=1,"C",IF(COUNTIF(H317:H319,"A")&gt;0,"P"," "))</f>
        <v xml:space="preserve"> </v>
      </c>
      <c r="I320" s="192" t="str">
        <f t="shared" ref="I320" si="947">IF(COUNTIF(I317:I319,"A")&gt;=1,"C",IF(COUNTIF(I317:I319,"A")&gt;0,"P"," "))</f>
        <v xml:space="preserve"> </v>
      </c>
      <c r="J320" s="192" t="str">
        <f t="shared" ref="J320" si="948">IF(COUNTIF(J317:J319,"A")&gt;=1,"C",IF(COUNTIF(J317:J319,"A")&gt;0,"P"," "))</f>
        <v xml:space="preserve"> </v>
      </c>
      <c r="K320" s="192" t="str">
        <f t="shared" ref="K320" si="949">IF(COUNTIF(K317:K319,"A")&gt;=1,"C",IF(COUNTIF(K317:K319,"A")&gt;0,"P"," "))</f>
        <v xml:space="preserve"> </v>
      </c>
      <c r="L320" s="192" t="str">
        <f t="shared" ref="L320" si="950">IF(COUNTIF(L317:L319,"A")&gt;=1,"C",IF(COUNTIF(L317:L319,"A")&gt;0,"P"," "))</f>
        <v xml:space="preserve"> </v>
      </c>
      <c r="M320" s="192" t="str">
        <f t="shared" ref="M320" si="951">IF(COUNTIF(M317:M319,"A")&gt;=1,"C",IF(COUNTIF(M317:M319,"A")&gt;0,"P"," "))</f>
        <v xml:space="preserve"> </v>
      </c>
      <c r="N320" s="192" t="str">
        <f t="shared" ref="N320" si="952">IF(COUNTIF(N317:N319,"A")&gt;=1,"C",IF(COUNTIF(N317:N319,"A")&gt;0,"P"," "))</f>
        <v xml:space="preserve"> </v>
      </c>
      <c r="O320" s="192" t="str">
        <f t="shared" ref="O320" si="953">IF(COUNTIF(O317:O319,"A")&gt;=1,"C",IF(COUNTIF(O317:O319,"A")&gt;0,"P"," "))</f>
        <v xml:space="preserve"> </v>
      </c>
      <c r="P320" s="192" t="str">
        <f t="shared" ref="P320" si="954">IF(COUNTIF(P317:P319,"A")&gt;=1,"C",IF(COUNTIF(P317:P319,"A")&gt;0,"P"," "))</f>
        <v xml:space="preserve"> </v>
      </c>
      <c r="Q320" s="192" t="str">
        <f t="shared" ref="Q320" si="955">IF(COUNTIF(Q317:Q319,"A")&gt;=1,"C",IF(COUNTIF(Q317:Q319,"A")&gt;0,"P"," "))</f>
        <v xml:space="preserve"> </v>
      </c>
      <c r="R320" s="192" t="str">
        <f t="shared" ref="R320" si="956">IF(COUNTIF(R317:R319,"A")&gt;=1,"C",IF(COUNTIF(R317:R319,"A")&gt;0,"P"," "))</f>
        <v xml:space="preserve"> </v>
      </c>
      <c r="U320" s="26" t="str">
        <f t="shared" si="772"/>
        <v>Pick one of the problems from your "needs list" and think of ways to solve it. Use one of these activities to record your ideas (and keep notes in your inventor's notebook!).</v>
      </c>
    </row>
    <row r="321" spans="2:21" x14ac:dyDescent="0.2">
      <c r="B321" s="211"/>
      <c r="C321" s="63" t="s">
        <v>699</v>
      </c>
      <c r="D321" s="33"/>
      <c r="E321" s="33"/>
      <c r="F321" s="33"/>
      <c r="G321" s="33"/>
      <c r="H321" s="33"/>
      <c r="I321" s="33"/>
      <c r="J321" s="33"/>
      <c r="K321" s="33"/>
      <c r="L321" s="33"/>
      <c r="M321" s="33"/>
      <c r="N321" s="33"/>
      <c r="O321" s="33"/>
      <c r="P321" s="33"/>
      <c r="Q321" s="33"/>
      <c r="R321" s="33"/>
      <c r="U321" s="26" t="str">
        <f t="shared" si="772"/>
        <v>Mind-map. Inventors use mind maps to see how different ideas fit together. Try it out on the next page.</v>
      </c>
    </row>
    <row r="322" spans="2:21" x14ac:dyDescent="0.2">
      <c r="B322" s="211"/>
      <c r="C322" s="63" t="s">
        <v>700</v>
      </c>
      <c r="D322" s="33"/>
      <c r="E322" s="33"/>
      <c r="F322" s="33"/>
      <c r="G322" s="33"/>
      <c r="H322" s="33"/>
      <c r="I322" s="33"/>
      <c r="J322" s="33"/>
      <c r="K322" s="33"/>
      <c r="L322" s="33"/>
      <c r="M322" s="33"/>
      <c r="N322" s="33"/>
      <c r="O322" s="33"/>
      <c r="P322" s="33"/>
      <c r="Q322" s="33"/>
      <c r="R322" s="33"/>
      <c r="U322" s="26" t="str">
        <f t="shared" si="772"/>
        <v>Sketch it out. Draw five solutions in your inventor's notebook.</v>
      </c>
    </row>
    <row r="323" spans="2:21" x14ac:dyDescent="0.2">
      <c r="B323" s="211"/>
      <c r="C323" s="63" t="s">
        <v>701</v>
      </c>
      <c r="D323" s="33"/>
      <c r="E323" s="33"/>
      <c r="F323" s="33"/>
      <c r="G323" s="33"/>
      <c r="H323" s="33"/>
      <c r="I323" s="33"/>
      <c r="J323" s="33"/>
      <c r="K323" s="33"/>
      <c r="L323" s="33"/>
      <c r="M323" s="33"/>
      <c r="N323" s="33"/>
      <c r="O323" s="33"/>
      <c r="P323" s="33"/>
      <c r="Q323" s="33"/>
      <c r="R323" s="33"/>
      <c r="U323" s="26" t="str">
        <f t="shared" si="772"/>
        <v>Buddy up and brainstorm lots of ideas! With partners or your Brownie group, write down everyone's ideas on a big sheet of paper. Then record your five favorites in your notebook.</v>
      </c>
    </row>
    <row r="324" spans="2:21" x14ac:dyDescent="0.2">
      <c r="B324" s="26">
        <v>5</v>
      </c>
      <c r="C324" s="212" t="s">
        <v>624</v>
      </c>
      <c r="D324" s="192" t="str">
        <f>IF(COUNTIF(D321:D323,"A")&gt;=1,"C",IF(COUNTIF(D321:D323,"A")&gt;0,"P"," "))</f>
        <v xml:space="preserve"> </v>
      </c>
      <c r="E324" s="192" t="str">
        <f t="shared" ref="E324" si="957">IF(COUNTIF(E321:E323,"A")&gt;=1,"C",IF(COUNTIF(E321:E323,"A")&gt;0,"P"," "))</f>
        <v xml:space="preserve"> </v>
      </c>
      <c r="F324" s="192" t="str">
        <f t="shared" ref="F324" si="958">IF(COUNTIF(F321:F323,"A")&gt;=1,"C",IF(COUNTIF(F321:F323,"A")&gt;0,"P"," "))</f>
        <v xml:space="preserve"> </v>
      </c>
      <c r="G324" s="192" t="str">
        <f t="shared" ref="G324" si="959">IF(COUNTIF(G321:G323,"A")&gt;=1,"C",IF(COUNTIF(G321:G323,"A")&gt;0,"P"," "))</f>
        <v xml:space="preserve"> </v>
      </c>
      <c r="H324" s="192" t="str">
        <f t="shared" ref="H324" si="960">IF(COUNTIF(H321:H323,"A")&gt;=1,"C",IF(COUNTIF(H321:H323,"A")&gt;0,"P"," "))</f>
        <v xml:space="preserve"> </v>
      </c>
      <c r="I324" s="192" t="str">
        <f t="shared" ref="I324" si="961">IF(COUNTIF(I321:I323,"A")&gt;=1,"C",IF(COUNTIF(I321:I323,"A")&gt;0,"P"," "))</f>
        <v xml:space="preserve"> </v>
      </c>
      <c r="J324" s="192" t="str">
        <f t="shared" ref="J324" si="962">IF(COUNTIF(J321:J323,"A")&gt;=1,"C",IF(COUNTIF(J321:J323,"A")&gt;0,"P"," "))</f>
        <v xml:space="preserve"> </v>
      </c>
      <c r="K324" s="192" t="str">
        <f t="shared" ref="K324" si="963">IF(COUNTIF(K321:K323,"A")&gt;=1,"C",IF(COUNTIF(K321:K323,"A")&gt;0,"P"," "))</f>
        <v xml:space="preserve"> </v>
      </c>
      <c r="L324" s="192" t="str">
        <f t="shared" ref="L324" si="964">IF(COUNTIF(L321:L323,"A")&gt;=1,"C",IF(COUNTIF(L321:L323,"A")&gt;0,"P"," "))</f>
        <v xml:space="preserve"> </v>
      </c>
      <c r="M324" s="192" t="str">
        <f t="shared" ref="M324" si="965">IF(COUNTIF(M321:M323,"A")&gt;=1,"C",IF(COUNTIF(M321:M323,"A")&gt;0,"P"," "))</f>
        <v xml:space="preserve"> </v>
      </c>
      <c r="N324" s="192" t="str">
        <f t="shared" ref="N324" si="966">IF(COUNTIF(N321:N323,"A")&gt;=1,"C",IF(COUNTIF(N321:N323,"A")&gt;0,"P"," "))</f>
        <v xml:space="preserve"> </v>
      </c>
      <c r="O324" s="192" t="str">
        <f t="shared" ref="O324" si="967">IF(COUNTIF(O321:O323,"A")&gt;=1,"C",IF(COUNTIF(O321:O323,"A")&gt;0,"P"," "))</f>
        <v xml:space="preserve"> </v>
      </c>
      <c r="P324" s="192" t="str">
        <f t="shared" ref="P324" si="968">IF(COUNTIF(P321:P323,"A")&gt;=1,"C",IF(COUNTIF(P321:P323,"A")&gt;0,"P"," "))</f>
        <v xml:space="preserve"> </v>
      </c>
      <c r="Q324" s="192" t="str">
        <f t="shared" ref="Q324" si="969">IF(COUNTIF(Q321:Q323,"A")&gt;=1,"C",IF(COUNTIF(Q321:Q323,"A")&gt;0,"P"," "))</f>
        <v xml:space="preserve"> </v>
      </c>
      <c r="R324" s="192" t="str">
        <f t="shared" ref="R324" si="970">IF(COUNTIF(R321:R323,"A")&gt;=1,"C",IF(COUNTIF(R321:R323,"A")&gt;0,"P"," "))</f>
        <v xml:space="preserve"> </v>
      </c>
      <c r="U324" s="26" t="str">
        <f t="shared" si="772"/>
        <v>Finding out what others think about your idea will help you improve it. Do one of the choices, then share what you did with others. Ask them to tell you their favorite part about your idea, and how they think it could be even better.</v>
      </c>
    </row>
    <row r="325" spans="2:21" x14ac:dyDescent="0.2">
      <c r="B325" s="211"/>
      <c r="C325" s="213" t="s">
        <v>702</v>
      </c>
      <c r="D325" s="33"/>
      <c r="E325" s="33"/>
      <c r="F325" s="33"/>
      <c r="G325" s="33"/>
      <c r="H325" s="33"/>
      <c r="I325" s="33"/>
      <c r="J325" s="33"/>
      <c r="K325" s="33"/>
      <c r="L325" s="33"/>
      <c r="M325" s="33"/>
      <c r="N325" s="33"/>
      <c r="O325" s="33"/>
      <c r="P325" s="33"/>
      <c r="Q325" s="33"/>
      <c r="R325" s="33"/>
      <c r="U325" s="26" t="str">
        <f t="shared" si="772"/>
        <v>Draw it! Use a big sheet of paper, and label the parts of your invention. Show it to friends and family.</v>
      </c>
    </row>
    <row r="326" spans="2:21" x14ac:dyDescent="0.2">
      <c r="B326" s="211"/>
      <c r="C326" s="213" t="s">
        <v>703</v>
      </c>
      <c r="D326" s="33"/>
      <c r="E326" s="33"/>
      <c r="F326" s="33"/>
      <c r="G326" s="33"/>
      <c r="H326" s="33"/>
      <c r="I326" s="33"/>
      <c r="J326" s="33"/>
      <c r="K326" s="33"/>
      <c r="L326" s="33"/>
      <c r="M326" s="33"/>
      <c r="N326" s="33"/>
      <c r="O326" s="33"/>
      <c r="P326" s="33"/>
      <c r="Q326" s="33"/>
      <c r="R326" s="33"/>
      <c r="U326" s="26" t="str">
        <f t="shared" si="772"/>
        <v>Act it out! Create a skit that shows when someone might need your invention and how they'd use it. Then perform it!</v>
      </c>
    </row>
    <row r="327" spans="2:21" x14ac:dyDescent="0.2">
      <c r="B327" s="211"/>
      <c r="C327" s="213" t="s">
        <v>704</v>
      </c>
      <c r="D327" s="33"/>
      <c r="E327" s="33"/>
      <c r="F327" s="33"/>
      <c r="G327" s="33"/>
      <c r="H327" s="33"/>
      <c r="I327" s="33"/>
      <c r="J327" s="33"/>
      <c r="K327" s="33"/>
      <c r="L327" s="33"/>
      <c r="M327" s="33"/>
      <c r="N327" s="33"/>
      <c r="O327" s="33"/>
      <c r="P327" s="33"/>
      <c r="Q327" s="33"/>
      <c r="R327" s="33"/>
      <c r="U327" s="26" t="str">
        <f t="shared" si="772"/>
        <v>Build it! Use cardboard, paper, glue, Play-Doh, or even dried pasta to build a model of your invention. Then show it off!</v>
      </c>
    </row>
    <row r="328" spans="2:21" ht="1.5" customHeight="1" thickBot="1" x14ac:dyDescent="0.25">
      <c r="D328" s="192" t="str">
        <f>IF(COUNTIF(D325:D327,"A")&gt;=1,"C",IF(COUNTIF(D325:D327,"A")&gt;0,"P"," "))</f>
        <v xml:space="preserve"> </v>
      </c>
      <c r="E328" s="192" t="str">
        <f t="shared" ref="E328" si="971">IF(COUNTIF(E325:E327,"A")&gt;=1,"C",IF(COUNTIF(E325:E327,"A")&gt;0,"P"," "))</f>
        <v xml:space="preserve"> </v>
      </c>
      <c r="F328" s="192" t="str">
        <f t="shared" ref="F328" si="972">IF(COUNTIF(F325:F327,"A")&gt;=1,"C",IF(COUNTIF(F325:F327,"A")&gt;0,"P"," "))</f>
        <v xml:space="preserve"> </v>
      </c>
      <c r="G328" s="192" t="str">
        <f t="shared" ref="G328" si="973">IF(COUNTIF(G325:G327,"A")&gt;=1,"C",IF(COUNTIF(G325:G327,"A")&gt;0,"P"," "))</f>
        <v xml:space="preserve"> </v>
      </c>
      <c r="H328" s="192" t="str">
        <f t="shared" ref="H328" si="974">IF(COUNTIF(H325:H327,"A")&gt;=1,"C",IF(COUNTIF(H325:H327,"A")&gt;0,"P"," "))</f>
        <v xml:space="preserve"> </v>
      </c>
      <c r="I328" s="192" t="str">
        <f t="shared" ref="I328" si="975">IF(COUNTIF(I325:I327,"A")&gt;=1,"C",IF(COUNTIF(I325:I327,"A")&gt;0,"P"," "))</f>
        <v xml:space="preserve"> </v>
      </c>
      <c r="J328" s="192" t="str">
        <f t="shared" ref="J328" si="976">IF(COUNTIF(J325:J327,"A")&gt;=1,"C",IF(COUNTIF(J325:J327,"A")&gt;0,"P"," "))</f>
        <v xml:space="preserve"> </v>
      </c>
      <c r="K328" s="192" t="str">
        <f t="shared" ref="K328" si="977">IF(COUNTIF(K325:K327,"A")&gt;=1,"C",IF(COUNTIF(K325:K327,"A")&gt;0,"P"," "))</f>
        <v xml:space="preserve"> </v>
      </c>
      <c r="L328" s="192" t="str">
        <f t="shared" ref="L328" si="978">IF(COUNTIF(L325:L327,"A")&gt;=1,"C",IF(COUNTIF(L325:L327,"A")&gt;0,"P"," "))</f>
        <v xml:space="preserve"> </v>
      </c>
      <c r="M328" s="192" t="str">
        <f t="shared" ref="M328" si="979">IF(COUNTIF(M325:M327,"A")&gt;=1,"C",IF(COUNTIF(M325:M327,"A")&gt;0,"P"," "))</f>
        <v xml:space="preserve"> </v>
      </c>
      <c r="N328" s="192" t="str">
        <f t="shared" ref="N328" si="980">IF(COUNTIF(N325:N327,"A")&gt;=1,"C",IF(COUNTIF(N325:N327,"A")&gt;0,"P"," "))</f>
        <v xml:space="preserve"> </v>
      </c>
      <c r="O328" s="192" t="str">
        <f t="shared" ref="O328" si="981">IF(COUNTIF(O325:O327,"A")&gt;=1,"C",IF(COUNTIF(O325:O327,"A")&gt;0,"P"," "))</f>
        <v xml:space="preserve"> </v>
      </c>
      <c r="P328" s="192" t="str">
        <f t="shared" ref="P328" si="982">IF(COUNTIF(P325:P327,"A")&gt;=1,"C",IF(COUNTIF(P325:P327,"A")&gt;0,"P"," "))</f>
        <v xml:space="preserve"> </v>
      </c>
      <c r="Q328" s="192" t="str">
        <f t="shared" ref="Q328" si="983">IF(COUNTIF(Q325:Q327,"A")&gt;=1,"C",IF(COUNTIF(Q325:Q327,"A")&gt;0,"P"," "))</f>
        <v xml:space="preserve"> </v>
      </c>
      <c r="R328" s="192" t="str">
        <f t="shared" ref="R328" si="984">IF(COUNTIF(R325:R327,"A")&gt;=1,"C",IF(COUNTIF(R325:R327,"A")&gt;0,"P"," "))</f>
        <v xml:space="preserve"> </v>
      </c>
      <c r="U328" s="26" t="str">
        <f t="shared" ref="U328:U391" si="985">GetComments(C328)</f>
        <v/>
      </c>
    </row>
    <row r="329" spans="2:21" ht="13.5" thickBot="1" x14ac:dyDescent="0.25">
      <c r="C329" s="58" t="s">
        <v>48</v>
      </c>
      <c r="D329" s="206" t="str">
        <f>IF(COUNTIF(D312:D328,"C")&gt;4,"C",IF(COUNTIF(D312:D328,"C")&gt;0,"P"," "))</f>
        <v xml:space="preserve"> </v>
      </c>
      <c r="E329" s="206" t="str">
        <f t="shared" ref="E329:R329" si="986">IF(COUNTIF(E312:E328,"C")&gt;4,"C",IF(COUNTIF(E312:E328,"C")&gt;0,"P"," "))</f>
        <v xml:space="preserve"> </v>
      </c>
      <c r="F329" s="206" t="str">
        <f t="shared" si="986"/>
        <v xml:space="preserve"> </v>
      </c>
      <c r="G329" s="206" t="str">
        <f t="shared" si="986"/>
        <v xml:space="preserve"> </v>
      </c>
      <c r="H329" s="206" t="str">
        <f t="shared" si="986"/>
        <v xml:space="preserve"> </v>
      </c>
      <c r="I329" s="206" t="str">
        <f t="shared" si="986"/>
        <v xml:space="preserve"> </v>
      </c>
      <c r="J329" s="206" t="str">
        <f t="shared" si="986"/>
        <v xml:space="preserve"> </v>
      </c>
      <c r="K329" s="206" t="str">
        <f t="shared" si="986"/>
        <v xml:space="preserve"> </v>
      </c>
      <c r="L329" s="206" t="str">
        <f t="shared" si="986"/>
        <v xml:space="preserve"> </v>
      </c>
      <c r="M329" s="206" t="str">
        <f t="shared" si="986"/>
        <v xml:space="preserve"> </v>
      </c>
      <c r="N329" s="206" t="str">
        <f t="shared" si="986"/>
        <v xml:space="preserve"> </v>
      </c>
      <c r="O329" s="206" t="str">
        <f t="shared" si="986"/>
        <v xml:space="preserve"> </v>
      </c>
      <c r="P329" s="206" t="str">
        <f t="shared" si="986"/>
        <v xml:space="preserve"> </v>
      </c>
      <c r="Q329" s="206" t="str">
        <f t="shared" si="986"/>
        <v xml:space="preserve"> </v>
      </c>
      <c r="R329" s="206" t="str">
        <f t="shared" si="986"/>
        <v xml:space="preserve"> </v>
      </c>
      <c r="U329" s="26" t="str">
        <f t="shared" si="985"/>
        <v/>
      </c>
    </row>
    <row r="330" spans="2:21" ht="15" x14ac:dyDescent="0.25">
      <c r="B330" s="209" t="s">
        <v>233</v>
      </c>
      <c r="U330" s="26" t="str">
        <f t="shared" si="985"/>
        <v/>
      </c>
    </row>
    <row r="331" spans="2:21" x14ac:dyDescent="0.2">
      <c r="B331" s="26">
        <v>1</v>
      </c>
      <c r="C331" s="217" t="s">
        <v>625</v>
      </c>
      <c r="U331" s="26" t="str">
        <f t="shared" si="985"/>
        <v>Making new friends can be as simple as introducing yourself. It's nice to share something about you when you introduce yourself, or one something about a friend when you're introducing them. Try it!</v>
      </c>
    </row>
    <row r="332" spans="2:21" x14ac:dyDescent="0.2">
      <c r="B332" s="210"/>
      <c r="C332" s="213" t="s">
        <v>705</v>
      </c>
      <c r="D332" s="33"/>
      <c r="E332" s="33"/>
      <c r="F332" s="33"/>
      <c r="G332" s="33"/>
      <c r="H332" s="33"/>
      <c r="I332" s="33"/>
      <c r="J332" s="33"/>
      <c r="K332" s="33"/>
      <c r="L332" s="33"/>
      <c r="M332" s="33"/>
      <c r="N332" s="33"/>
      <c r="O332" s="33"/>
      <c r="P332" s="33"/>
      <c r="Q332" s="33"/>
      <c r="R332" s="33"/>
      <c r="U332" s="26" t="str">
        <f t="shared" si="985"/>
        <v>Introduce yourself. Try introducing yourself to three different people you don't know at school-maybe you'll make a new friend!</v>
      </c>
    </row>
    <row r="333" spans="2:21" x14ac:dyDescent="0.2">
      <c r="B333" s="210"/>
      <c r="C333" s="213" t="s">
        <v>706</v>
      </c>
      <c r="D333" s="33"/>
      <c r="E333" s="33"/>
      <c r="F333" s="33"/>
      <c r="G333" s="33"/>
      <c r="H333" s="33"/>
      <c r="I333" s="33"/>
      <c r="J333" s="33"/>
      <c r="K333" s="33"/>
      <c r="L333" s="33"/>
      <c r="M333" s="33"/>
      <c r="N333" s="33"/>
      <c r="O333" s="33"/>
      <c r="P333" s="33"/>
      <c r="Q333" s="33"/>
      <c r="R333" s="33"/>
      <c r="U333" s="26" t="str">
        <f t="shared" si="985"/>
        <v>Introduce a friend to someone else. Find a friend who may be shy or new to the area and introduce them to three people.</v>
      </c>
    </row>
    <row r="334" spans="2:21" x14ac:dyDescent="0.2">
      <c r="B334" s="210"/>
      <c r="C334" s="213" t="s">
        <v>707</v>
      </c>
      <c r="D334" s="33"/>
      <c r="E334" s="33"/>
      <c r="F334" s="33"/>
      <c r="G334" s="33"/>
      <c r="H334" s="33"/>
      <c r="I334" s="33"/>
      <c r="J334" s="33"/>
      <c r="K334" s="33"/>
      <c r="L334" s="33"/>
      <c r="M334" s="33"/>
      <c r="N334" s="33"/>
      <c r="O334" s="33"/>
      <c r="P334" s="33"/>
      <c r="Q334" s="33"/>
      <c r="R334" s="33"/>
      <c r="U334" s="26" t="str">
        <f t="shared" si="985"/>
        <v>Ask your parents to introduce you to one of their adult friends. Tell that person something about yourself, and ask something about them. Be ready to have a conversation!
FOR MORE FUN: Ask an adult what makes a good handshake. Try it when you introduce yourself.</v>
      </c>
    </row>
    <row r="335" spans="2:21" x14ac:dyDescent="0.2">
      <c r="B335" s="26">
        <v>2</v>
      </c>
      <c r="C335" s="212" t="s">
        <v>626</v>
      </c>
      <c r="D335" s="192" t="str">
        <f>IF(COUNTIF(D332:D334,"A")&gt;=1,"C",IF(COUNTIF(D332:D334,"A")&gt;0,"P"," "))</f>
        <v xml:space="preserve"> </v>
      </c>
      <c r="E335" s="192" t="str">
        <f t="shared" ref="E335" si="987">IF(COUNTIF(E332:E334,"A")&gt;=1,"C",IF(COUNTIF(E332:E334,"A")&gt;0,"P"," "))</f>
        <v xml:space="preserve"> </v>
      </c>
      <c r="F335" s="192" t="str">
        <f t="shared" ref="F335" si="988">IF(COUNTIF(F332:F334,"A")&gt;=1,"C",IF(COUNTIF(F332:F334,"A")&gt;0,"P"," "))</f>
        <v xml:space="preserve"> </v>
      </c>
      <c r="G335" s="192" t="str">
        <f t="shared" ref="G335" si="989">IF(COUNTIF(G332:G334,"A")&gt;=1,"C",IF(COUNTIF(G332:G334,"A")&gt;0,"P"," "))</f>
        <v xml:space="preserve"> </v>
      </c>
      <c r="H335" s="192" t="str">
        <f t="shared" ref="H335" si="990">IF(COUNTIF(H332:H334,"A")&gt;=1,"C",IF(COUNTIF(H332:H334,"A")&gt;0,"P"," "))</f>
        <v xml:space="preserve"> </v>
      </c>
      <c r="I335" s="192" t="str">
        <f t="shared" ref="I335" si="991">IF(COUNTIF(I332:I334,"A")&gt;=1,"C",IF(COUNTIF(I332:I334,"A")&gt;0,"P"," "))</f>
        <v xml:space="preserve"> </v>
      </c>
      <c r="J335" s="192" t="str">
        <f t="shared" ref="J335" si="992">IF(COUNTIF(J332:J334,"A")&gt;=1,"C",IF(COUNTIF(J332:J334,"A")&gt;0,"P"," "))</f>
        <v xml:space="preserve"> </v>
      </c>
      <c r="K335" s="192" t="str">
        <f t="shared" ref="K335" si="993">IF(COUNTIF(K332:K334,"A")&gt;=1,"C",IF(COUNTIF(K332:K334,"A")&gt;0,"P"," "))</f>
        <v xml:space="preserve"> </v>
      </c>
      <c r="L335" s="192" t="str">
        <f t="shared" ref="L335" si="994">IF(COUNTIF(L332:L334,"A")&gt;=1,"C",IF(COUNTIF(L332:L334,"A")&gt;0,"P"," "))</f>
        <v xml:space="preserve"> </v>
      </c>
      <c r="M335" s="192" t="str">
        <f t="shared" ref="M335" si="995">IF(COUNTIF(M332:M334,"A")&gt;=1,"C",IF(COUNTIF(M332:M334,"A")&gt;0,"P"," "))</f>
        <v xml:space="preserve"> </v>
      </c>
      <c r="N335" s="192" t="str">
        <f t="shared" ref="N335" si="996">IF(COUNTIF(N332:N334,"A")&gt;=1,"C",IF(COUNTIF(N332:N334,"A")&gt;0,"P"," "))</f>
        <v xml:space="preserve"> </v>
      </c>
      <c r="O335" s="192" t="str">
        <f t="shared" ref="O335" si="997">IF(COUNTIF(O332:O334,"A")&gt;=1,"C",IF(COUNTIF(O332:O334,"A")&gt;0,"P"," "))</f>
        <v xml:space="preserve"> </v>
      </c>
      <c r="P335" s="192" t="str">
        <f t="shared" ref="P335" si="998">IF(COUNTIF(P332:P334,"A")&gt;=1,"C",IF(COUNTIF(P332:P334,"A")&gt;0,"P"," "))</f>
        <v xml:space="preserve"> </v>
      </c>
      <c r="Q335" s="192" t="str">
        <f t="shared" ref="Q335" si="999">IF(COUNTIF(Q332:Q334,"A")&gt;=1,"C",IF(COUNTIF(Q332:Q334,"A")&gt;0,"P"," "))</f>
        <v xml:space="preserve"> </v>
      </c>
      <c r="R335" s="192" t="str">
        <f t="shared" ref="R335" si="1000">IF(COUNTIF(R332:R334,"A")&gt;=1,"C",IF(COUNTIF(R332:R334,"A")&gt;0,"P"," "))</f>
        <v xml:space="preserve"> </v>
      </c>
      <c r="U335" s="26" t="str">
        <f t="shared" si="985"/>
        <v>Good friends remind one another of what makes them special, and help each other feel better when something goes wrong. Practice making a friend feel great in one of these ways:</v>
      </c>
    </row>
    <row r="336" spans="2:21" x14ac:dyDescent="0.2">
      <c r="B336" s="211"/>
      <c r="C336" s="213" t="s">
        <v>708</v>
      </c>
      <c r="D336" s="33"/>
      <c r="E336" s="33"/>
      <c r="F336" s="33"/>
      <c r="G336" s="33"/>
      <c r="H336" s="33"/>
      <c r="I336" s="33"/>
      <c r="J336" s="33"/>
      <c r="K336" s="33"/>
      <c r="L336" s="33"/>
      <c r="M336" s="33"/>
      <c r="N336" s="33"/>
      <c r="O336" s="33"/>
      <c r="P336" s="33"/>
      <c r="Q336" s="33"/>
      <c r="R336" s="33"/>
      <c r="U336" s="26" t="str">
        <f t="shared" si="985"/>
        <v>Write a name poem. Write a friend's name vertically down a piece of paper. Then, beginning with each letter of the friend's name, write something nice about that friend-something they do well, or one of the reasons you like being their friend.
FOR MORE FUN: Make name poems as a thank-you to a parent, a teacher, or someone else who helps you.</v>
      </c>
    </row>
    <row r="337" spans="2:21" x14ac:dyDescent="0.2">
      <c r="B337" s="211"/>
      <c r="C337" s="213" t="s">
        <v>709</v>
      </c>
      <c r="D337" s="33"/>
      <c r="E337" s="33"/>
      <c r="F337" s="33"/>
      <c r="G337" s="33"/>
      <c r="H337" s="33"/>
      <c r="I337" s="33"/>
      <c r="J337" s="33"/>
      <c r="K337" s="33"/>
      <c r="L337" s="33"/>
      <c r="M337" s="33"/>
      <c r="N337" s="33"/>
      <c r="O337" s="33"/>
      <c r="P337" s="33"/>
      <c r="Q337" s="33"/>
      <c r="R337" s="33"/>
      <c r="U337" s="26" t="str">
        <f t="shared" si="985"/>
        <v>Give something special to a friend. Create an art piece, snack, card, or something else your friend would really like. It might be a gift for a holiday, a cheer-up card, or a yummy treat for a neighbor.
FOR MORE FUN: Make SWAPS for friends from another Brownie group.</v>
      </c>
    </row>
    <row r="338" spans="2:21" x14ac:dyDescent="0.2">
      <c r="B338" s="211"/>
      <c r="C338" s="213" t="s">
        <v>710</v>
      </c>
      <c r="D338" s="33"/>
      <c r="E338" s="33"/>
      <c r="F338" s="33"/>
      <c r="G338" s="33"/>
      <c r="H338" s="33"/>
      <c r="I338" s="33"/>
      <c r="J338" s="33"/>
      <c r="K338" s="33"/>
      <c r="L338" s="33"/>
      <c r="M338" s="33"/>
      <c r="N338" s="33"/>
      <c r="O338" s="33"/>
      <c r="P338" s="33"/>
      <c r="Q338" s="33"/>
      <c r="R338" s="33"/>
      <c r="U338" s="26" t="str">
        <f t="shared" si="985"/>
        <v>Be a friend to someone you don't know. Sometimes the friends people need most are the ones they didn't know they had. Think of a group that could use your friendship-perhaps children at a hospital, soldiers overseas, or someone left out at your school, and do something nice for them.</v>
      </c>
    </row>
    <row r="339" spans="2:21" x14ac:dyDescent="0.2">
      <c r="B339" s="26">
        <v>3</v>
      </c>
      <c r="C339" s="212" t="s">
        <v>627</v>
      </c>
      <c r="D339" s="192" t="str">
        <f>IF(COUNTIF(D336:D338,"A")&gt;=1,"C",IF(COUNTIF(D336:D338,"A")&gt;0,"P"," "))</f>
        <v xml:space="preserve"> </v>
      </c>
      <c r="E339" s="192" t="str">
        <f t="shared" ref="E339" si="1001">IF(COUNTIF(E336:E338,"A")&gt;=1,"C",IF(COUNTIF(E336:E338,"A")&gt;0,"P"," "))</f>
        <v xml:space="preserve"> </v>
      </c>
      <c r="F339" s="192" t="str">
        <f t="shared" ref="F339" si="1002">IF(COUNTIF(F336:F338,"A")&gt;=1,"C",IF(COUNTIF(F336:F338,"A")&gt;0,"P"," "))</f>
        <v xml:space="preserve"> </v>
      </c>
      <c r="G339" s="192" t="str">
        <f t="shared" ref="G339" si="1003">IF(COUNTIF(G336:G338,"A")&gt;=1,"C",IF(COUNTIF(G336:G338,"A")&gt;0,"P"," "))</f>
        <v xml:space="preserve"> </v>
      </c>
      <c r="H339" s="192" t="str">
        <f t="shared" ref="H339" si="1004">IF(COUNTIF(H336:H338,"A")&gt;=1,"C",IF(COUNTIF(H336:H338,"A")&gt;0,"P"," "))</f>
        <v xml:space="preserve"> </v>
      </c>
      <c r="I339" s="192" t="str">
        <f t="shared" ref="I339" si="1005">IF(COUNTIF(I336:I338,"A")&gt;=1,"C",IF(COUNTIF(I336:I338,"A")&gt;0,"P"," "))</f>
        <v xml:space="preserve"> </v>
      </c>
      <c r="J339" s="192" t="str">
        <f t="shared" ref="J339" si="1006">IF(COUNTIF(J336:J338,"A")&gt;=1,"C",IF(COUNTIF(J336:J338,"A")&gt;0,"P"," "))</f>
        <v xml:space="preserve"> </v>
      </c>
      <c r="K339" s="192" t="str">
        <f t="shared" ref="K339" si="1007">IF(COUNTIF(K336:K338,"A")&gt;=1,"C",IF(COUNTIF(K336:K338,"A")&gt;0,"P"," "))</f>
        <v xml:space="preserve"> </v>
      </c>
      <c r="L339" s="192" t="str">
        <f t="shared" ref="L339" si="1008">IF(COUNTIF(L336:L338,"A")&gt;=1,"C",IF(COUNTIF(L336:L338,"A")&gt;0,"P"," "))</f>
        <v xml:space="preserve"> </v>
      </c>
      <c r="M339" s="192" t="str">
        <f t="shared" ref="M339" si="1009">IF(COUNTIF(M336:M338,"A")&gt;=1,"C",IF(COUNTIF(M336:M338,"A")&gt;0,"P"," "))</f>
        <v xml:space="preserve"> </v>
      </c>
      <c r="N339" s="192" t="str">
        <f t="shared" ref="N339" si="1010">IF(COUNTIF(N336:N338,"A")&gt;=1,"C",IF(COUNTIF(N336:N338,"A")&gt;0,"P"," "))</f>
        <v xml:space="preserve"> </v>
      </c>
      <c r="O339" s="192" t="str">
        <f t="shared" ref="O339" si="1011">IF(COUNTIF(O336:O338,"A")&gt;=1,"C",IF(COUNTIF(O336:O338,"A")&gt;0,"P"," "))</f>
        <v xml:space="preserve"> </v>
      </c>
      <c r="P339" s="192" t="str">
        <f t="shared" ref="P339" si="1012">IF(COUNTIF(P336:P338,"A")&gt;=1,"C",IF(COUNTIF(P336:P338,"A")&gt;0,"P"," "))</f>
        <v xml:space="preserve"> </v>
      </c>
      <c r="Q339" s="192" t="str">
        <f t="shared" ref="Q339" si="1013">IF(COUNTIF(Q336:Q338,"A")&gt;=1,"C",IF(COUNTIF(Q336:Q338,"A")&gt;0,"P"," "))</f>
        <v xml:space="preserve"> </v>
      </c>
      <c r="R339" s="192" t="str">
        <f t="shared" ref="R339" si="1014">IF(COUNTIF(R336:R338,"A")&gt;=1,"C",IF(COUNTIF(R336:R338,"A")&gt;0,"P"," "))</f>
        <v xml:space="preserve"> </v>
      </c>
      <c r="U339" s="26" t="str">
        <f t="shared" si="985"/>
        <v>A great way to show a friend you care is to pay special attention to what is important. Just because you are friends doesn't mean you both like the same things. Try one of these activities to learn more about a friend, and help them learn more about you.</v>
      </c>
    </row>
    <row r="340" spans="2:21" x14ac:dyDescent="0.2">
      <c r="B340" s="211"/>
      <c r="C340" s="213" t="s">
        <v>711</v>
      </c>
      <c r="D340" s="33"/>
      <c r="E340" s="33"/>
      <c r="F340" s="33"/>
      <c r="G340" s="33"/>
      <c r="H340" s="33"/>
      <c r="I340" s="33"/>
      <c r="J340" s="33"/>
      <c r="K340" s="33"/>
      <c r="L340" s="33"/>
      <c r="M340" s="33"/>
      <c r="N340" s="33"/>
      <c r="O340" s="33"/>
      <c r="P340" s="33"/>
      <c r="Q340" s="33"/>
      <c r="R340" s="33"/>
      <c r="U340" s="26" t="str">
        <f t="shared" si="985"/>
        <v>Do a friend's favorite thing. Ask a friend to make a list of their favorite things, like songs, books, or Brownie activties. Talk to your friend about their list, and why they like each thing. Then do one together! Try to make it something you've never done before.
FOR MORE FUN: Have every girl in your Brownie group write a list, then try new things all together.</v>
      </c>
    </row>
    <row r="341" spans="2:21" x14ac:dyDescent="0.2">
      <c r="B341" s="211"/>
      <c r="C341" s="213" t="s">
        <v>713</v>
      </c>
      <c r="D341" s="33"/>
      <c r="E341" s="33"/>
      <c r="F341" s="33"/>
      <c r="G341" s="33"/>
      <c r="H341" s="33"/>
      <c r="I341" s="33"/>
      <c r="J341" s="33"/>
      <c r="K341" s="33"/>
      <c r="L341" s="33"/>
      <c r="M341" s="33"/>
      <c r="N341" s="33"/>
      <c r="O341" s="33"/>
      <c r="P341" s="33"/>
      <c r="Q341" s="33"/>
      <c r="R341" s="33"/>
      <c r="U341" s="26" t="str">
        <f t="shared" si="985"/>
        <v>Share a favorite activity with a friend. Try to choose something new to them, so you can teach them what to do-maybe making s'mores, playing a card game, or bird watching. Tell them why you like the activity. Afterwards, find out what they liked about it.</v>
      </c>
    </row>
    <row r="342" spans="2:21" x14ac:dyDescent="0.2">
      <c r="B342" s="211"/>
      <c r="C342" s="213" t="s">
        <v>712</v>
      </c>
      <c r="D342" s="33"/>
      <c r="E342" s="33"/>
      <c r="F342" s="33"/>
      <c r="G342" s="33"/>
      <c r="H342" s="33"/>
      <c r="I342" s="33"/>
      <c r="J342" s="33"/>
      <c r="K342" s="33"/>
      <c r="L342" s="33"/>
      <c r="M342" s="33"/>
      <c r="N342" s="33"/>
      <c r="O342" s="33"/>
      <c r="P342" s="33"/>
      <c r="Q342" s="33"/>
      <c r="R342" s="33"/>
      <c r="U342" s="26" t="str">
        <f t="shared" si="985"/>
        <v>Try a game or activity that's new to both of you. With a friend, find something new you'd both like to do, and try it out together. We all learn in different ways, so ask for their help when you need it-and offer yours when they need it. Remember to compliment each other, too!</v>
      </c>
    </row>
    <row r="343" spans="2:21" x14ac:dyDescent="0.2">
      <c r="B343" s="26">
        <v>4</v>
      </c>
      <c r="C343" s="212" t="s">
        <v>628</v>
      </c>
      <c r="D343" s="192" t="str">
        <f>IF(COUNTIF(D340:D342,"A")&gt;=1,"C",IF(COUNTIF(D340:D342,"A")&gt;0,"P"," "))</f>
        <v xml:space="preserve"> </v>
      </c>
      <c r="E343" s="192" t="str">
        <f t="shared" ref="E343" si="1015">IF(COUNTIF(E340:E342,"A")&gt;=1,"C",IF(COUNTIF(E340:E342,"A")&gt;0,"P"," "))</f>
        <v xml:space="preserve"> </v>
      </c>
      <c r="F343" s="192" t="str">
        <f t="shared" ref="F343" si="1016">IF(COUNTIF(F340:F342,"A")&gt;=1,"C",IF(COUNTIF(F340:F342,"A")&gt;0,"P"," "))</f>
        <v xml:space="preserve"> </v>
      </c>
      <c r="G343" s="192" t="str">
        <f t="shared" ref="G343" si="1017">IF(COUNTIF(G340:G342,"A")&gt;=1,"C",IF(COUNTIF(G340:G342,"A")&gt;0,"P"," "))</f>
        <v xml:space="preserve"> </v>
      </c>
      <c r="H343" s="192" t="str">
        <f t="shared" ref="H343" si="1018">IF(COUNTIF(H340:H342,"A")&gt;=1,"C",IF(COUNTIF(H340:H342,"A")&gt;0,"P"," "))</f>
        <v xml:space="preserve"> </v>
      </c>
      <c r="I343" s="192" t="str">
        <f t="shared" ref="I343" si="1019">IF(COUNTIF(I340:I342,"A")&gt;=1,"C",IF(COUNTIF(I340:I342,"A")&gt;0,"P"," "))</f>
        <v xml:space="preserve"> </v>
      </c>
      <c r="J343" s="192" t="str">
        <f t="shared" ref="J343" si="1020">IF(COUNTIF(J340:J342,"A")&gt;=1,"C",IF(COUNTIF(J340:J342,"A")&gt;0,"P"," "))</f>
        <v xml:space="preserve"> </v>
      </c>
      <c r="K343" s="192" t="str">
        <f t="shared" ref="K343" si="1021">IF(COUNTIF(K340:K342,"A")&gt;=1,"C",IF(COUNTIF(K340:K342,"A")&gt;0,"P"," "))</f>
        <v xml:space="preserve"> </v>
      </c>
      <c r="L343" s="192" t="str">
        <f t="shared" ref="L343" si="1022">IF(COUNTIF(L340:L342,"A")&gt;=1,"C",IF(COUNTIF(L340:L342,"A")&gt;0,"P"," "))</f>
        <v xml:space="preserve"> </v>
      </c>
      <c r="M343" s="192" t="str">
        <f t="shared" ref="M343" si="1023">IF(COUNTIF(M340:M342,"A")&gt;=1,"C",IF(COUNTIF(M340:M342,"A")&gt;0,"P"," "))</f>
        <v xml:space="preserve"> </v>
      </c>
      <c r="N343" s="192" t="str">
        <f t="shared" ref="N343" si="1024">IF(COUNTIF(N340:N342,"A")&gt;=1,"C",IF(COUNTIF(N340:N342,"A")&gt;0,"P"," "))</f>
        <v xml:space="preserve"> </v>
      </c>
      <c r="O343" s="192" t="str">
        <f t="shared" ref="O343" si="1025">IF(COUNTIF(O340:O342,"A")&gt;=1,"C",IF(COUNTIF(O340:O342,"A")&gt;0,"P"," "))</f>
        <v xml:space="preserve"> </v>
      </c>
      <c r="P343" s="192" t="str">
        <f t="shared" ref="P343" si="1026">IF(COUNTIF(P340:P342,"A")&gt;=1,"C",IF(COUNTIF(P340:P342,"A")&gt;0,"P"," "))</f>
        <v xml:space="preserve"> </v>
      </c>
      <c r="Q343" s="192" t="str">
        <f t="shared" ref="Q343" si="1027">IF(COUNTIF(Q340:Q342,"A")&gt;=1,"C",IF(COUNTIF(Q340:Q342,"A")&gt;0,"P"," "))</f>
        <v xml:space="preserve"> </v>
      </c>
      <c r="R343" s="192" t="str">
        <f t="shared" ref="R343" si="1028">IF(COUNTIF(R340:R342,"A")&gt;=1,"C",IF(COUNTIF(R340:R342,"A")&gt;0,"P"," "))</f>
        <v xml:space="preserve"> </v>
      </c>
      <c r="U343" s="26" t="str">
        <f t="shared" si="985"/>
        <v>Disagreement is when you don't feel the same way as a friend. For example, you want to play a game and they want to make snacks. It's okay to feel differently. You can still be friends! The important thing is to be a good friend while you disagree. Try one of these activities to practice.</v>
      </c>
    </row>
    <row r="344" spans="2:21" x14ac:dyDescent="0.2">
      <c r="B344" s="211"/>
      <c r="C344" s="213" t="s">
        <v>714</v>
      </c>
      <c r="D344" s="33"/>
      <c r="E344" s="33"/>
      <c r="F344" s="33"/>
      <c r="G344" s="33"/>
      <c r="H344" s="33"/>
      <c r="I344" s="33"/>
      <c r="J344" s="33"/>
      <c r="K344" s="33"/>
      <c r="L344" s="33"/>
      <c r="M344" s="33"/>
      <c r="N344" s="33"/>
      <c r="O344" s="33"/>
      <c r="P344" s="33"/>
      <c r="Q344" s="33"/>
      <c r="R344" s="33"/>
      <c r="U344" s="26" t="str">
        <f t="shared" si="985"/>
        <v>Practice being a good listener. Let a friend talk about how they feel. Listen for three minutes without interrupting. Then tell them what you heard them say. Then, switch!
FOR MORE FUN: Try it with your Brownie group, and take turns.</v>
      </c>
    </row>
    <row r="345" spans="2:21" x14ac:dyDescent="0.2">
      <c r="B345" s="211"/>
      <c r="C345" s="213" t="s">
        <v>715</v>
      </c>
      <c r="D345" s="33"/>
      <c r="E345" s="33"/>
      <c r="F345" s="33"/>
      <c r="G345" s="33"/>
      <c r="H345" s="33"/>
      <c r="I345" s="33"/>
      <c r="J345" s="33"/>
      <c r="K345" s="33"/>
      <c r="L345" s="33"/>
      <c r="M345" s="33"/>
      <c r="N345" s="33"/>
      <c r="O345" s="33"/>
      <c r="P345" s="33"/>
      <c r="Q345" s="33"/>
      <c r="R345" s="33"/>
      <c r="U345" s="26" t="str">
        <f t="shared" si="985"/>
        <v>Remember what you agree about! Many times, you can take turns doing what each friend wants to do instead of fighting. Or, you can do something you both like. With a friend, make an "agreement" list of three things you both love to do. Then try one of those things the next time you disagree.</v>
      </c>
    </row>
    <row r="346" spans="2:21" x14ac:dyDescent="0.2">
      <c r="B346" s="211"/>
      <c r="C346" s="213" t="s">
        <v>716</v>
      </c>
      <c r="D346" s="33"/>
      <c r="E346" s="33"/>
      <c r="F346" s="33"/>
      <c r="G346" s="33"/>
      <c r="H346" s="33"/>
      <c r="I346" s="33"/>
      <c r="J346" s="33"/>
      <c r="K346" s="33"/>
      <c r="L346" s="33"/>
      <c r="M346" s="33"/>
      <c r="N346" s="33"/>
      <c r="O346" s="33"/>
      <c r="P346" s="33"/>
      <c r="Q346" s="33"/>
      <c r="R346" s="33"/>
      <c r="U346" s="26" t="str">
        <f t="shared" si="985"/>
        <v>Find kind words. Words can hurt, so it's important to use nice ones when you disagree. With your Brownie friends, make a list of words that make you feel good. Practice using the words to say kind things.</v>
      </c>
    </row>
    <row r="347" spans="2:21" x14ac:dyDescent="0.2">
      <c r="B347" s="26">
        <v>5</v>
      </c>
      <c r="C347" s="212" t="s">
        <v>629</v>
      </c>
      <c r="D347" s="192" t="str">
        <f>IF(COUNTIF(D344:D346,"A")&gt;=1,"C",IF(COUNTIF(D344:D346,"A")&gt;0,"P"," "))</f>
        <v xml:space="preserve"> </v>
      </c>
      <c r="E347" s="192" t="str">
        <f t="shared" ref="E347" si="1029">IF(COUNTIF(E344:E346,"A")&gt;=1,"C",IF(COUNTIF(E344:E346,"A")&gt;0,"P"," "))</f>
        <v xml:space="preserve"> </v>
      </c>
      <c r="F347" s="192" t="str">
        <f t="shared" ref="F347" si="1030">IF(COUNTIF(F344:F346,"A")&gt;=1,"C",IF(COUNTIF(F344:F346,"A")&gt;0,"P"," "))</f>
        <v xml:space="preserve"> </v>
      </c>
      <c r="G347" s="192" t="str">
        <f t="shared" ref="G347" si="1031">IF(COUNTIF(G344:G346,"A")&gt;=1,"C",IF(COUNTIF(G344:G346,"A")&gt;0,"P"," "))</f>
        <v xml:space="preserve"> </v>
      </c>
      <c r="H347" s="192" t="str">
        <f t="shared" ref="H347" si="1032">IF(COUNTIF(H344:H346,"A")&gt;=1,"C",IF(COUNTIF(H344:H346,"A")&gt;0,"P"," "))</f>
        <v xml:space="preserve"> </v>
      </c>
      <c r="I347" s="192" t="str">
        <f t="shared" ref="I347" si="1033">IF(COUNTIF(I344:I346,"A")&gt;=1,"C",IF(COUNTIF(I344:I346,"A")&gt;0,"P"," "))</f>
        <v xml:space="preserve"> </v>
      </c>
      <c r="J347" s="192" t="str">
        <f t="shared" ref="J347" si="1034">IF(COUNTIF(J344:J346,"A")&gt;=1,"C",IF(COUNTIF(J344:J346,"A")&gt;0,"P"," "))</f>
        <v xml:space="preserve"> </v>
      </c>
      <c r="K347" s="192" t="str">
        <f t="shared" ref="K347" si="1035">IF(COUNTIF(K344:K346,"A")&gt;=1,"C",IF(COUNTIF(K344:K346,"A")&gt;0,"P"," "))</f>
        <v xml:space="preserve"> </v>
      </c>
      <c r="L347" s="192" t="str">
        <f t="shared" ref="L347" si="1036">IF(COUNTIF(L344:L346,"A")&gt;=1,"C",IF(COUNTIF(L344:L346,"A")&gt;0,"P"," "))</f>
        <v xml:space="preserve"> </v>
      </c>
      <c r="M347" s="192" t="str">
        <f t="shared" ref="M347" si="1037">IF(COUNTIF(M344:M346,"A")&gt;=1,"C",IF(COUNTIF(M344:M346,"A")&gt;0,"P"," "))</f>
        <v xml:space="preserve"> </v>
      </c>
      <c r="N347" s="192" t="str">
        <f t="shared" ref="N347" si="1038">IF(COUNTIF(N344:N346,"A")&gt;=1,"C",IF(COUNTIF(N344:N346,"A")&gt;0,"P"," "))</f>
        <v xml:space="preserve"> </v>
      </c>
      <c r="O347" s="192" t="str">
        <f t="shared" ref="O347" si="1039">IF(COUNTIF(O344:O346,"A")&gt;=1,"C",IF(COUNTIF(O344:O346,"A")&gt;0,"P"," "))</f>
        <v xml:space="preserve"> </v>
      </c>
      <c r="P347" s="192" t="str">
        <f t="shared" ref="P347" si="1040">IF(COUNTIF(P344:P346,"A")&gt;=1,"C",IF(COUNTIF(P344:P346,"A")&gt;0,"P"," "))</f>
        <v xml:space="preserve"> </v>
      </c>
      <c r="Q347" s="192" t="str">
        <f t="shared" ref="Q347" si="1041">IF(COUNTIF(Q344:Q346,"A")&gt;=1,"C",IF(COUNTIF(Q344:Q346,"A")&gt;0,"P"," "))</f>
        <v xml:space="preserve"> </v>
      </c>
      <c r="R347" s="192" t="str">
        <f t="shared" ref="R347" si="1042">IF(COUNTIF(R344:R346,"A")&gt;=1,"C",IF(COUNTIF(R344:R346,"A")&gt;0,"P"," "))</f>
        <v xml:space="preserve"> </v>
      </c>
      <c r="U347" s="26" t="str">
        <f t="shared" si="985"/>
        <v>Now it's time to practice your friend skills. First, make a list of the top three things you've discovered that make someone a good friend. Then try one of these activities and concentrate doing those things. Talk about the activity with your Brownie group.</v>
      </c>
    </row>
    <row r="348" spans="2:21" x14ac:dyDescent="0.2">
      <c r="B348" s="211"/>
      <c r="C348" s="63" t="s">
        <v>717</v>
      </c>
      <c r="D348" s="33"/>
      <c r="E348" s="33"/>
      <c r="F348" s="33"/>
      <c r="G348" s="33"/>
      <c r="H348" s="33"/>
      <c r="I348" s="33"/>
      <c r="J348" s="33"/>
      <c r="K348" s="33"/>
      <c r="L348" s="33"/>
      <c r="M348" s="33"/>
      <c r="N348" s="33"/>
      <c r="O348" s="33"/>
      <c r="P348" s="33"/>
      <c r="Q348" s="33"/>
      <c r="R348" s="33"/>
      <c r="U348" s="26" t="str">
        <f t="shared" si="985"/>
        <v>Invite another Brownie group to an activity. What about a tea party, a journey field trip, or a meeting with games?</v>
      </c>
    </row>
    <row r="349" spans="2:21" x14ac:dyDescent="0.2">
      <c r="B349" s="211"/>
      <c r="C349" s="63" t="s">
        <v>718</v>
      </c>
      <c r="D349" s="33"/>
      <c r="E349" s="33"/>
      <c r="F349" s="33"/>
      <c r="G349" s="33"/>
      <c r="H349" s="33"/>
      <c r="I349" s="33"/>
      <c r="J349" s="33"/>
      <c r="K349" s="33"/>
      <c r="L349" s="33"/>
      <c r="M349" s="33"/>
      <c r="N349" s="33"/>
      <c r="O349" s="33"/>
      <c r="P349" s="33"/>
      <c r="Q349" s="33"/>
      <c r="R349" s="33"/>
      <c r="U349" s="26" t="str">
        <f t="shared" si="985"/>
        <v>Sit at a different table or area at lunchtime, or play with a different group at recess. You might bring an old friend with you and make new friends together.</v>
      </c>
    </row>
    <row r="350" spans="2:21" x14ac:dyDescent="0.2">
      <c r="B350" s="211"/>
      <c r="C350" s="63" t="s">
        <v>719</v>
      </c>
      <c r="D350" s="33"/>
      <c r="E350" s="33"/>
      <c r="F350" s="33"/>
      <c r="G350" s="33"/>
      <c r="H350" s="33"/>
      <c r="I350" s="33"/>
      <c r="J350" s="33"/>
      <c r="K350" s="33"/>
      <c r="L350" s="33"/>
      <c r="M350" s="33"/>
      <c r="N350" s="33"/>
      <c r="O350" s="33"/>
      <c r="P350" s="33"/>
      <c r="Q350" s="33"/>
      <c r="R350" s="33"/>
      <c r="U350" s="26" t="str">
        <f t="shared" si="985"/>
        <v>Go to a dance or art class, sports game, camp, or other activity. Games and sports are a great time to practice saying nice things to friends.</v>
      </c>
    </row>
    <row r="351" spans="2:21" ht="1.5" customHeight="1" thickBot="1" x14ac:dyDescent="0.25">
      <c r="D351" s="192" t="str">
        <f>IF(COUNTIF(D348:D350,"A")&gt;=1,"C",IF(COUNTIF(D348:D350,"A")&gt;0,"P"," "))</f>
        <v xml:space="preserve"> </v>
      </c>
      <c r="E351" s="192" t="str">
        <f t="shared" ref="E351" si="1043">IF(COUNTIF(E348:E350,"A")&gt;=1,"C",IF(COUNTIF(E348:E350,"A")&gt;0,"P"," "))</f>
        <v xml:space="preserve"> </v>
      </c>
      <c r="F351" s="192" t="str">
        <f t="shared" ref="F351" si="1044">IF(COUNTIF(F348:F350,"A")&gt;=1,"C",IF(COUNTIF(F348:F350,"A")&gt;0,"P"," "))</f>
        <v xml:space="preserve"> </v>
      </c>
      <c r="G351" s="192" t="str">
        <f t="shared" ref="G351" si="1045">IF(COUNTIF(G348:G350,"A")&gt;=1,"C",IF(COUNTIF(G348:G350,"A")&gt;0,"P"," "))</f>
        <v xml:space="preserve"> </v>
      </c>
      <c r="H351" s="192" t="str">
        <f t="shared" ref="H351" si="1046">IF(COUNTIF(H348:H350,"A")&gt;=1,"C",IF(COUNTIF(H348:H350,"A")&gt;0,"P"," "))</f>
        <v xml:space="preserve"> </v>
      </c>
      <c r="I351" s="192" t="str">
        <f t="shared" ref="I351" si="1047">IF(COUNTIF(I348:I350,"A")&gt;=1,"C",IF(COUNTIF(I348:I350,"A")&gt;0,"P"," "))</f>
        <v xml:space="preserve"> </v>
      </c>
      <c r="J351" s="192" t="str">
        <f t="shared" ref="J351" si="1048">IF(COUNTIF(J348:J350,"A")&gt;=1,"C",IF(COUNTIF(J348:J350,"A")&gt;0,"P"," "))</f>
        <v xml:space="preserve"> </v>
      </c>
      <c r="K351" s="192" t="str">
        <f t="shared" ref="K351" si="1049">IF(COUNTIF(K348:K350,"A")&gt;=1,"C",IF(COUNTIF(K348:K350,"A")&gt;0,"P"," "))</f>
        <v xml:space="preserve"> </v>
      </c>
      <c r="L351" s="192" t="str">
        <f t="shared" ref="L351" si="1050">IF(COUNTIF(L348:L350,"A")&gt;=1,"C",IF(COUNTIF(L348:L350,"A")&gt;0,"P"," "))</f>
        <v xml:space="preserve"> </v>
      </c>
      <c r="M351" s="192" t="str">
        <f t="shared" ref="M351" si="1051">IF(COUNTIF(M348:M350,"A")&gt;=1,"C",IF(COUNTIF(M348:M350,"A")&gt;0,"P"," "))</f>
        <v xml:space="preserve"> </v>
      </c>
      <c r="N351" s="192" t="str">
        <f t="shared" ref="N351" si="1052">IF(COUNTIF(N348:N350,"A")&gt;=1,"C",IF(COUNTIF(N348:N350,"A")&gt;0,"P"," "))</f>
        <v xml:space="preserve"> </v>
      </c>
      <c r="O351" s="192" t="str">
        <f t="shared" ref="O351" si="1053">IF(COUNTIF(O348:O350,"A")&gt;=1,"C",IF(COUNTIF(O348:O350,"A")&gt;0,"P"," "))</f>
        <v xml:space="preserve"> </v>
      </c>
      <c r="P351" s="192" t="str">
        <f t="shared" ref="P351" si="1054">IF(COUNTIF(P348:P350,"A")&gt;=1,"C",IF(COUNTIF(P348:P350,"A")&gt;0,"P"," "))</f>
        <v xml:space="preserve"> </v>
      </c>
      <c r="Q351" s="192" t="str">
        <f t="shared" ref="Q351" si="1055">IF(COUNTIF(Q348:Q350,"A")&gt;=1,"C",IF(COUNTIF(Q348:Q350,"A")&gt;0,"P"," "))</f>
        <v xml:space="preserve"> </v>
      </c>
      <c r="R351" s="192" t="str">
        <f t="shared" ref="R351" si="1056">IF(COUNTIF(R348:R350,"A")&gt;=1,"C",IF(COUNTIF(R348:R350,"A")&gt;0,"P"," "))</f>
        <v xml:space="preserve"> </v>
      </c>
      <c r="U351" s="26" t="str">
        <f t="shared" si="985"/>
        <v/>
      </c>
    </row>
    <row r="352" spans="2:21" ht="13.5" thickBot="1" x14ac:dyDescent="0.25">
      <c r="C352" s="58" t="s">
        <v>48</v>
      </c>
      <c r="D352" s="206" t="str">
        <f>IF(COUNTIF(D335:D351,"C")&gt;4,"C",IF(COUNTIF(D335:D351,"C")&gt;0,"P"," "))</f>
        <v xml:space="preserve"> </v>
      </c>
      <c r="E352" s="206" t="str">
        <f t="shared" ref="E352:R352" si="1057">IF(COUNTIF(E335:E351,"C")&gt;4,"C",IF(COUNTIF(E335:E351,"C")&gt;0,"P"," "))</f>
        <v xml:space="preserve"> </v>
      </c>
      <c r="F352" s="206" t="str">
        <f t="shared" si="1057"/>
        <v xml:space="preserve"> </v>
      </c>
      <c r="G352" s="206" t="str">
        <f t="shared" si="1057"/>
        <v xml:space="preserve"> </v>
      </c>
      <c r="H352" s="206" t="str">
        <f t="shared" si="1057"/>
        <v xml:space="preserve"> </v>
      </c>
      <c r="I352" s="206" t="str">
        <f t="shared" si="1057"/>
        <v xml:space="preserve"> </v>
      </c>
      <c r="J352" s="206" t="str">
        <f t="shared" si="1057"/>
        <v xml:space="preserve"> </v>
      </c>
      <c r="K352" s="206" t="str">
        <f t="shared" si="1057"/>
        <v xml:space="preserve"> </v>
      </c>
      <c r="L352" s="206" t="str">
        <f t="shared" si="1057"/>
        <v xml:space="preserve"> </v>
      </c>
      <c r="M352" s="206" t="str">
        <f t="shared" si="1057"/>
        <v xml:space="preserve"> </v>
      </c>
      <c r="N352" s="206" t="str">
        <f t="shared" si="1057"/>
        <v xml:space="preserve"> </v>
      </c>
      <c r="O352" s="206" t="str">
        <f t="shared" si="1057"/>
        <v xml:space="preserve"> </v>
      </c>
      <c r="P352" s="206" t="str">
        <f t="shared" si="1057"/>
        <v xml:space="preserve"> </v>
      </c>
      <c r="Q352" s="206" t="str">
        <f t="shared" si="1057"/>
        <v xml:space="preserve"> </v>
      </c>
      <c r="R352" s="206" t="str">
        <f t="shared" si="1057"/>
        <v xml:space="preserve"> </v>
      </c>
      <c r="U352" s="26" t="str">
        <f t="shared" si="985"/>
        <v/>
      </c>
    </row>
    <row r="353" spans="1:21" ht="18" x14ac:dyDescent="0.2">
      <c r="A353" s="448" t="s">
        <v>148</v>
      </c>
      <c r="B353" s="449"/>
      <c r="C353" s="449"/>
      <c r="D353" s="449"/>
      <c r="E353" s="449"/>
      <c r="F353" s="449"/>
      <c r="G353" s="449"/>
      <c r="H353" s="449"/>
      <c r="I353" s="449"/>
      <c r="J353" s="449"/>
      <c r="K353" s="449"/>
      <c r="L353" s="449"/>
      <c r="M353" s="449"/>
      <c r="N353" s="449"/>
      <c r="O353" s="449"/>
      <c r="P353" s="449"/>
      <c r="Q353" s="449"/>
      <c r="R353" s="449"/>
      <c r="U353" s="26" t="str">
        <f t="shared" si="985"/>
        <v/>
      </c>
    </row>
    <row r="354" spans="1:21" ht="15" x14ac:dyDescent="0.25">
      <c r="A354" s="1"/>
      <c r="B354" s="194" t="s">
        <v>149</v>
      </c>
      <c r="C354" s="195"/>
      <c r="D354" s="218"/>
      <c r="E354" s="218"/>
      <c r="F354" s="218"/>
      <c r="G354" s="218"/>
      <c r="H354" s="218"/>
      <c r="I354" s="218"/>
      <c r="J354" s="218"/>
      <c r="K354" s="218"/>
      <c r="L354" s="218"/>
      <c r="M354" s="218"/>
      <c r="N354" s="218"/>
      <c r="O354" s="218"/>
      <c r="P354" s="218"/>
      <c r="Q354" s="218"/>
      <c r="R354" s="218"/>
      <c r="U354" s="26" t="str">
        <f t="shared" si="985"/>
        <v/>
      </c>
    </row>
    <row r="355" spans="1:21" x14ac:dyDescent="0.2">
      <c r="A355" s="1"/>
      <c r="B355" s="106">
        <v>1</v>
      </c>
      <c r="C355" s="196" t="s">
        <v>157</v>
      </c>
      <c r="D355" s="197"/>
      <c r="E355" s="198"/>
      <c r="F355" s="198"/>
      <c r="G355" s="198"/>
      <c r="H355" s="198"/>
      <c r="I355" s="198"/>
      <c r="J355" s="198"/>
      <c r="K355" s="198"/>
      <c r="L355" s="198"/>
      <c r="M355" s="198"/>
      <c r="N355" s="198"/>
      <c r="O355" s="198"/>
      <c r="P355" s="198"/>
      <c r="Q355" s="198"/>
      <c r="R355" s="198"/>
      <c r="U355" s="26" t="str">
        <f t="shared" si="985"/>
        <v>Learn more about the paintings you like and the artists who painted them.</v>
      </c>
    </row>
    <row r="356" spans="1:21" x14ac:dyDescent="0.2">
      <c r="A356" s="1"/>
      <c r="B356" s="199"/>
      <c r="C356" s="200" t="s">
        <v>162</v>
      </c>
      <c r="D356" s="161"/>
      <c r="E356" s="115"/>
      <c r="F356" s="115"/>
      <c r="G356" s="115"/>
      <c r="H356" s="115"/>
      <c r="I356" s="115"/>
      <c r="J356" s="115"/>
      <c r="K356" s="115"/>
      <c r="L356" s="115"/>
      <c r="M356" s="115"/>
      <c r="N356" s="115"/>
      <c r="O356" s="115"/>
      <c r="P356" s="115"/>
      <c r="Q356" s="115"/>
      <c r="R356" s="115"/>
      <c r="U356" s="26" t="str">
        <f t="shared" si="985"/>
        <v>Talk to a painter. Ask an art teacher or painter in your community where they get their inspiration. What do they like to paint? Why? Look at some of their paintings and explain what you like about them.</v>
      </c>
    </row>
    <row r="357" spans="1:21" x14ac:dyDescent="0.2">
      <c r="A357" s="1"/>
      <c r="B357" s="199"/>
      <c r="C357" s="200" t="s">
        <v>163</v>
      </c>
      <c r="D357" s="161"/>
      <c r="E357" s="115"/>
      <c r="F357" s="115"/>
      <c r="G357" s="115"/>
      <c r="H357" s="115"/>
      <c r="I357" s="115"/>
      <c r="J357" s="115"/>
      <c r="K357" s="115"/>
      <c r="L357" s="115"/>
      <c r="M357" s="115"/>
      <c r="N357" s="115"/>
      <c r="O357" s="115"/>
      <c r="P357" s="115"/>
      <c r="Q357" s="115"/>
      <c r="R357" s="115"/>
      <c r="U357" s="26" t="str">
        <f t="shared" si="985"/>
        <v>Go to an art show or museum. Find five paintings that you love and decide why you think they're great. Who painted them? When? Look for what they have in common with each other.</v>
      </c>
    </row>
    <row r="358" spans="1:21" x14ac:dyDescent="0.2">
      <c r="A358" s="1"/>
      <c r="B358" s="199"/>
      <c r="C358" s="200" t="s">
        <v>164</v>
      </c>
      <c r="D358" s="189"/>
      <c r="E358" s="115"/>
      <c r="F358" s="115"/>
      <c r="G358" s="115"/>
      <c r="H358" s="115"/>
      <c r="I358" s="115"/>
      <c r="J358" s="115"/>
      <c r="K358" s="115"/>
      <c r="L358" s="115"/>
      <c r="M358" s="115"/>
      <c r="N358" s="115"/>
      <c r="O358" s="115"/>
      <c r="P358" s="115"/>
      <c r="Q358" s="115"/>
      <c r="R358" s="115"/>
      <c r="U358" s="26" t="str">
        <f t="shared" si="985"/>
        <v>Team up with an adult to find images of five paintings you love. Search in library books, magazines, or online. Why do you like them? Who painted them, and when? Look for what they have in common with each other.</v>
      </c>
    </row>
    <row r="359" spans="1:21" x14ac:dyDescent="0.2">
      <c r="A359" s="1"/>
      <c r="B359" s="106">
        <v>2</v>
      </c>
      <c r="C359" s="201" t="s">
        <v>158</v>
      </c>
      <c r="D359" s="192" t="str">
        <f>IF(COUNTIF(D356:D358,"A")&gt;=1,"C",IF(COUNTIF(D356:D358,"A")&gt;0,"P"," "))</f>
        <v xml:space="preserve"> </v>
      </c>
      <c r="E359" s="192" t="str">
        <f t="shared" ref="E359:R359" si="1058">IF(COUNTIF(E356:E358,"A")&gt;=1,"C",IF(COUNTIF(E356:E358,"A")&gt;0,"P"," "))</f>
        <v xml:space="preserve"> </v>
      </c>
      <c r="F359" s="192" t="str">
        <f t="shared" si="1058"/>
        <v xml:space="preserve"> </v>
      </c>
      <c r="G359" s="192" t="str">
        <f t="shared" si="1058"/>
        <v xml:space="preserve"> </v>
      </c>
      <c r="H359" s="192" t="str">
        <f t="shared" si="1058"/>
        <v xml:space="preserve"> </v>
      </c>
      <c r="I359" s="192" t="str">
        <f t="shared" si="1058"/>
        <v xml:space="preserve"> </v>
      </c>
      <c r="J359" s="192" t="str">
        <f t="shared" si="1058"/>
        <v xml:space="preserve"> </v>
      </c>
      <c r="K359" s="192" t="str">
        <f t="shared" si="1058"/>
        <v xml:space="preserve"> </v>
      </c>
      <c r="L359" s="192" t="str">
        <f t="shared" si="1058"/>
        <v xml:space="preserve"> </v>
      </c>
      <c r="M359" s="192" t="str">
        <f t="shared" si="1058"/>
        <v xml:space="preserve"> </v>
      </c>
      <c r="N359" s="192" t="str">
        <f t="shared" si="1058"/>
        <v xml:space="preserve"> </v>
      </c>
      <c r="O359" s="192" t="str">
        <f t="shared" si="1058"/>
        <v xml:space="preserve"> </v>
      </c>
      <c r="P359" s="192" t="str">
        <f t="shared" si="1058"/>
        <v xml:space="preserve"> </v>
      </c>
      <c r="Q359" s="192" t="str">
        <f t="shared" si="1058"/>
        <v xml:space="preserve"> </v>
      </c>
      <c r="R359" s="192" t="str">
        <f t="shared" si="1058"/>
        <v xml:space="preserve"> </v>
      </c>
      <c r="U359" s="26" t="str">
        <f t="shared" si="985"/>
        <v>Painting what's around you is the first step to becoming an artist. Pick one choice and try to paint something from the real world.</v>
      </c>
    </row>
    <row r="360" spans="1:21" x14ac:dyDescent="0.2">
      <c r="A360" s="1"/>
      <c r="B360" s="199"/>
      <c r="C360" s="200" t="s">
        <v>165</v>
      </c>
      <c r="D360" s="190"/>
      <c r="E360" s="115"/>
      <c r="F360" s="115"/>
      <c r="G360" s="115"/>
      <c r="H360" s="115"/>
      <c r="I360" s="115"/>
      <c r="J360" s="115"/>
      <c r="K360" s="115"/>
      <c r="L360" s="115"/>
      <c r="M360" s="115"/>
      <c r="N360" s="115"/>
      <c r="O360" s="115"/>
      <c r="P360" s="115"/>
      <c r="Q360" s="115"/>
      <c r="R360" s="115"/>
      <c r="U360" s="26" t="str">
        <f t="shared" si="985"/>
        <v>Paint a portrait of a friend, family member, pet, or yourself. If you are painting someone else, have the person sit in an interesting pose and try to capture what the person looks like. If it's yourself, use a mirror to see all the lines and shapes in your face.</v>
      </c>
    </row>
    <row r="361" spans="1:21" x14ac:dyDescent="0.2">
      <c r="A361" s="1"/>
      <c r="B361" s="199"/>
      <c r="C361" s="200" t="s">
        <v>166</v>
      </c>
      <c r="D361" s="115"/>
      <c r="E361" s="115"/>
      <c r="F361" s="115"/>
      <c r="G361" s="115"/>
      <c r="H361" s="115"/>
      <c r="I361" s="115"/>
      <c r="J361" s="115"/>
      <c r="K361" s="115"/>
      <c r="L361" s="115"/>
      <c r="M361" s="115"/>
      <c r="N361" s="115"/>
      <c r="O361" s="115"/>
      <c r="P361" s="115"/>
      <c r="Q361" s="115"/>
      <c r="R361" s="115"/>
      <c r="U361" s="26" t="str">
        <f t="shared" si="985"/>
        <v>Paint an outdoor landscape with trees or flowers. Find a pretty spot with lots of colors and paint what you see.
FOR MORE FUN: Paint at a different time of day and see how the light makes the colors look different.</v>
      </c>
    </row>
    <row r="362" spans="1:21" x14ac:dyDescent="0.2">
      <c r="A362" s="1"/>
      <c r="B362" s="199"/>
      <c r="C362" s="200" t="s">
        <v>167</v>
      </c>
      <c r="D362" s="115"/>
      <c r="E362" s="115"/>
      <c r="F362" s="115"/>
      <c r="G362" s="115"/>
      <c r="H362" s="115"/>
      <c r="I362" s="115"/>
      <c r="J362" s="115"/>
      <c r="K362" s="115"/>
      <c r="L362" s="115"/>
      <c r="M362" s="115"/>
      <c r="N362" s="115"/>
      <c r="O362" s="115"/>
      <c r="P362" s="115"/>
      <c r="Q362" s="115"/>
      <c r="R362" s="115"/>
      <c r="U362" s="26" t="str">
        <f t="shared" si="985"/>
        <v>Paint a still life. A "still life" is an object, like a bowl of fruit or a vase. Set up what you want to paint first. Don't forget to show how the light hits the object by using light and dark colors!
FOR MORE FUN: After you've painted something in your world, paint something "out of this world," like the sun or planets.</v>
      </c>
    </row>
    <row r="363" spans="1:21" x14ac:dyDescent="0.2">
      <c r="A363" s="1"/>
      <c r="B363" s="106">
        <v>3</v>
      </c>
      <c r="C363" s="201" t="s">
        <v>159</v>
      </c>
      <c r="D363" s="192" t="str">
        <f>IF(COUNTIF(D360:D362,"A")&gt;=1,"C",IF(COUNTIF(D360:D362,"A")&gt;0,"P"," "))</f>
        <v xml:space="preserve"> </v>
      </c>
      <c r="E363" s="192" t="str">
        <f t="shared" ref="E363:R363" si="1059">IF(COUNTIF(E360:E362,"A")&gt;=1,"C",IF(COUNTIF(E360:E362,"A")&gt;0,"P"," "))</f>
        <v xml:space="preserve"> </v>
      </c>
      <c r="F363" s="192" t="str">
        <f t="shared" si="1059"/>
        <v xml:space="preserve"> </v>
      </c>
      <c r="G363" s="192" t="str">
        <f t="shared" si="1059"/>
        <v xml:space="preserve"> </v>
      </c>
      <c r="H363" s="192" t="str">
        <f t="shared" si="1059"/>
        <v xml:space="preserve"> </v>
      </c>
      <c r="I363" s="192" t="str">
        <f t="shared" si="1059"/>
        <v xml:space="preserve"> </v>
      </c>
      <c r="J363" s="192" t="str">
        <f t="shared" si="1059"/>
        <v xml:space="preserve"> </v>
      </c>
      <c r="K363" s="192" t="str">
        <f t="shared" si="1059"/>
        <v xml:space="preserve"> </v>
      </c>
      <c r="L363" s="192" t="str">
        <f t="shared" si="1059"/>
        <v xml:space="preserve"> </v>
      </c>
      <c r="M363" s="192" t="str">
        <f t="shared" si="1059"/>
        <v xml:space="preserve"> </v>
      </c>
      <c r="N363" s="192" t="str">
        <f t="shared" si="1059"/>
        <v xml:space="preserve"> </v>
      </c>
      <c r="O363" s="192" t="str">
        <f t="shared" si="1059"/>
        <v xml:space="preserve"> </v>
      </c>
      <c r="P363" s="192" t="str">
        <f t="shared" si="1059"/>
        <v xml:space="preserve"> </v>
      </c>
      <c r="Q363" s="192" t="str">
        <f t="shared" si="1059"/>
        <v xml:space="preserve"> </v>
      </c>
      <c r="R363" s="192" t="str">
        <f t="shared" si="1059"/>
        <v xml:space="preserve"> </v>
      </c>
      <c r="U363" s="26" t="str">
        <f t="shared" si="985"/>
        <v>Some painters create "abstract" art. They don't paint objects or people. They use shapes, lines, and colors to paint a feeling or mood. Pretend you are an artist who is trying to paint an emotion. Paint what you think one of these moods would look like. Remember, it's your idea, so it's okay if other people don't see it like you do!</v>
      </c>
    </row>
    <row r="364" spans="1:21" x14ac:dyDescent="0.2">
      <c r="A364" s="1"/>
      <c r="B364" s="199"/>
      <c r="C364" s="200" t="s">
        <v>168</v>
      </c>
      <c r="D364" s="115"/>
      <c r="E364" s="115"/>
      <c r="F364" s="115"/>
      <c r="G364" s="115"/>
      <c r="H364" s="115"/>
      <c r="I364" s="115"/>
      <c r="J364" s="115"/>
      <c r="K364" s="115"/>
      <c r="L364" s="115"/>
      <c r="M364" s="115"/>
      <c r="N364" s="115"/>
      <c r="O364" s="115"/>
      <c r="P364" s="115"/>
      <c r="Q364" s="115"/>
      <c r="R364" s="115"/>
      <c r="U364" s="26" t="str">
        <f t="shared" si="985"/>
        <v>Calm. What colors would you use to create a calm feeling?</v>
      </c>
    </row>
    <row r="365" spans="1:21" x14ac:dyDescent="0.2">
      <c r="A365" s="1"/>
      <c r="B365" s="199"/>
      <c r="C365" s="200" t="s">
        <v>169</v>
      </c>
      <c r="D365" s="115"/>
      <c r="E365" s="115"/>
      <c r="F365" s="115"/>
      <c r="G365" s="115"/>
      <c r="H365" s="115"/>
      <c r="I365" s="115"/>
      <c r="J365" s="115"/>
      <c r="K365" s="115"/>
      <c r="L365" s="115"/>
      <c r="M365" s="115"/>
      <c r="N365" s="115"/>
      <c r="O365" s="115"/>
      <c r="P365" s="115"/>
      <c r="Q365" s="115"/>
      <c r="R365" s="115"/>
      <c r="U365" s="26" t="str">
        <f t="shared" si="985"/>
        <v>Happy. How would you show a happy feeling? What colors or shapes make you smile?</v>
      </c>
    </row>
    <row r="366" spans="1:21" x14ac:dyDescent="0.2">
      <c r="A366" s="1"/>
      <c r="B366" s="199"/>
      <c r="C366" s="200" t="s">
        <v>170</v>
      </c>
      <c r="D366" s="115"/>
      <c r="E366" s="115"/>
      <c r="F366" s="115"/>
      <c r="G366" s="115"/>
      <c r="H366" s="115"/>
      <c r="I366" s="115"/>
      <c r="J366" s="115"/>
      <c r="K366" s="115"/>
      <c r="L366" s="115"/>
      <c r="M366" s="115"/>
      <c r="N366" s="115"/>
      <c r="O366" s="115"/>
      <c r="P366" s="115"/>
      <c r="Q366" s="115"/>
      <c r="R366" s="115"/>
      <c r="U366" s="26" t="str">
        <f t="shared" si="985"/>
        <v>Angry. What colors or shapes look like anger to you?</v>
      </c>
    </row>
    <row r="367" spans="1:21" x14ac:dyDescent="0.2">
      <c r="A367" s="1"/>
      <c r="B367" s="106">
        <v>4</v>
      </c>
      <c r="C367" s="201" t="s">
        <v>160</v>
      </c>
      <c r="D367" s="192" t="str">
        <f>IF(COUNTIF(D364:D366,"A")&gt;=1,"C",IF(COUNTIF(D364:D366,"A")&gt;0,"P"," "))</f>
        <v xml:space="preserve"> </v>
      </c>
      <c r="E367" s="192" t="str">
        <f t="shared" ref="E367:R367" si="1060">IF(COUNTIF(E364:E366,"A")&gt;=1,"C",IF(COUNTIF(E364:E366,"A")&gt;0,"P"," "))</f>
        <v xml:space="preserve"> </v>
      </c>
      <c r="F367" s="192" t="str">
        <f t="shared" si="1060"/>
        <v xml:space="preserve"> </v>
      </c>
      <c r="G367" s="192" t="str">
        <f t="shared" si="1060"/>
        <v xml:space="preserve"> </v>
      </c>
      <c r="H367" s="192" t="str">
        <f t="shared" si="1060"/>
        <v xml:space="preserve"> </v>
      </c>
      <c r="I367" s="192" t="str">
        <f t="shared" si="1060"/>
        <v xml:space="preserve"> </v>
      </c>
      <c r="J367" s="192" t="str">
        <f t="shared" si="1060"/>
        <v xml:space="preserve"> </v>
      </c>
      <c r="K367" s="192" t="str">
        <f t="shared" si="1060"/>
        <v xml:space="preserve"> </v>
      </c>
      <c r="L367" s="192" t="str">
        <f t="shared" si="1060"/>
        <v xml:space="preserve"> </v>
      </c>
      <c r="M367" s="192" t="str">
        <f t="shared" si="1060"/>
        <v xml:space="preserve"> </v>
      </c>
      <c r="N367" s="192" t="str">
        <f t="shared" si="1060"/>
        <v xml:space="preserve"> </v>
      </c>
      <c r="O367" s="192" t="str">
        <f t="shared" si="1060"/>
        <v xml:space="preserve"> </v>
      </c>
      <c r="P367" s="192" t="str">
        <f t="shared" si="1060"/>
        <v xml:space="preserve"> </v>
      </c>
      <c r="Q367" s="192" t="str">
        <f t="shared" si="1060"/>
        <v xml:space="preserve"> </v>
      </c>
      <c r="R367" s="192" t="str">
        <f t="shared" si="1060"/>
        <v xml:space="preserve"> </v>
      </c>
      <c r="U367" s="26" t="str">
        <f t="shared" si="985"/>
        <v>Who says you have to use brushes? Try painting with one of the things below.</v>
      </c>
    </row>
    <row r="368" spans="1:21" x14ac:dyDescent="0.2">
      <c r="A368" s="1"/>
      <c r="B368" s="199"/>
      <c r="C368" s="200" t="s">
        <v>171</v>
      </c>
      <c r="D368" s="115"/>
      <c r="E368" s="115"/>
      <c r="F368" s="115"/>
      <c r="G368" s="115"/>
      <c r="H368" s="115"/>
      <c r="I368" s="115"/>
      <c r="J368" s="115"/>
      <c r="K368" s="115"/>
      <c r="L368" s="115"/>
      <c r="M368" s="115"/>
      <c r="N368" s="115"/>
      <c r="O368" s="115"/>
      <c r="P368" s="115"/>
      <c r="Q368" s="115"/>
      <c r="R368" s="191"/>
      <c r="U368" s="26" t="str">
        <f t="shared" si="985"/>
        <v>Paint with something from nature. Use something with a design on it, like a leaf. Press it into paint and then onto your paper. Try different kinds of leaves.
FOR MORE FUN: Press the leaf onto one side of your paper, then remove it. Before the paint dries, fold the paper in half. Open it. What does the shape look like?</v>
      </c>
    </row>
    <row r="369" spans="1:21" x14ac:dyDescent="0.2">
      <c r="A369" s="1"/>
      <c r="B369" s="199"/>
      <c r="C369" s="200" t="s">
        <v>172</v>
      </c>
      <c r="D369" s="115"/>
      <c r="E369" s="115"/>
      <c r="F369" s="115"/>
      <c r="G369" s="115"/>
      <c r="H369" s="115"/>
      <c r="I369" s="115"/>
      <c r="J369" s="115"/>
      <c r="K369" s="115"/>
      <c r="L369" s="115"/>
      <c r="M369" s="115"/>
      <c r="N369" s="115"/>
      <c r="O369" s="115"/>
      <c r="P369" s="115"/>
      <c r="Q369" s="115"/>
      <c r="R369" s="191"/>
      <c r="U369" s="26" t="str">
        <f t="shared" si="985"/>
        <v>Paint with indoor objects. Dip string or yarn into paint and drag it across your page. Paint an entire picture this way. Then use a feather, a spoon, or a cotton swab as a paintbrush. Next, paint a picture and use a straw to gently blow water on it. What does it do to the picture?
FOR MORE FUN: Use food coloring and blow that through the straw.</v>
      </c>
    </row>
    <row r="370" spans="1:21" x14ac:dyDescent="0.2">
      <c r="A370" s="1"/>
      <c r="B370" s="199"/>
      <c r="C370" s="200" t="s">
        <v>173</v>
      </c>
      <c r="D370" s="115"/>
      <c r="E370" s="115"/>
      <c r="F370" s="115"/>
      <c r="G370" s="115"/>
      <c r="H370" s="115"/>
      <c r="I370" s="115"/>
      <c r="J370" s="115"/>
      <c r="K370" s="115"/>
      <c r="L370" s="115"/>
      <c r="M370" s="115"/>
      <c r="N370" s="115"/>
      <c r="O370" s="115"/>
      <c r="P370" s="115"/>
      <c r="Q370" s="115"/>
      <c r="R370" s="191"/>
      <c r="U370" s="26" t="str">
        <f t="shared" si="985"/>
        <v>Paint with a stamp. All kinds of things make super stamps. With an adult's help, cut a potato in half and carve out a design. Dip the end in paint and stamp it on your paper. Try it with a sponge, too.
FOR MORE FUN: Paint bubble wrap and press it onto your paper. What does the design look like? Do you like it?</v>
      </c>
    </row>
    <row r="371" spans="1:21" x14ac:dyDescent="0.2">
      <c r="A371" s="1"/>
      <c r="B371" s="106">
        <v>5</v>
      </c>
      <c r="C371" s="202" t="s">
        <v>161</v>
      </c>
      <c r="D371" s="192" t="str">
        <f>IF(COUNTIF(D368:D370,"A")&gt;=1,"C",IF(COUNTIF(D368:D370,"A")&gt;0,"P"," "))</f>
        <v xml:space="preserve"> </v>
      </c>
      <c r="E371" s="192" t="str">
        <f t="shared" ref="E371:R371" si="1061">IF(COUNTIF(E368:E370,"A")&gt;=1,"C",IF(COUNTIF(E368:E370,"A")&gt;0,"P"," "))</f>
        <v xml:space="preserve"> </v>
      </c>
      <c r="F371" s="192" t="str">
        <f t="shared" si="1061"/>
        <v xml:space="preserve"> </v>
      </c>
      <c r="G371" s="192" t="str">
        <f t="shared" si="1061"/>
        <v xml:space="preserve"> </v>
      </c>
      <c r="H371" s="192" t="str">
        <f t="shared" si="1061"/>
        <v xml:space="preserve"> </v>
      </c>
      <c r="I371" s="192" t="str">
        <f t="shared" si="1061"/>
        <v xml:space="preserve"> </v>
      </c>
      <c r="J371" s="192" t="str">
        <f t="shared" si="1061"/>
        <v xml:space="preserve"> </v>
      </c>
      <c r="K371" s="192" t="str">
        <f t="shared" si="1061"/>
        <v xml:space="preserve"> </v>
      </c>
      <c r="L371" s="192" t="str">
        <f t="shared" si="1061"/>
        <v xml:space="preserve"> </v>
      </c>
      <c r="M371" s="192" t="str">
        <f t="shared" si="1061"/>
        <v xml:space="preserve"> </v>
      </c>
      <c r="N371" s="192" t="str">
        <f t="shared" si="1061"/>
        <v xml:space="preserve"> </v>
      </c>
      <c r="O371" s="192" t="str">
        <f t="shared" si="1061"/>
        <v xml:space="preserve"> </v>
      </c>
      <c r="P371" s="192" t="str">
        <f t="shared" si="1061"/>
        <v xml:space="preserve"> </v>
      </c>
      <c r="Q371" s="192" t="str">
        <f t="shared" si="1061"/>
        <v xml:space="preserve"> </v>
      </c>
      <c r="R371" s="192" t="str">
        <f t="shared" si="1061"/>
        <v xml:space="preserve"> </v>
      </c>
      <c r="U371" s="26" t="str">
        <f t="shared" si="985"/>
        <v>A mural is a really big painting that tells a story. Murals are sometimes painted on buildings (some take up whole city blocks!). Do you have any murals in your town? If not, team up with an adult to look at some online. Then create a mural on butcher paper (or many pieces of paper taped together).</v>
      </c>
    </row>
    <row r="372" spans="1:21" x14ac:dyDescent="0.2">
      <c r="A372" s="1"/>
      <c r="B372" s="203"/>
      <c r="C372" s="204" t="s">
        <v>174</v>
      </c>
      <c r="D372" s="115"/>
      <c r="E372" s="115"/>
      <c r="F372" s="115"/>
      <c r="G372" s="115"/>
      <c r="H372" s="115"/>
      <c r="I372" s="115"/>
      <c r="J372" s="115"/>
      <c r="K372" s="115"/>
      <c r="L372" s="115"/>
      <c r="M372" s="115"/>
      <c r="N372" s="115"/>
      <c r="O372" s="115"/>
      <c r="P372" s="115"/>
      <c r="Q372" s="115"/>
      <c r="R372" s="115"/>
      <c r="U372" s="26" t="str">
        <f t="shared" si="985"/>
        <v>Paint a mural that tells a story you love. It could be the story of your favorite book, or all about the best family vacation ever.</v>
      </c>
    </row>
    <row r="373" spans="1:21" x14ac:dyDescent="0.2">
      <c r="A373" s="1"/>
      <c r="B373" s="203"/>
      <c r="C373" s="204" t="s">
        <v>175</v>
      </c>
      <c r="D373" s="115"/>
      <c r="E373" s="115"/>
      <c r="F373" s="115"/>
      <c r="G373" s="115"/>
      <c r="H373" s="115"/>
      <c r="I373" s="115"/>
      <c r="J373" s="115"/>
      <c r="K373" s="115"/>
      <c r="L373" s="115"/>
      <c r="M373" s="115"/>
      <c r="N373" s="115"/>
      <c r="O373" s="115"/>
      <c r="P373" s="115"/>
      <c r="Q373" s="115"/>
      <c r="R373" s="115"/>
      <c r="U373" s="26" t="str">
        <f t="shared" si="985"/>
        <v>Paint a mural about your Girl Scout fun. What about the story of a favorite trip or activity?</v>
      </c>
    </row>
    <row r="374" spans="1:21" x14ac:dyDescent="0.2">
      <c r="A374" s="1"/>
      <c r="B374" s="203"/>
      <c r="C374" s="204" t="s">
        <v>176</v>
      </c>
      <c r="D374" s="191"/>
      <c r="E374" s="191"/>
      <c r="F374" s="191"/>
      <c r="G374" s="191"/>
      <c r="H374" s="191"/>
      <c r="I374" s="191"/>
      <c r="J374" s="191"/>
      <c r="K374" s="191"/>
      <c r="L374" s="191"/>
      <c r="M374" s="191"/>
      <c r="N374" s="191"/>
      <c r="O374" s="191"/>
      <c r="P374" s="191"/>
      <c r="Q374" s="191"/>
      <c r="R374" s="191"/>
      <c r="U374" s="26" t="str">
        <f t="shared" si="985"/>
        <v>Paint a mural that tells the story of an event or person. Choose a story you want your community to know about!</v>
      </c>
    </row>
    <row r="375" spans="1:21" ht="1.5" customHeight="1" thickBot="1" x14ac:dyDescent="0.25">
      <c r="A375" s="1"/>
      <c r="B375" s="203"/>
      <c r="C375" s="205"/>
      <c r="D375" s="192" t="str">
        <f>IF(COUNTIF(D372:D374,"A")&gt;=1,"C",IF(COUNTIF(D372:D374,"A")&gt;0,"P"," "))</f>
        <v xml:space="preserve"> </v>
      </c>
      <c r="E375" s="192" t="str">
        <f t="shared" ref="E375:R375" si="1062">IF(COUNTIF(E372:E374,"A")&gt;=1,"C",IF(COUNTIF(E372:E374,"A")&gt;0,"P"," "))</f>
        <v xml:space="preserve"> </v>
      </c>
      <c r="F375" s="192" t="str">
        <f t="shared" si="1062"/>
        <v xml:space="preserve"> </v>
      </c>
      <c r="G375" s="192" t="str">
        <f t="shared" si="1062"/>
        <v xml:space="preserve"> </v>
      </c>
      <c r="H375" s="192" t="str">
        <f t="shared" si="1062"/>
        <v xml:space="preserve"> </v>
      </c>
      <c r="I375" s="192" t="str">
        <f t="shared" si="1062"/>
        <v xml:space="preserve"> </v>
      </c>
      <c r="J375" s="192" t="str">
        <f t="shared" si="1062"/>
        <v xml:space="preserve"> </v>
      </c>
      <c r="K375" s="192" t="str">
        <f t="shared" si="1062"/>
        <v xml:space="preserve"> </v>
      </c>
      <c r="L375" s="192" t="str">
        <f t="shared" si="1062"/>
        <v xml:space="preserve"> </v>
      </c>
      <c r="M375" s="192" t="str">
        <f t="shared" si="1062"/>
        <v xml:space="preserve"> </v>
      </c>
      <c r="N375" s="192" t="str">
        <f t="shared" si="1062"/>
        <v xml:space="preserve"> </v>
      </c>
      <c r="O375" s="192" t="str">
        <f t="shared" si="1062"/>
        <v xml:space="preserve"> </v>
      </c>
      <c r="P375" s="192" t="str">
        <f t="shared" si="1062"/>
        <v xml:space="preserve"> </v>
      </c>
      <c r="Q375" s="192" t="str">
        <f t="shared" si="1062"/>
        <v xml:space="preserve"> </v>
      </c>
      <c r="R375" s="192" t="str">
        <f t="shared" si="1062"/>
        <v xml:space="preserve"> </v>
      </c>
      <c r="U375" s="26" t="str">
        <f t="shared" si="985"/>
        <v/>
      </c>
    </row>
    <row r="376" spans="1:21" ht="13.5" thickBot="1" x14ac:dyDescent="0.25">
      <c r="A376" s="1"/>
      <c r="B376" s="188"/>
      <c r="C376" s="58" t="s">
        <v>48</v>
      </c>
      <c r="D376" s="206" t="str">
        <f>IF(COUNTIF(D359:D375,"C")&gt;4,"C",IF(COUNTIF(D359:D375,"C")&gt;0,"P"," "))</f>
        <v xml:space="preserve"> </v>
      </c>
      <c r="E376" s="206" t="str">
        <f t="shared" ref="E376:R376" si="1063">IF(COUNTIF(E359:E375,"C")&gt;4,"C",IF(COUNTIF(E359:E375,"C")&gt;0,"P"," "))</f>
        <v xml:space="preserve"> </v>
      </c>
      <c r="F376" s="206" t="str">
        <f t="shared" si="1063"/>
        <v xml:space="preserve"> </v>
      </c>
      <c r="G376" s="206" t="str">
        <f t="shared" si="1063"/>
        <v xml:space="preserve"> </v>
      </c>
      <c r="H376" s="206" t="str">
        <f t="shared" si="1063"/>
        <v xml:space="preserve"> </v>
      </c>
      <c r="I376" s="206" t="str">
        <f t="shared" si="1063"/>
        <v xml:space="preserve"> </v>
      </c>
      <c r="J376" s="206" t="str">
        <f t="shared" si="1063"/>
        <v xml:space="preserve"> </v>
      </c>
      <c r="K376" s="206" t="str">
        <f t="shared" si="1063"/>
        <v xml:space="preserve"> </v>
      </c>
      <c r="L376" s="206" t="str">
        <f t="shared" si="1063"/>
        <v xml:space="preserve"> </v>
      </c>
      <c r="M376" s="206" t="str">
        <f t="shared" si="1063"/>
        <v xml:space="preserve"> </v>
      </c>
      <c r="N376" s="206" t="str">
        <f t="shared" si="1063"/>
        <v xml:space="preserve"> </v>
      </c>
      <c r="O376" s="206" t="str">
        <f t="shared" si="1063"/>
        <v xml:space="preserve"> </v>
      </c>
      <c r="P376" s="206" t="str">
        <f t="shared" si="1063"/>
        <v xml:space="preserve"> </v>
      </c>
      <c r="Q376" s="206" t="str">
        <f t="shared" si="1063"/>
        <v xml:space="preserve"> </v>
      </c>
      <c r="R376" s="206" t="str">
        <f t="shared" si="1063"/>
        <v xml:space="preserve"> </v>
      </c>
      <c r="U376" s="26" t="str">
        <f t="shared" si="985"/>
        <v/>
      </c>
    </row>
    <row r="377" spans="1:21" ht="15" x14ac:dyDescent="0.25">
      <c r="A377" s="1"/>
      <c r="B377" s="194" t="s">
        <v>177</v>
      </c>
      <c r="C377" s="195"/>
      <c r="D377" s="218"/>
      <c r="E377" s="218"/>
      <c r="F377" s="218"/>
      <c r="G377" s="218"/>
      <c r="H377" s="218"/>
      <c r="I377" s="218"/>
      <c r="J377" s="218"/>
      <c r="K377" s="218"/>
      <c r="L377" s="218"/>
      <c r="M377" s="218"/>
      <c r="N377" s="218"/>
      <c r="O377" s="218"/>
      <c r="P377" s="218"/>
      <c r="Q377" s="218"/>
      <c r="R377" s="218"/>
      <c r="U377" s="26" t="str">
        <f t="shared" si="985"/>
        <v/>
      </c>
    </row>
    <row r="378" spans="1:21" x14ac:dyDescent="0.2">
      <c r="A378" s="1"/>
      <c r="B378" s="106">
        <v>1</v>
      </c>
      <c r="C378" s="196" t="s">
        <v>178</v>
      </c>
      <c r="D378" s="197"/>
      <c r="E378" s="198"/>
      <c r="F378" s="198"/>
      <c r="G378" s="198"/>
      <c r="H378" s="198"/>
      <c r="I378" s="198"/>
      <c r="J378" s="198"/>
      <c r="K378" s="198"/>
      <c r="L378" s="198"/>
      <c r="M378" s="198"/>
      <c r="N378" s="198"/>
      <c r="O378" s="198"/>
      <c r="P378" s="198"/>
      <c r="Q378" s="198"/>
      <c r="R378" s="198"/>
      <c r="U378" s="26" t="str">
        <f t="shared" si="985"/>
        <v>Rules are important in any game or activity. How would you know how to play if you didn't have them? Think more closely about rules in this step.</v>
      </c>
    </row>
    <row r="379" spans="1:21" x14ac:dyDescent="0.2">
      <c r="A379" s="1"/>
      <c r="B379" s="199"/>
      <c r="C379" s="200" t="s">
        <v>183</v>
      </c>
      <c r="D379" s="161"/>
      <c r="E379" s="115"/>
      <c r="F379" s="115"/>
      <c r="G379" s="115"/>
      <c r="H379" s="115"/>
      <c r="I379" s="115"/>
      <c r="J379" s="115"/>
      <c r="K379" s="115"/>
      <c r="L379" s="115"/>
      <c r="M379" s="115"/>
      <c r="N379" s="115"/>
      <c r="O379" s="115"/>
      <c r="P379" s="115"/>
      <c r="Q379" s="115"/>
      <c r="R379" s="115"/>
      <c r="U379" s="26" t="str">
        <f t="shared" si="985"/>
        <v>Teach the rules of an active game. It might be Mother, May I?; Simon Says; or Red Light, Green Light. Teach the rules to a friend or family member and play together. Thent alk about how the rules helped you play fairly.
FOR MORE FUN: Learn a game you haven't played before, then teach those rules.</v>
      </c>
    </row>
    <row r="380" spans="1:21" x14ac:dyDescent="0.2">
      <c r="A380" s="1"/>
      <c r="B380" s="199"/>
      <c r="C380" s="200" t="s">
        <v>184</v>
      </c>
      <c r="D380" s="161"/>
      <c r="E380" s="115"/>
      <c r="F380" s="115"/>
      <c r="G380" s="115"/>
      <c r="H380" s="115"/>
      <c r="I380" s="115"/>
      <c r="J380" s="115"/>
      <c r="K380" s="115"/>
      <c r="L380" s="115"/>
      <c r="M380" s="115"/>
      <c r="N380" s="115"/>
      <c r="O380" s="115"/>
      <c r="P380" s="115"/>
      <c r="Q380" s="115"/>
      <c r="R380" s="115"/>
      <c r="U380" s="26" t="str">
        <f t="shared" si="985"/>
        <v>Make up two new rules for hide-and-seek. For example, the person who's "it" could have to do 10 jumping jacks after they count and before they start seeking. Play the game with your new rules. Afterwards, talk about what it was like to follow the new rules. Did you like them?</v>
      </c>
    </row>
    <row r="381" spans="1:21" x14ac:dyDescent="0.2">
      <c r="A381" s="1"/>
      <c r="B381" s="199"/>
      <c r="C381" s="200" t="s">
        <v>185</v>
      </c>
      <c r="D381" s="189"/>
      <c r="E381" s="115"/>
      <c r="F381" s="115"/>
      <c r="G381" s="115"/>
      <c r="H381" s="115"/>
      <c r="I381" s="115"/>
      <c r="J381" s="115"/>
      <c r="K381" s="115"/>
      <c r="L381" s="115"/>
      <c r="M381" s="115"/>
      <c r="N381" s="115"/>
      <c r="O381" s="115"/>
      <c r="P381" s="115"/>
      <c r="Q381" s="115"/>
      <c r="R381" s="115"/>
      <c r="U381" s="26" t="str">
        <f t="shared" si="985"/>
        <v>Learn two rules for a sport or active game that's popular in another country. Team up with an adult to find one online, or ask a coach or sports teacher. Then, play part of the game or sport with Brownie friends, or just talk about the rules you found.
FOR MORE FUN: If you can, watch a game online or on television and see if athletes follow the rules!</v>
      </c>
    </row>
    <row r="382" spans="1:21" x14ac:dyDescent="0.2">
      <c r="A382" s="1"/>
      <c r="B382" s="106">
        <v>2</v>
      </c>
      <c r="C382" s="201" t="s">
        <v>179</v>
      </c>
      <c r="D382" s="192" t="str">
        <f>IF(COUNTIF(D379:D381,"A")&gt;=1,"C",IF(COUNTIF(D379:D381,"A")&gt;0,"P"," "))</f>
        <v xml:space="preserve"> </v>
      </c>
      <c r="E382" s="192" t="str">
        <f t="shared" ref="E382:R382" si="1064">IF(COUNTIF(E379:E381,"A")&gt;=1,"C",IF(COUNTIF(E379:E381,"A")&gt;0,"P"," "))</f>
        <v xml:space="preserve"> </v>
      </c>
      <c r="F382" s="192" t="str">
        <f t="shared" si="1064"/>
        <v xml:space="preserve"> </v>
      </c>
      <c r="G382" s="192" t="str">
        <f t="shared" si="1064"/>
        <v xml:space="preserve"> </v>
      </c>
      <c r="H382" s="192" t="str">
        <f t="shared" si="1064"/>
        <v xml:space="preserve"> </v>
      </c>
      <c r="I382" s="192" t="str">
        <f t="shared" si="1064"/>
        <v xml:space="preserve"> </v>
      </c>
      <c r="J382" s="192" t="str">
        <f t="shared" si="1064"/>
        <v xml:space="preserve"> </v>
      </c>
      <c r="K382" s="192" t="str">
        <f t="shared" si="1064"/>
        <v xml:space="preserve"> </v>
      </c>
      <c r="L382" s="192" t="str">
        <f t="shared" si="1064"/>
        <v xml:space="preserve"> </v>
      </c>
      <c r="M382" s="192" t="str">
        <f t="shared" si="1064"/>
        <v xml:space="preserve"> </v>
      </c>
      <c r="N382" s="192" t="str">
        <f t="shared" si="1064"/>
        <v xml:space="preserve"> </v>
      </c>
      <c r="O382" s="192" t="str">
        <f t="shared" si="1064"/>
        <v xml:space="preserve"> </v>
      </c>
      <c r="P382" s="192" t="str">
        <f t="shared" si="1064"/>
        <v xml:space="preserve"> </v>
      </c>
      <c r="Q382" s="192" t="str">
        <f t="shared" si="1064"/>
        <v xml:space="preserve"> </v>
      </c>
      <c r="R382" s="192" t="str">
        <f t="shared" si="1064"/>
        <v xml:space="preserve"> </v>
      </c>
      <c r="U382" s="26" t="str">
        <f t="shared" si="985"/>
        <v>When you play a game, do you include everyone who wants to join in? Part of playing fair is making sure everyone has a chance to play. Findout more about who plays sports today.</v>
      </c>
    </row>
    <row r="383" spans="1:21" x14ac:dyDescent="0.2">
      <c r="A383" s="1"/>
      <c r="B383" s="199"/>
      <c r="C383" s="200" t="s">
        <v>186</v>
      </c>
      <c r="D383" s="190"/>
      <c r="E383" s="115"/>
      <c r="F383" s="115"/>
      <c r="G383" s="115"/>
      <c r="H383" s="115"/>
      <c r="I383" s="115"/>
      <c r="J383" s="115"/>
      <c r="K383" s="115"/>
      <c r="L383" s="115"/>
      <c r="M383" s="115"/>
      <c r="N383" s="115"/>
      <c r="O383" s="115"/>
      <c r="P383" s="115"/>
      <c r="Q383" s="115"/>
      <c r="R383" s="115"/>
      <c r="U383" s="26" t="str">
        <f t="shared" si="985"/>
        <v xml:space="preserve">Ask a  woman about Title IX. Title IX is a law passed in 1972. It required schools to allow girls to have the same sports teams, gym time, and uniforms that boys did. Talk to a woman who went to school before 1972 about how this law affected her.
FOR MORE FUN: "IX" means "nine" in the number system used in ancient Rome, called "Roman numerals." Talk about other places you've seen these kinds of numbers, and find out how to write them up to 10. </v>
      </c>
    </row>
    <row r="384" spans="1:21" x14ac:dyDescent="0.2">
      <c r="A384" s="1"/>
      <c r="B384" s="199"/>
      <c r="C384" s="200" t="s">
        <v>187</v>
      </c>
      <c r="D384" s="115"/>
      <c r="E384" s="115"/>
      <c r="F384" s="115"/>
      <c r="G384" s="115"/>
      <c r="H384" s="115"/>
      <c r="I384" s="115"/>
      <c r="J384" s="115"/>
      <c r="K384" s="115"/>
      <c r="L384" s="115"/>
      <c r="M384" s="115"/>
      <c r="N384" s="115"/>
      <c r="O384" s="115"/>
      <c r="P384" s="115"/>
      <c r="Q384" s="115"/>
      <c r="R384" s="115"/>
      <c r="U384" s="26" t="str">
        <f t="shared" si="985"/>
        <v>Find a sport that women play professionally. Team up with an adult to find a book or information online about a professional women's sports group or association. When did the group form? When and where do they play?
FOR MORE FUN: Go see a team of women play a game!</v>
      </c>
    </row>
    <row r="385" spans="1:21" x14ac:dyDescent="0.2">
      <c r="A385" s="1"/>
      <c r="B385" s="199"/>
      <c r="C385" s="200" t="s">
        <v>188</v>
      </c>
      <c r="D385" s="115"/>
      <c r="E385" s="115"/>
      <c r="F385" s="115"/>
      <c r="G385" s="115"/>
      <c r="H385" s="115"/>
      <c r="I385" s="115"/>
      <c r="J385" s="115"/>
      <c r="K385" s="115"/>
      <c r="L385" s="115"/>
      <c r="M385" s="115"/>
      <c r="N385" s="115"/>
      <c r="O385" s="115"/>
      <c r="P385" s="115"/>
      <c r="Q385" s="115"/>
      <c r="R385" s="115"/>
      <c r="U385" s="26" t="str">
        <f t="shared" si="985"/>
        <v>Learn about disabilities and sports. Some people may have a disability that makes playing sports harder, and many still find a way to play! Work with an adult to find out how a sport is played by people with disabilities.
FOR MORE FUN: If there is a sports league for people with disabilities in your area, go watch a game. Or ask an adult to help you find a game to watch online.</v>
      </c>
    </row>
    <row r="386" spans="1:21" x14ac:dyDescent="0.2">
      <c r="A386" s="1"/>
      <c r="B386" s="106">
        <v>3</v>
      </c>
      <c r="C386" s="201" t="s">
        <v>180</v>
      </c>
      <c r="D386" s="192" t="str">
        <f>IF(COUNTIF(D383:D385,"A")&gt;=1,"C",IF(COUNTIF(D383:D385,"A")&gt;0,"P"," "))</f>
        <v xml:space="preserve"> </v>
      </c>
      <c r="E386" s="192" t="str">
        <f t="shared" ref="E386:R386" si="1065">IF(COUNTIF(E383:E385,"A")&gt;=1,"C",IF(COUNTIF(E383:E385,"A")&gt;0,"P"," "))</f>
        <v xml:space="preserve"> </v>
      </c>
      <c r="F386" s="192" t="str">
        <f t="shared" si="1065"/>
        <v xml:space="preserve"> </v>
      </c>
      <c r="G386" s="192" t="str">
        <f t="shared" si="1065"/>
        <v xml:space="preserve"> </v>
      </c>
      <c r="H386" s="192" t="str">
        <f t="shared" si="1065"/>
        <v xml:space="preserve"> </v>
      </c>
      <c r="I386" s="192" t="str">
        <f t="shared" si="1065"/>
        <v xml:space="preserve"> </v>
      </c>
      <c r="J386" s="192" t="str">
        <f t="shared" si="1065"/>
        <v xml:space="preserve"> </v>
      </c>
      <c r="K386" s="192" t="str">
        <f t="shared" si="1065"/>
        <v xml:space="preserve"> </v>
      </c>
      <c r="L386" s="192" t="str">
        <f t="shared" si="1065"/>
        <v xml:space="preserve"> </v>
      </c>
      <c r="M386" s="192" t="str">
        <f t="shared" si="1065"/>
        <v xml:space="preserve"> </v>
      </c>
      <c r="N386" s="192" t="str">
        <f t="shared" si="1065"/>
        <v xml:space="preserve"> </v>
      </c>
      <c r="O386" s="192" t="str">
        <f t="shared" si="1065"/>
        <v xml:space="preserve"> </v>
      </c>
      <c r="P386" s="192" t="str">
        <f t="shared" si="1065"/>
        <v xml:space="preserve"> </v>
      </c>
      <c r="Q386" s="192" t="str">
        <f t="shared" si="1065"/>
        <v xml:space="preserve"> </v>
      </c>
      <c r="R386" s="192" t="str">
        <f t="shared" si="1065"/>
        <v xml:space="preserve"> </v>
      </c>
      <c r="U386" s="26" t="str">
        <f t="shared" si="985"/>
        <v>Being a good team member is part of playing fair. Learn to work together by playing one of the games below.</v>
      </c>
    </row>
    <row r="387" spans="1:21" x14ac:dyDescent="0.2">
      <c r="A387" s="1"/>
      <c r="B387" s="199"/>
      <c r="C387" s="200" t="s">
        <v>189</v>
      </c>
      <c r="D387" s="115"/>
      <c r="E387" s="115"/>
      <c r="F387" s="115"/>
      <c r="G387" s="115"/>
      <c r="H387" s="115"/>
      <c r="I387" s="115"/>
      <c r="J387" s="115"/>
      <c r="K387" s="115"/>
      <c r="L387" s="115"/>
      <c r="M387" s="115"/>
      <c r="N387" s="115"/>
      <c r="O387" s="115"/>
      <c r="P387" s="115"/>
      <c r="Q387" s="115"/>
      <c r="R387" s="115"/>
      <c r="U387" s="26" t="str">
        <f t="shared" si="985"/>
        <v>Play Popcorn. One person is the caller who yells out an object and a umber. The number called will be the number of players. Those players then pretend to be that object. For example, "Popcorn-4!"means four girls get together and act like popcorn. Try it with objects like a train, piano, tree, waterfal, or roller coaster!</v>
      </c>
    </row>
    <row r="388" spans="1:21" x14ac:dyDescent="0.2">
      <c r="A388" s="1"/>
      <c r="B388" s="199"/>
      <c r="C388" s="200" t="s">
        <v>190</v>
      </c>
      <c r="D388" s="115"/>
      <c r="E388" s="115"/>
      <c r="F388" s="115"/>
      <c r="G388" s="115"/>
      <c r="H388" s="115"/>
      <c r="I388" s="115"/>
      <c r="J388" s="115"/>
      <c r="K388" s="115"/>
      <c r="L388" s="115"/>
      <c r="M388" s="115"/>
      <c r="N388" s="115"/>
      <c r="O388" s="115"/>
      <c r="P388" s="115"/>
      <c r="Q388" s="115"/>
      <c r="R388" s="115"/>
      <c r="U388" s="26" t="str">
        <f t="shared" si="985"/>
        <v>Untangle yourself from a human knot. Divide into two teams of at least four people. Have each team stand in a circle. Players put both hands in the middle, then grab hands with two other people in the group. The teams must work together to untangle themselves without letting go of anyone's hand. The team that finishes first wins! Now form one big team and try to get your human knot untied.
FOR MORE FUN: Try this game with new girls or a group of Daisies.</v>
      </c>
    </row>
    <row r="389" spans="1:21" x14ac:dyDescent="0.2">
      <c r="A389" s="1"/>
      <c r="B389" s="199"/>
      <c r="C389" s="200" t="s">
        <v>191</v>
      </c>
      <c r="D389" s="115"/>
      <c r="E389" s="115"/>
      <c r="F389" s="115"/>
      <c r="G389" s="115"/>
      <c r="H389" s="115"/>
      <c r="I389" s="115"/>
      <c r="J389" s="115"/>
      <c r="K389" s="115"/>
      <c r="L389" s="115"/>
      <c r="M389" s="115"/>
      <c r="N389" s="115"/>
      <c r="O389" s="115"/>
      <c r="P389" s="115"/>
      <c r="Q389" s="115"/>
      <c r="R389" s="115"/>
      <c r="U389" s="26" t="str">
        <f t="shared" si="985"/>
        <v>Try a game of Octopus Tag. Two people start as the octopus. They must hold hands as they run and tag other players. If someone gets tagged, they join the octopus. The game continues until the octopus has tagged everyone.</v>
      </c>
    </row>
    <row r="390" spans="1:21" x14ac:dyDescent="0.2">
      <c r="A390" s="1"/>
      <c r="B390" s="106">
        <v>4</v>
      </c>
      <c r="C390" s="201" t="s">
        <v>181</v>
      </c>
      <c r="D390" s="192" t="str">
        <f>IF(COUNTIF(D387:D389,"A")&gt;=1,"C",IF(COUNTIF(D387:D389,"A")&gt;0,"P"," "))</f>
        <v xml:space="preserve"> </v>
      </c>
      <c r="E390" s="192" t="str">
        <f t="shared" ref="E390:R390" si="1066">IF(COUNTIF(E387:E389,"A")&gt;=1,"C",IF(COUNTIF(E387:E389,"A")&gt;0,"P"," "))</f>
        <v xml:space="preserve"> </v>
      </c>
      <c r="F390" s="192" t="str">
        <f t="shared" si="1066"/>
        <v xml:space="preserve"> </v>
      </c>
      <c r="G390" s="192" t="str">
        <f t="shared" si="1066"/>
        <v xml:space="preserve"> </v>
      </c>
      <c r="H390" s="192" t="str">
        <f t="shared" si="1066"/>
        <v xml:space="preserve"> </v>
      </c>
      <c r="I390" s="192" t="str">
        <f t="shared" si="1066"/>
        <v xml:space="preserve"> </v>
      </c>
      <c r="J390" s="192" t="str">
        <f t="shared" si="1066"/>
        <v xml:space="preserve"> </v>
      </c>
      <c r="K390" s="192" t="str">
        <f t="shared" si="1066"/>
        <v xml:space="preserve"> </v>
      </c>
      <c r="L390" s="192" t="str">
        <f t="shared" si="1066"/>
        <v xml:space="preserve"> </v>
      </c>
      <c r="M390" s="192" t="str">
        <f t="shared" si="1066"/>
        <v xml:space="preserve"> </v>
      </c>
      <c r="N390" s="192" t="str">
        <f t="shared" si="1066"/>
        <v xml:space="preserve"> </v>
      </c>
      <c r="O390" s="192" t="str">
        <f t="shared" si="1066"/>
        <v xml:space="preserve"> </v>
      </c>
      <c r="P390" s="192" t="str">
        <f t="shared" si="1066"/>
        <v xml:space="preserve"> </v>
      </c>
      <c r="Q390" s="192" t="str">
        <f t="shared" si="1066"/>
        <v xml:space="preserve"> </v>
      </c>
      <c r="R390" s="192" t="str">
        <f t="shared" si="1066"/>
        <v xml:space="preserve"> </v>
      </c>
      <c r="U390" s="26" t="str">
        <f t="shared" si="985"/>
        <v>How will you know who wins if you don't keep score? Practice your scoring skills in this step.</v>
      </c>
    </row>
    <row r="391" spans="1:21" x14ac:dyDescent="0.2">
      <c r="A391" s="1"/>
      <c r="B391" s="199"/>
      <c r="C391" s="200" t="s">
        <v>192</v>
      </c>
      <c r="D391" s="115"/>
      <c r="E391" s="115"/>
      <c r="F391" s="115"/>
      <c r="G391" s="115"/>
      <c r="H391" s="115"/>
      <c r="I391" s="115"/>
      <c r="J391" s="115"/>
      <c r="K391" s="115"/>
      <c r="L391" s="115"/>
      <c r="M391" s="115"/>
      <c r="N391" s="115"/>
      <c r="O391" s="115"/>
      <c r="P391" s="115"/>
      <c r="Q391" s="115"/>
      <c r="R391" s="191"/>
      <c r="U391" s="26" t="str">
        <f t="shared" si="985"/>
        <v>See a sport live or on television. Watch a whole game and find out how they score points, Keep your own score at home. Is it the same as the official score?
FOR MORE FUN: Pretend to be a referee and make up your own sport signals. Explain them to a friend.ee</v>
      </c>
    </row>
    <row r="392" spans="1:21" x14ac:dyDescent="0.2">
      <c r="A392" s="1"/>
      <c r="B392" s="199"/>
      <c r="C392" s="200" t="s">
        <v>193</v>
      </c>
      <c r="D392" s="115"/>
      <c r="E392" s="115"/>
      <c r="F392" s="115"/>
      <c r="G392" s="115"/>
      <c r="H392" s="115"/>
      <c r="I392" s="115"/>
      <c r="J392" s="115"/>
      <c r="K392" s="115"/>
      <c r="L392" s="115"/>
      <c r="M392" s="115"/>
      <c r="N392" s="115"/>
      <c r="O392" s="115"/>
      <c r="P392" s="115"/>
      <c r="Q392" s="115"/>
      <c r="R392" s="191"/>
      <c r="U392" s="26" t="str">
        <f t="shared" ref="U392:U455" si="1067">GetComments(C392)</f>
        <v>Make more points. Play the Points Match Up game on this page. Then choose one sport and find out how many points you get when you score. Now, think of ways to award more points if you were in charge. Would you give points for style or for trying really hard?</v>
      </c>
    </row>
    <row r="393" spans="1:21" x14ac:dyDescent="0.2">
      <c r="A393" s="1"/>
      <c r="B393" s="199"/>
      <c r="C393" s="200" t="s">
        <v>194</v>
      </c>
      <c r="D393" s="115"/>
      <c r="E393" s="115"/>
      <c r="F393" s="115"/>
      <c r="G393" s="115"/>
      <c r="H393" s="115"/>
      <c r="I393" s="115"/>
      <c r="J393" s="115"/>
      <c r="K393" s="115"/>
      <c r="L393" s="115"/>
      <c r="M393" s="115"/>
      <c r="N393" s="115"/>
      <c r="O393" s="115"/>
      <c r="P393" s="115"/>
      <c r="Q393" s="115"/>
      <c r="R393" s="191"/>
      <c r="U393" s="26" t="str">
        <f t="shared" si="1067"/>
        <v>Keep score for a sport you play by yourself. Choose a sport like biking, skating, or jumping rope. Then figure out how and when you should get points. Now, go out and play! Practice playing fair by keeping an honest score for yourself.</v>
      </c>
    </row>
    <row r="394" spans="1:21" x14ac:dyDescent="0.2">
      <c r="A394" s="1"/>
      <c r="B394" s="106">
        <v>5</v>
      </c>
      <c r="C394" s="202" t="s">
        <v>182</v>
      </c>
      <c r="D394" s="192" t="str">
        <f>IF(COUNTIF(D391:D393,"A")&gt;=1,"C",IF(COUNTIF(D391:D393,"A")&gt;0,"P"," "))</f>
        <v xml:space="preserve"> </v>
      </c>
      <c r="E394" s="192" t="str">
        <f t="shared" ref="E394:R394" si="1068">IF(COUNTIF(E391:E393,"A")&gt;=1,"C",IF(COUNTIF(E391:E393,"A")&gt;0,"P"," "))</f>
        <v xml:space="preserve"> </v>
      </c>
      <c r="F394" s="192" t="str">
        <f t="shared" si="1068"/>
        <v xml:space="preserve"> </v>
      </c>
      <c r="G394" s="192" t="str">
        <f t="shared" si="1068"/>
        <v xml:space="preserve"> </v>
      </c>
      <c r="H394" s="192" t="str">
        <f t="shared" si="1068"/>
        <v xml:space="preserve"> </v>
      </c>
      <c r="I394" s="192" t="str">
        <f t="shared" si="1068"/>
        <v xml:space="preserve"> </v>
      </c>
      <c r="J394" s="192" t="str">
        <f t="shared" si="1068"/>
        <v xml:space="preserve"> </v>
      </c>
      <c r="K394" s="192" t="str">
        <f t="shared" si="1068"/>
        <v xml:space="preserve"> </v>
      </c>
      <c r="L394" s="192" t="str">
        <f t="shared" si="1068"/>
        <v xml:space="preserve"> </v>
      </c>
      <c r="M394" s="192" t="str">
        <f t="shared" si="1068"/>
        <v xml:space="preserve"> </v>
      </c>
      <c r="N394" s="192" t="str">
        <f t="shared" si="1068"/>
        <v xml:space="preserve"> </v>
      </c>
      <c r="O394" s="192" t="str">
        <f t="shared" si="1068"/>
        <v xml:space="preserve"> </v>
      </c>
      <c r="P394" s="192" t="str">
        <f t="shared" si="1068"/>
        <v xml:space="preserve"> </v>
      </c>
      <c r="Q394" s="192" t="str">
        <f t="shared" si="1068"/>
        <v xml:space="preserve"> </v>
      </c>
      <c r="R394" s="192" t="str">
        <f t="shared" si="1068"/>
        <v xml:space="preserve"> </v>
      </c>
      <c r="U394" s="26" t="str">
        <f t="shared" si="1067"/>
        <v>Put your playing-fair skills in action with a field day! You could even invite another Girl Scout group to play. At your field day, include a team game you make up, and teach the rules to everyone so youc an play together. (Be sure to listen and play by the rules that other girls teach you, too!)</v>
      </c>
    </row>
    <row r="395" spans="1:21" x14ac:dyDescent="0.2">
      <c r="A395" s="1"/>
      <c r="B395" s="203"/>
      <c r="C395" s="204" t="s">
        <v>195</v>
      </c>
      <c r="D395" s="115"/>
      <c r="E395" s="115"/>
      <c r="F395" s="115"/>
      <c r="G395" s="115"/>
      <c r="H395" s="115"/>
      <c r="I395" s="115"/>
      <c r="J395" s="115"/>
      <c r="K395" s="115"/>
      <c r="L395" s="115"/>
      <c r="M395" s="115"/>
      <c r="N395" s="115"/>
      <c r="O395" s="115"/>
      <c r="P395" s="115"/>
      <c r="Q395" s="115"/>
      <c r="R395" s="115"/>
      <c r="U395" s="26" t="str">
        <f t="shared" si="1067"/>
        <v>Make a team relay that combines three different games. For example, you might hit a ball through two croquet hoops, then make a basket through a hoop, then throw a baseball to the next teammate so she can start. See which team can finish first!</v>
      </c>
    </row>
    <row r="396" spans="1:21" x14ac:dyDescent="0.2">
      <c r="A396" s="1"/>
      <c r="B396" s="203"/>
      <c r="C396" s="204" t="s">
        <v>196</v>
      </c>
      <c r="D396" s="115"/>
      <c r="E396" s="115"/>
      <c r="F396" s="115"/>
      <c r="G396" s="115"/>
      <c r="H396" s="115"/>
      <c r="I396" s="115"/>
      <c r="J396" s="115"/>
      <c r="K396" s="115"/>
      <c r="L396" s="115"/>
      <c r="M396" s="115"/>
      <c r="N396" s="115"/>
      <c r="O396" s="115"/>
      <c r="P396" s="115"/>
      <c r="Q396" s="115"/>
      <c r="R396" s="115"/>
      <c r="U396" s="26" t="str">
        <f t="shared" si="1067"/>
        <v>Make a theme day. With your Brownie friends, come with ideas for a theme. Then make up games that go with it. For example, you could have a zoo field day and jump in sack races like bunnies, or make baskets in a game of Horse.
FOR MORE FUN: Dress up in the theme!</v>
      </c>
    </row>
    <row r="397" spans="1:21" x14ac:dyDescent="0.2">
      <c r="A397" s="1"/>
      <c r="B397" s="203"/>
      <c r="C397" s="204" t="s">
        <v>197</v>
      </c>
      <c r="D397" s="191"/>
      <c r="E397" s="191"/>
      <c r="F397" s="191"/>
      <c r="G397" s="191"/>
      <c r="H397" s="191"/>
      <c r="I397" s="191"/>
      <c r="J397" s="191"/>
      <c r="K397" s="191"/>
      <c r="L397" s="191"/>
      <c r="M397" s="191"/>
      <c r="N397" s="191"/>
      <c r="O397" s="191"/>
      <c r="P397" s="191"/>
      <c r="Q397" s="191"/>
      <c r="R397" s="191"/>
      <c r="U397" s="26" t="str">
        <f t="shared" si="1067"/>
        <v>Make up a championship. Divide into four teams. Then choose at least three different games. For example, you could see who can do the silliest jumping jack, throw a ball the farthest, and jump rope the longest. First, compete within your team. Then choose your team's stronges player. Send her to play in a championship game against the other teams' strongest players. Don't forget to cheer on your champion!</v>
      </c>
    </row>
    <row r="398" spans="1:21" ht="1.5" customHeight="1" thickBot="1" x14ac:dyDescent="0.25">
      <c r="A398" s="1"/>
      <c r="B398" s="203"/>
      <c r="C398" s="205"/>
      <c r="D398" s="192" t="str">
        <f>IF(COUNTIF(D395:D397,"A")&gt;=1,"C",IF(COUNTIF(D395:D397,"A")&gt;0,"P"," "))</f>
        <v xml:space="preserve"> </v>
      </c>
      <c r="E398" s="192" t="str">
        <f t="shared" ref="E398:R398" si="1069">IF(COUNTIF(E395:E397,"A")&gt;=1,"C",IF(COUNTIF(E395:E397,"A")&gt;0,"P"," "))</f>
        <v xml:space="preserve"> </v>
      </c>
      <c r="F398" s="192" t="str">
        <f t="shared" si="1069"/>
        <v xml:space="preserve"> </v>
      </c>
      <c r="G398" s="192" t="str">
        <f t="shared" si="1069"/>
        <v xml:space="preserve"> </v>
      </c>
      <c r="H398" s="192" t="str">
        <f t="shared" si="1069"/>
        <v xml:space="preserve"> </v>
      </c>
      <c r="I398" s="192" t="str">
        <f t="shared" si="1069"/>
        <v xml:space="preserve"> </v>
      </c>
      <c r="J398" s="192" t="str">
        <f t="shared" si="1069"/>
        <v xml:space="preserve"> </v>
      </c>
      <c r="K398" s="192" t="str">
        <f t="shared" si="1069"/>
        <v xml:space="preserve"> </v>
      </c>
      <c r="L398" s="192" t="str">
        <f t="shared" si="1069"/>
        <v xml:space="preserve"> </v>
      </c>
      <c r="M398" s="192" t="str">
        <f t="shared" si="1069"/>
        <v xml:space="preserve"> </v>
      </c>
      <c r="N398" s="192" t="str">
        <f t="shared" si="1069"/>
        <v xml:space="preserve"> </v>
      </c>
      <c r="O398" s="192" t="str">
        <f t="shared" si="1069"/>
        <v xml:space="preserve"> </v>
      </c>
      <c r="P398" s="192" t="str">
        <f t="shared" si="1069"/>
        <v xml:space="preserve"> </v>
      </c>
      <c r="Q398" s="192" t="str">
        <f t="shared" si="1069"/>
        <v xml:space="preserve"> </v>
      </c>
      <c r="R398" s="192" t="str">
        <f t="shared" si="1069"/>
        <v xml:space="preserve"> </v>
      </c>
      <c r="U398" s="26" t="str">
        <f t="shared" si="1067"/>
        <v/>
      </c>
    </row>
    <row r="399" spans="1:21" ht="13.5" thickBot="1" x14ac:dyDescent="0.25">
      <c r="A399" s="1"/>
      <c r="B399" s="188"/>
      <c r="C399" s="58" t="s">
        <v>48</v>
      </c>
      <c r="D399" s="206" t="str">
        <f>IF(COUNTIF(D382:D398,"C")&gt;4,"C",IF(COUNTIF(D382:D398,"C")&gt;0,"P"," "))</f>
        <v xml:space="preserve"> </v>
      </c>
      <c r="E399" s="206" t="str">
        <f t="shared" ref="E399:R399" si="1070">IF(COUNTIF(E382:E398,"C")&gt;4,"C",IF(COUNTIF(E382:E398,"C")&gt;0,"P"," "))</f>
        <v xml:space="preserve"> </v>
      </c>
      <c r="F399" s="206" t="str">
        <f t="shared" si="1070"/>
        <v xml:space="preserve"> </v>
      </c>
      <c r="G399" s="206" t="str">
        <f t="shared" si="1070"/>
        <v xml:space="preserve"> </v>
      </c>
      <c r="H399" s="206" t="str">
        <f t="shared" si="1070"/>
        <v xml:space="preserve"> </v>
      </c>
      <c r="I399" s="206" t="str">
        <f t="shared" si="1070"/>
        <v xml:space="preserve"> </v>
      </c>
      <c r="J399" s="206" t="str">
        <f t="shared" si="1070"/>
        <v xml:space="preserve"> </v>
      </c>
      <c r="K399" s="206" t="str">
        <f t="shared" si="1070"/>
        <v xml:space="preserve"> </v>
      </c>
      <c r="L399" s="206" t="str">
        <f t="shared" si="1070"/>
        <v xml:space="preserve"> </v>
      </c>
      <c r="M399" s="206" t="str">
        <f t="shared" si="1070"/>
        <v xml:space="preserve"> </v>
      </c>
      <c r="N399" s="206" t="str">
        <f t="shared" si="1070"/>
        <v xml:space="preserve"> </v>
      </c>
      <c r="O399" s="206" t="str">
        <f t="shared" si="1070"/>
        <v xml:space="preserve"> </v>
      </c>
      <c r="P399" s="206" t="str">
        <f t="shared" si="1070"/>
        <v xml:space="preserve"> </v>
      </c>
      <c r="Q399" s="206" t="str">
        <f t="shared" si="1070"/>
        <v xml:space="preserve"> </v>
      </c>
      <c r="R399" s="206" t="str">
        <f t="shared" si="1070"/>
        <v xml:space="preserve"> </v>
      </c>
      <c r="U399" s="26" t="str">
        <f t="shared" si="1067"/>
        <v/>
      </c>
    </row>
    <row r="400" spans="1:21" ht="15" x14ac:dyDescent="0.25">
      <c r="A400" s="1"/>
      <c r="B400" s="194" t="s">
        <v>198</v>
      </c>
      <c r="C400" s="195"/>
      <c r="D400" s="218"/>
      <c r="E400" s="218"/>
      <c r="F400" s="218"/>
      <c r="G400" s="218"/>
      <c r="H400" s="218"/>
      <c r="I400" s="218"/>
      <c r="J400" s="218"/>
      <c r="K400" s="218"/>
      <c r="L400" s="218"/>
      <c r="M400" s="218"/>
      <c r="N400" s="218"/>
      <c r="O400" s="218"/>
      <c r="P400" s="218"/>
      <c r="Q400" s="218"/>
      <c r="R400" s="218"/>
      <c r="U400" s="26" t="str">
        <f t="shared" si="1067"/>
        <v/>
      </c>
    </row>
    <row r="401" spans="1:21" x14ac:dyDescent="0.2">
      <c r="A401" s="1"/>
      <c r="B401" s="106">
        <v>1</v>
      </c>
      <c r="C401" s="196" t="s">
        <v>199</v>
      </c>
      <c r="D401" s="197"/>
      <c r="E401" s="198"/>
      <c r="F401" s="198"/>
      <c r="G401" s="198"/>
      <c r="H401" s="198"/>
      <c r="I401" s="198"/>
      <c r="J401" s="198"/>
      <c r="K401" s="198"/>
      <c r="L401" s="198"/>
      <c r="M401" s="198"/>
      <c r="N401" s="198"/>
      <c r="O401" s="198"/>
      <c r="P401" s="198"/>
      <c r="Q401" s="198"/>
      <c r="R401" s="198"/>
      <c r="U401" s="26" t="str">
        <f t="shared" si="1067"/>
        <v>A symbol is an object that means something special. For example, the American flag is a symbol that shows we are proud of our country. There are lots of other community sumbols to find. Get ready to look!</v>
      </c>
    </row>
    <row r="402" spans="1:21" x14ac:dyDescent="0.2">
      <c r="A402" s="1"/>
      <c r="B402" s="199"/>
      <c r="C402" s="200" t="s">
        <v>204</v>
      </c>
      <c r="D402" s="161"/>
      <c r="E402" s="115"/>
      <c r="F402" s="115"/>
      <c r="G402" s="115"/>
      <c r="H402" s="115"/>
      <c r="I402" s="115"/>
      <c r="J402" s="115"/>
      <c r="K402" s="115"/>
      <c r="L402" s="115"/>
      <c r="M402" s="115"/>
      <c r="N402" s="115"/>
      <c r="O402" s="115"/>
      <c r="P402" s="115"/>
      <c r="Q402" s="115"/>
      <c r="R402" s="115"/>
      <c r="U402" s="26" t="str">
        <f t="shared" si="1067"/>
        <v>Go on a flag hunt. Many homes and busineeses share their national pride by flying the flag-or showing a picture of it. Team up with youro Brownie friends and search for all the American flags in your neighborhood. Before you go, find three cool flag facts. (You might also look for other symbols of America-like the five-pointed star or the eagle.)
FOR MORE FUN: Find out what the symbols on American money mean. You can look at either a paper bill or a coin.</v>
      </c>
    </row>
    <row r="403" spans="1:21" x14ac:dyDescent="0.2">
      <c r="A403" s="1"/>
      <c r="B403" s="199"/>
      <c r="C403" s="200" t="s">
        <v>205</v>
      </c>
      <c r="D403" s="161"/>
      <c r="E403" s="115"/>
      <c r="F403" s="115"/>
      <c r="G403" s="115"/>
      <c r="H403" s="115"/>
      <c r="I403" s="115"/>
      <c r="J403" s="115"/>
      <c r="K403" s="115"/>
      <c r="L403" s="115"/>
      <c r="M403" s="115"/>
      <c r="N403" s="115"/>
      <c r="O403" s="115"/>
      <c r="P403" s="115"/>
      <c r="Q403" s="115"/>
      <c r="R403" s="115"/>
      <c r="U403" s="26" t="str">
        <f t="shared" si="1067"/>
        <v>Draw your state's symbols. Each state has its own flag-and its own flower, bird, tree, and motto. Draw pictures of your state's symbols, and find out what your state's motto means. Do you think the motto fits your state?
FOR MORE FUN: Choose a flower, bird, tree, and motto for yourself! Tell your Brownie friends why each is a good symbol for you.</v>
      </c>
    </row>
    <row r="404" spans="1:21" x14ac:dyDescent="0.2">
      <c r="A404" s="1"/>
      <c r="B404" s="199"/>
      <c r="C404" s="200" t="s">
        <v>206</v>
      </c>
      <c r="D404" s="189"/>
      <c r="E404" s="115"/>
      <c r="F404" s="115"/>
      <c r="G404" s="115"/>
      <c r="H404" s="115"/>
      <c r="I404" s="115"/>
      <c r="J404" s="115"/>
      <c r="K404" s="115"/>
      <c r="L404" s="115"/>
      <c r="M404" s="115"/>
      <c r="N404" s="115"/>
      <c r="O404" s="115"/>
      <c r="P404" s="115"/>
      <c r="Q404" s="115"/>
      <c r="R404" s="115"/>
      <c r="U404" s="26" t="str">
        <f t="shared" si="1067"/>
        <v>Find your town's symbols. Your town might have a flag or a logo. Maybe a sports team has a mascot-that's a symbol, too! Find one of your town's symbols, and tell your Brownie group or class at school why it was chosen. If you can't find a town symbol, choose a flower, tree, or animal with special meaning in your town, and draw a town symbol to share with your Brownie friends.</v>
      </c>
    </row>
    <row r="405" spans="1:21" x14ac:dyDescent="0.2">
      <c r="A405" s="1"/>
      <c r="B405" s="106">
        <v>2</v>
      </c>
      <c r="C405" s="201" t="s">
        <v>200</v>
      </c>
      <c r="D405" s="192" t="str">
        <f>IF(COUNTIF(D402:D404,"A")&gt;=1,"C",IF(COUNTIF(D402:D404,"A")&gt;0,"P"," "))</f>
        <v xml:space="preserve"> </v>
      </c>
      <c r="E405" s="192" t="str">
        <f t="shared" ref="E405:R405" si="1071">IF(COUNTIF(E402:E404,"A")&gt;=1,"C",IF(COUNTIF(E402:E404,"A")&gt;0,"P"," "))</f>
        <v xml:space="preserve"> </v>
      </c>
      <c r="F405" s="192" t="str">
        <f t="shared" si="1071"/>
        <v xml:space="preserve"> </v>
      </c>
      <c r="G405" s="192" t="str">
        <f t="shared" si="1071"/>
        <v xml:space="preserve"> </v>
      </c>
      <c r="H405" s="192" t="str">
        <f t="shared" si="1071"/>
        <v xml:space="preserve"> </v>
      </c>
      <c r="I405" s="192" t="str">
        <f t="shared" si="1071"/>
        <v xml:space="preserve"> </v>
      </c>
      <c r="J405" s="192" t="str">
        <f t="shared" si="1071"/>
        <v xml:space="preserve"> </v>
      </c>
      <c r="K405" s="192" t="str">
        <f t="shared" si="1071"/>
        <v xml:space="preserve"> </v>
      </c>
      <c r="L405" s="192" t="str">
        <f t="shared" si="1071"/>
        <v xml:space="preserve"> </v>
      </c>
      <c r="M405" s="192" t="str">
        <f t="shared" si="1071"/>
        <v xml:space="preserve"> </v>
      </c>
      <c r="N405" s="192" t="str">
        <f t="shared" si="1071"/>
        <v xml:space="preserve"> </v>
      </c>
      <c r="O405" s="192" t="str">
        <f t="shared" si="1071"/>
        <v xml:space="preserve"> </v>
      </c>
      <c r="P405" s="192" t="str">
        <f t="shared" si="1071"/>
        <v xml:space="preserve"> </v>
      </c>
      <c r="Q405" s="192" t="str">
        <f t="shared" si="1071"/>
        <v xml:space="preserve"> </v>
      </c>
      <c r="R405" s="192" t="str">
        <f t="shared" si="1071"/>
        <v xml:space="preserve"> </v>
      </c>
      <c r="U405" s="26" t="str">
        <f t="shared" si="1067"/>
        <v>Celebrations are often happy, but they can also be times for quiet and thinking. Music is what sets the mood. Do one choice to find celebration music that's new to you. Then have a mini celebration to listen to or sing the songs with Brownie friends. Talk about how the songs make you feel and why they fit the celebration.</v>
      </c>
    </row>
    <row r="406" spans="1:21" x14ac:dyDescent="0.2">
      <c r="A406" s="1"/>
      <c r="B406" s="199"/>
      <c r="C406" s="200" t="s">
        <v>207</v>
      </c>
      <c r="D406" s="190"/>
      <c r="E406" s="115"/>
      <c r="F406" s="115"/>
      <c r="G406" s="115"/>
      <c r="H406" s="115"/>
      <c r="I406" s="115"/>
      <c r="J406" s="115"/>
      <c r="K406" s="115"/>
      <c r="L406" s="115"/>
      <c r="M406" s="115"/>
      <c r="N406" s="115"/>
      <c r="O406" s="115"/>
      <c r="P406" s="115"/>
      <c r="Q406" s="115"/>
      <c r="R406" s="115"/>
      <c r="U406" s="26" t="str">
        <f t="shared" si="1067"/>
        <v>Choose national songs. America's national anthem is often played on national holidays and at ceremonies (like before sports games or when an American wins an Olympic medal). Find three other American songs for your mini celebration. What do you like about each? Why are they great songs for America?</v>
      </c>
    </row>
    <row r="407" spans="1:21" x14ac:dyDescent="0.2">
      <c r="A407" s="1"/>
      <c r="B407" s="199"/>
      <c r="C407" s="200" t="s">
        <v>208</v>
      </c>
      <c r="D407" s="115"/>
      <c r="E407" s="115"/>
      <c r="F407" s="115"/>
      <c r="G407" s="115"/>
      <c r="H407" s="115"/>
      <c r="I407" s="115"/>
      <c r="J407" s="115"/>
      <c r="K407" s="115"/>
      <c r="L407" s="115"/>
      <c r="M407" s="115"/>
      <c r="N407" s="115"/>
      <c r="O407" s="115"/>
      <c r="P407" s="115"/>
      <c r="Q407" s="115"/>
      <c r="R407" s="115"/>
      <c r="U407" s="26" t="str">
        <f t="shared" si="1067"/>
        <v>Pick three community songs. They could be state songs, local songs, or school songs. You might even have a special family song. Choose three such songs for your mini celebration.</v>
      </c>
    </row>
    <row r="408" spans="1:21" x14ac:dyDescent="0.2">
      <c r="A408" s="1"/>
      <c r="B408" s="199"/>
      <c r="C408" s="200" t="s">
        <v>209</v>
      </c>
      <c r="D408" s="115"/>
      <c r="E408" s="115"/>
      <c r="F408" s="115"/>
      <c r="G408" s="115"/>
      <c r="H408" s="115"/>
      <c r="I408" s="115"/>
      <c r="J408" s="115"/>
      <c r="K408" s="115"/>
      <c r="L408" s="115"/>
      <c r="M408" s="115"/>
      <c r="N408" s="115"/>
      <c r="O408" s="115"/>
      <c r="P408" s="115"/>
      <c r="Q408" s="115"/>
      <c r="R408" s="115"/>
      <c r="U408" s="26" t="str">
        <f t="shared" si="1067"/>
        <v>Find three celebration songs. Many celebrations and ceremonies have their own special songs. Think of wedding ceremonies, holidays, parades, even birthdays! Choose three of these for your mini celebration.</v>
      </c>
    </row>
    <row r="409" spans="1:21" x14ac:dyDescent="0.2">
      <c r="A409" s="1"/>
      <c r="B409" s="106">
        <v>3</v>
      </c>
      <c r="C409" s="201" t="s">
        <v>201</v>
      </c>
      <c r="D409" s="192" t="str">
        <f>IF(COUNTIF(D406:D408,"A")&gt;=1,"C",IF(COUNTIF(D406:D408,"A")&gt;0,"P"," "))</f>
        <v xml:space="preserve"> </v>
      </c>
      <c r="E409" s="192" t="str">
        <f t="shared" ref="E409:R409" si="1072">IF(COUNTIF(E406:E408,"A")&gt;=1,"C",IF(COUNTIF(E406:E408,"A")&gt;0,"P"," "))</f>
        <v xml:space="preserve"> </v>
      </c>
      <c r="F409" s="192" t="str">
        <f t="shared" si="1072"/>
        <v xml:space="preserve"> </v>
      </c>
      <c r="G409" s="192" t="str">
        <f t="shared" si="1072"/>
        <v xml:space="preserve"> </v>
      </c>
      <c r="H409" s="192" t="str">
        <f t="shared" si="1072"/>
        <v xml:space="preserve"> </v>
      </c>
      <c r="I409" s="192" t="str">
        <f t="shared" si="1072"/>
        <v xml:space="preserve"> </v>
      </c>
      <c r="J409" s="192" t="str">
        <f t="shared" si="1072"/>
        <v xml:space="preserve"> </v>
      </c>
      <c r="K409" s="192" t="str">
        <f t="shared" si="1072"/>
        <v xml:space="preserve"> </v>
      </c>
      <c r="L409" s="192" t="str">
        <f t="shared" si="1072"/>
        <v xml:space="preserve"> </v>
      </c>
      <c r="M409" s="192" t="str">
        <f t="shared" si="1072"/>
        <v xml:space="preserve"> </v>
      </c>
      <c r="N409" s="192" t="str">
        <f t="shared" si="1072"/>
        <v xml:space="preserve"> </v>
      </c>
      <c r="O409" s="192" t="str">
        <f t="shared" si="1072"/>
        <v xml:space="preserve"> </v>
      </c>
      <c r="P409" s="192" t="str">
        <f t="shared" si="1072"/>
        <v xml:space="preserve"> </v>
      </c>
      <c r="Q409" s="192" t="str">
        <f t="shared" si="1072"/>
        <v xml:space="preserve"> </v>
      </c>
      <c r="R409" s="192" t="str">
        <f t="shared" si="1072"/>
        <v xml:space="preserve"> </v>
      </c>
      <c r="U409" s="26" t="str">
        <f t="shared" si="1067"/>
        <v>Parades started as a tradition in the military. But they're so much fun that many communities have them as a part of their celebrations. That means the parade is often meant to honor a group of people or to help spread an important message. Try one of these to understand more about parades!</v>
      </c>
    </row>
    <row r="410" spans="1:21" x14ac:dyDescent="0.2">
      <c r="A410" s="1"/>
      <c r="B410" s="199"/>
      <c r="C410" s="200" t="s">
        <v>211</v>
      </c>
      <c r="D410" s="115"/>
      <c r="E410" s="115"/>
      <c r="F410" s="115"/>
      <c r="G410" s="115"/>
      <c r="H410" s="115"/>
      <c r="I410" s="115"/>
      <c r="J410" s="115"/>
      <c r="K410" s="115"/>
      <c r="L410" s="115"/>
      <c r="M410" s="115"/>
      <c r="N410" s="115"/>
      <c r="O410" s="115"/>
      <c r="P410" s="115"/>
      <c r="Q410" s="115"/>
      <c r="R410" s="115"/>
      <c r="U410" s="26" t="str">
        <f t="shared" si="1067"/>
        <v>Join a parade. Gather Brownie friends-or other Girl Scouts-and join a parade. Before you go, find out why the parade is happening, and make a banner to carry that will help share the reason with others.</v>
      </c>
    </row>
    <row r="411" spans="1:21" x14ac:dyDescent="0.2">
      <c r="A411" s="1"/>
      <c r="B411" s="199"/>
      <c r="C411" s="200" t="s">
        <v>210</v>
      </c>
      <c r="D411" s="115"/>
      <c r="E411" s="115"/>
      <c r="F411" s="115"/>
      <c r="G411" s="115"/>
      <c r="H411" s="115"/>
      <c r="I411" s="115"/>
      <c r="J411" s="115"/>
      <c r="K411" s="115"/>
      <c r="L411" s="115"/>
      <c r="M411" s="115"/>
      <c r="N411" s="115"/>
      <c r="O411" s="115"/>
      <c r="P411" s="115"/>
      <c r="Q411" s="115"/>
      <c r="R411" s="115"/>
      <c r="U411" s="26" t="str">
        <f t="shared" si="1067"/>
        <v>Learn to march. Ask an experienced marcher, like someone in the military or in a marching band, to show you how. Practice different marching steps and signals for starting and stopping. Then try to march for an entire marching song!
FOR MORE FUN: See if a local band will let you try marching with them during one of their practices.</v>
      </c>
    </row>
    <row r="412" spans="1:21" x14ac:dyDescent="0.2">
      <c r="A412" s="1"/>
      <c r="B412" s="199"/>
      <c r="C412" s="200" t="s">
        <v>212</v>
      </c>
      <c r="D412" s="115"/>
      <c r="E412" s="115"/>
      <c r="F412" s="115"/>
      <c r="G412" s="115"/>
      <c r="H412" s="115"/>
      <c r="I412" s="115"/>
      <c r="J412" s="115"/>
      <c r="K412" s="115"/>
      <c r="L412" s="115"/>
      <c r="M412" s="115"/>
      <c r="N412" s="115"/>
      <c r="O412" s="115"/>
      <c r="P412" s="115"/>
      <c r="Q412" s="115"/>
      <c r="R412" s="115"/>
      <c r="U412" s="26" t="str">
        <f t="shared" si="1067"/>
        <v>See a band review or field show. Some schools or community groups in parades or field shows. In these competitions, they play music and do complicated steps. Some bands have teams that do dance routines with flags! Find an event and take a field trip with an adult and your Brownie friends.</v>
      </c>
    </row>
    <row r="413" spans="1:21" x14ac:dyDescent="0.2">
      <c r="A413" s="1"/>
      <c r="B413" s="106">
        <v>4</v>
      </c>
      <c r="C413" s="201" t="s">
        <v>202</v>
      </c>
      <c r="D413" s="192" t="str">
        <f>IF(COUNTIF(D410:D412,"A")&gt;=1,"C",IF(COUNTIF(D410:D412,"A")&gt;0,"P"," "))</f>
        <v xml:space="preserve"> </v>
      </c>
      <c r="E413" s="192" t="str">
        <f t="shared" ref="E413:R413" si="1073">IF(COUNTIF(E410:E412,"A")&gt;=1,"C",IF(COUNTIF(E410:E412,"A")&gt;0,"P"," "))</f>
        <v xml:space="preserve"> </v>
      </c>
      <c r="F413" s="192" t="str">
        <f t="shared" si="1073"/>
        <v xml:space="preserve"> </v>
      </c>
      <c r="G413" s="192" t="str">
        <f t="shared" si="1073"/>
        <v xml:space="preserve"> </v>
      </c>
      <c r="H413" s="192" t="str">
        <f t="shared" si="1073"/>
        <v xml:space="preserve"> </v>
      </c>
      <c r="I413" s="192" t="str">
        <f t="shared" si="1073"/>
        <v xml:space="preserve"> </v>
      </c>
      <c r="J413" s="192" t="str">
        <f t="shared" si="1073"/>
        <v xml:space="preserve"> </v>
      </c>
      <c r="K413" s="192" t="str">
        <f t="shared" si="1073"/>
        <v xml:space="preserve"> </v>
      </c>
      <c r="L413" s="192" t="str">
        <f t="shared" si="1073"/>
        <v xml:space="preserve"> </v>
      </c>
      <c r="M413" s="192" t="str">
        <f t="shared" si="1073"/>
        <v xml:space="preserve"> </v>
      </c>
      <c r="N413" s="192" t="str">
        <f t="shared" si="1073"/>
        <v xml:space="preserve"> </v>
      </c>
      <c r="O413" s="192" t="str">
        <f t="shared" si="1073"/>
        <v xml:space="preserve"> </v>
      </c>
      <c r="P413" s="192" t="str">
        <f t="shared" si="1073"/>
        <v xml:space="preserve"> </v>
      </c>
      <c r="Q413" s="192" t="str">
        <f t="shared" si="1073"/>
        <v xml:space="preserve"> </v>
      </c>
      <c r="R413" s="192" t="str">
        <f t="shared" si="1073"/>
        <v xml:space="preserve"> </v>
      </c>
      <c r="U413" s="26" t="str">
        <f t="shared" si="1067"/>
        <v>A landmark is place that's special or where something important happened. Some landmarks are called "memorials" because they honor people who died for an important cause. Get to know your community's landmarks!</v>
      </c>
    </row>
    <row r="414" spans="1:21" ht="12.75" customHeight="1" x14ac:dyDescent="0.2">
      <c r="A414" s="1"/>
      <c r="B414" s="199"/>
      <c r="C414" s="200" t="s">
        <v>213</v>
      </c>
      <c r="D414" s="115"/>
      <c r="E414" s="115"/>
      <c r="F414" s="115"/>
      <c r="G414" s="115"/>
      <c r="H414" s="115"/>
      <c r="I414" s="115"/>
      <c r="J414" s="115"/>
      <c r="K414" s="115"/>
      <c r="L414" s="115"/>
      <c r="M414" s="115"/>
      <c r="N414" s="115"/>
      <c r="O414" s="115"/>
      <c r="P414" s="115"/>
      <c r="Q414" s="115"/>
      <c r="R414" s="191"/>
      <c r="U414" s="26" t="str">
        <f t="shared" si="1067"/>
        <v>Follow a landmark trail. Go on a hike to at least three community landmarks such as statues, plaques, and gardens. Find out why each one is important.
FOR MORE FUN: Organize a landmark scavenger hunt. To "find" a landmark, take a picture of yourself in front of it.</v>
      </c>
    </row>
    <row r="415" spans="1:21" x14ac:dyDescent="0.2">
      <c r="A415" s="1"/>
      <c r="B415" s="199"/>
      <c r="C415" s="200" t="s">
        <v>214</v>
      </c>
      <c r="D415" s="115"/>
      <c r="E415" s="115"/>
      <c r="F415" s="115"/>
      <c r="G415" s="115"/>
      <c r="H415" s="115"/>
      <c r="I415" s="115"/>
      <c r="J415" s="115"/>
      <c r="K415" s="115"/>
      <c r="L415" s="115"/>
      <c r="M415" s="115"/>
      <c r="N415" s="115"/>
      <c r="O415" s="115"/>
      <c r="P415" s="115"/>
      <c r="Q415" s="115"/>
      <c r="R415" s="191"/>
      <c r="U415" s="26" t="str">
        <f t="shared" si="1067"/>
        <v>Tour a landmark that honors the past. Visit a historic landmark, such as the place where a leader was born or an old battleground. Or visit a historical society or museum. Collect three facts you didn't know about the place, and share them with your family.</v>
      </c>
    </row>
    <row r="416" spans="1:21" x14ac:dyDescent="0.2">
      <c r="A416" s="1"/>
      <c r="B416" s="199"/>
      <c r="C416" s="200" t="s">
        <v>215</v>
      </c>
      <c r="D416" s="115"/>
      <c r="E416" s="115"/>
      <c r="F416" s="115"/>
      <c r="G416" s="115"/>
      <c r="H416" s="115"/>
      <c r="I416" s="115"/>
      <c r="J416" s="115"/>
      <c r="K416" s="115"/>
      <c r="L416" s="115"/>
      <c r="M416" s="115"/>
      <c r="N416" s="115"/>
      <c r="O416" s="115"/>
      <c r="P416" s="115"/>
      <c r="Q416" s="115"/>
      <c r="R416" s="191"/>
      <c r="U416" s="26" t="str">
        <f t="shared" si="1067"/>
        <v>Make a landmark map. Pretend a tourist is visiting your area, and you want to show them the special places. Choose five landmarks-historic sites, museums, statues, or any place that shows why your home is special. Mark them on a printed map or a map you drew yourself. Or take photos of the places, and make a welcome-brochure. Share your map or brochure with friends or family-or visitors!
FOR MORE FUN: On your map or brochure, include the story of how your town began.</v>
      </c>
    </row>
    <row r="417" spans="1:21" x14ac:dyDescent="0.2">
      <c r="A417" s="1"/>
      <c r="B417" s="106">
        <v>5</v>
      </c>
      <c r="C417" s="202" t="s">
        <v>203</v>
      </c>
      <c r="D417" s="192" t="str">
        <f>IF(COUNTIF(D414:D416,"A")&gt;=1,"C",IF(COUNTIF(D414:D416,"A")&gt;0,"P"," "))</f>
        <v xml:space="preserve"> </v>
      </c>
      <c r="E417" s="192" t="str">
        <f t="shared" ref="E417:R417" si="1074">IF(COUNTIF(E414:E416,"A")&gt;=1,"C",IF(COUNTIF(E414:E416,"A")&gt;0,"P"," "))</f>
        <v xml:space="preserve"> </v>
      </c>
      <c r="F417" s="192" t="str">
        <f t="shared" si="1074"/>
        <v xml:space="preserve"> </v>
      </c>
      <c r="G417" s="192" t="str">
        <f t="shared" si="1074"/>
        <v xml:space="preserve"> </v>
      </c>
      <c r="H417" s="192" t="str">
        <f t="shared" si="1074"/>
        <v xml:space="preserve"> </v>
      </c>
      <c r="I417" s="192" t="str">
        <f t="shared" si="1074"/>
        <v xml:space="preserve"> </v>
      </c>
      <c r="J417" s="192" t="str">
        <f t="shared" si="1074"/>
        <v xml:space="preserve"> </v>
      </c>
      <c r="K417" s="192" t="str">
        <f t="shared" si="1074"/>
        <v xml:space="preserve"> </v>
      </c>
      <c r="L417" s="192" t="str">
        <f t="shared" si="1074"/>
        <v xml:space="preserve"> </v>
      </c>
      <c r="M417" s="192" t="str">
        <f t="shared" si="1074"/>
        <v xml:space="preserve"> </v>
      </c>
      <c r="N417" s="192" t="str">
        <f t="shared" si="1074"/>
        <v xml:space="preserve"> </v>
      </c>
      <c r="O417" s="192" t="str">
        <f t="shared" si="1074"/>
        <v xml:space="preserve"> </v>
      </c>
      <c r="P417" s="192" t="str">
        <f t="shared" si="1074"/>
        <v xml:space="preserve"> </v>
      </c>
      <c r="Q417" s="192" t="str">
        <f t="shared" si="1074"/>
        <v xml:space="preserve"> </v>
      </c>
      <c r="R417" s="192" t="str">
        <f t="shared" si="1074"/>
        <v xml:space="preserve"> </v>
      </c>
      <c r="U417" s="26" t="str">
        <f t="shared" si="1067"/>
        <v>You know about special symbols and music. You know about events and landmarks that share why a community is special. Now put those things together in a community celebration!</v>
      </c>
    </row>
    <row r="418" spans="1:21" x14ac:dyDescent="0.2">
      <c r="A418" s="1"/>
      <c r="B418" s="203"/>
      <c r="C418" s="204" t="s">
        <v>216</v>
      </c>
      <c r="D418" s="115"/>
      <c r="E418" s="115"/>
      <c r="F418" s="115"/>
      <c r="G418" s="115"/>
      <c r="H418" s="115"/>
      <c r="I418" s="115"/>
      <c r="J418" s="115"/>
      <c r="K418" s="115"/>
      <c r="L418" s="115"/>
      <c r="M418" s="115"/>
      <c r="N418" s="115"/>
      <c r="O418" s="115"/>
      <c r="P418" s="115"/>
      <c r="Q418" s="115"/>
      <c r="R418" s="115"/>
      <c r="U418" s="26" t="str">
        <f t="shared" si="1067"/>
        <v>Join a flag ceremony. Ask an older Girl Scout or another expert to show you how to fold an American flag and how to be a flag bearer. Then take part in a flag ceremony!
FOR MORE FUN: Use your flag skills in an indoor and an outdoor flag ceremony!</v>
      </c>
    </row>
    <row r="419" spans="1:21" x14ac:dyDescent="0.2">
      <c r="A419" s="1"/>
      <c r="B419" s="203"/>
      <c r="C419" s="204" t="s">
        <v>217</v>
      </c>
      <c r="D419" s="115"/>
      <c r="E419" s="115"/>
      <c r="F419" s="115"/>
      <c r="G419" s="115"/>
      <c r="H419" s="115"/>
      <c r="I419" s="115"/>
      <c r="J419" s="115"/>
      <c r="K419" s="115"/>
      <c r="L419" s="115"/>
      <c r="M419" s="115"/>
      <c r="N419" s="115"/>
      <c r="O419" s="115"/>
      <c r="P419" s="115"/>
      <c r="Q419" s="115"/>
      <c r="R419" s="115"/>
      <c r="U419" s="26" t="str">
        <f t="shared" si="1067"/>
        <v>Join a town ceremony. Sometimes new buildings open with a ribbon-cutting ceremony. There are ceremonies to celebrate town events like anniversaries or the birthday of an important person. Sports games often begin with a ceremony. Find one and join in!</v>
      </c>
    </row>
    <row r="420" spans="1:21" x14ac:dyDescent="0.2">
      <c r="A420" s="1"/>
      <c r="B420" s="203"/>
      <c r="C420" s="204" t="s">
        <v>218</v>
      </c>
      <c r="D420" s="191"/>
      <c r="E420" s="191"/>
      <c r="F420" s="191"/>
      <c r="G420" s="191"/>
      <c r="H420" s="191"/>
      <c r="I420" s="191"/>
      <c r="J420" s="191"/>
      <c r="K420" s="191"/>
      <c r="L420" s="191"/>
      <c r="M420" s="191"/>
      <c r="N420" s="191"/>
      <c r="O420" s="191"/>
      <c r="P420" s="191"/>
      <c r="Q420" s="191"/>
      <c r="R420" s="191"/>
      <c r="U420" s="26" t="str">
        <f t="shared" si="1067"/>
        <v>Make up your own! Make a banner with a symbol, choose music, and create a ceremony for something you think is special. Invite your family and friends to join in.
FOR MORE FUN: Teach others your ceremony song so they can sing with you.</v>
      </c>
    </row>
    <row r="421" spans="1:21" ht="1.5" customHeight="1" thickBot="1" x14ac:dyDescent="0.25">
      <c r="A421" s="1"/>
      <c r="B421" s="203"/>
      <c r="C421" s="205"/>
      <c r="D421" s="192" t="str">
        <f>IF(COUNTIF(D418:D420,"A")&gt;=1,"C",IF(COUNTIF(D418:D420,"A")&gt;0,"P"," "))</f>
        <v xml:space="preserve"> </v>
      </c>
      <c r="E421" s="192" t="str">
        <f t="shared" ref="E421:R421" si="1075">IF(COUNTIF(E418:E420,"A")&gt;=1,"C",IF(COUNTIF(E418:E420,"A")&gt;0,"P"," "))</f>
        <v xml:space="preserve"> </v>
      </c>
      <c r="F421" s="192" t="str">
        <f t="shared" si="1075"/>
        <v xml:space="preserve"> </v>
      </c>
      <c r="G421" s="192" t="str">
        <f t="shared" si="1075"/>
        <v xml:space="preserve"> </v>
      </c>
      <c r="H421" s="192" t="str">
        <f t="shared" si="1075"/>
        <v xml:space="preserve"> </v>
      </c>
      <c r="I421" s="192" t="str">
        <f t="shared" si="1075"/>
        <v xml:space="preserve"> </v>
      </c>
      <c r="J421" s="192" t="str">
        <f t="shared" si="1075"/>
        <v xml:space="preserve"> </v>
      </c>
      <c r="K421" s="192" t="str">
        <f t="shared" si="1075"/>
        <v xml:space="preserve"> </v>
      </c>
      <c r="L421" s="192" t="str">
        <f t="shared" si="1075"/>
        <v xml:space="preserve"> </v>
      </c>
      <c r="M421" s="192" t="str">
        <f t="shared" si="1075"/>
        <v xml:space="preserve"> </v>
      </c>
      <c r="N421" s="192" t="str">
        <f t="shared" si="1075"/>
        <v xml:space="preserve"> </v>
      </c>
      <c r="O421" s="192" t="str">
        <f t="shared" si="1075"/>
        <v xml:space="preserve"> </v>
      </c>
      <c r="P421" s="192" t="str">
        <f t="shared" si="1075"/>
        <v xml:space="preserve"> </v>
      </c>
      <c r="Q421" s="192" t="str">
        <f t="shared" si="1075"/>
        <v xml:space="preserve"> </v>
      </c>
      <c r="R421" s="192" t="str">
        <f t="shared" si="1075"/>
        <v xml:space="preserve"> </v>
      </c>
      <c r="U421" s="26" t="str">
        <f t="shared" si="1067"/>
        <v/>
      </c>
    </row>
    <row r="422" spans="1:21" ht="13.5" thickBot="1" x14ac:dyDescent="0.25">
      <c r="A422" s="1"/>
      <c r="B422" s="188"/>
      <c r="C422" s="58" t="s">
        <v>48</v>
      </c>
      <c r="D422" s="206" t="str">
        <f>IF(COUNTIF(D405:D421,"C")&gt;4,"C",IF(COUNTIF(D405:D421,"C")&gt;0,"P"," "))</f>
        <v xml:space="preserve"> </v>
      </c>
      <c r="E422" s="206" t="str">
        <f t="shared" ref="E422:R422" si="1076">IF(COUNTIF(E405:E421,"C")&gt;4,"C",IF(COUNTIF(E405:E421,"C")&gt;0,"P"," "))</f>
        <v xml:space="preserve"> </v>
      </c>
      <c r="F422" s="206" t="str">
        <f t="shared" si="1076"/>
        <v xml:space="preserve"> </v>
      </c>
      <c r="G422" s="206" t="str">
        <f t="shared" si="1076"/>
        <v xml:space="preserve"> </v>
      </c>
      <c r="H422" s="206" t="str">
        <f t="shared" si="1076"/>
        <v xml:space="preserve"> </v>
      </c>
      <c r="I422" s="206" t="str">
        <f t="shared" si="1076"/>
        <v xml:space="preserve"> </v>
      </c>
      <c r="J422" s="206" t="str">
        <f t="shared" si="1076"/>
        <v xml:space="preserve"> </v>
      </c>
      <c r="K422" s="206" t="str">
        <f t="shared" si="1076"/>
        <v xml:space="preserve"> </v>
      </c>
      <c r="L422" s="206" t="str">
        <f t="shared" si="1076"/>
        <v xml:space="preserve"> </v>
      </c>
      <c r="M422" s="206" t="str">
        <f t="shared" si="1076"/>
        <v xml:space="preserve"> </v>
      </c>
      <c r="N422" s="206" t="str">
        <f t="shared" si="1076"/>
        <v xml:space="preserve"> </v>
      </c>
      <c r="O422" s="206" t="str">
        <f t="shared" si="1076"/>
        <v xml:space="preserve"> </v>
      </c>
      <c r="P422" s="206" t="str">
        <f t="shared" si="1076"/>
        <v xml:space="preserve"> </v>
      </c>
      <c r="Q422" s="206" t="str">
        <f t="shared" si="1076"/>
        <v xml:space="preserve"> </v>
      </c>
      <c r="R422" s="206" t="str">
        <f t="shared" si="1076"/>
        <v xml:space="preserve"> </v>
      </c>
      <c r="U422" s="26" t="str">
        <f t="shared" si="1067"/>
        <v/>
      </c>
    </row>
    <row r="423" spans="1:21" ht="15" x14ac:dyDescent="0.25">
      <c r="B423" s="209" t="s">
        <v>219</v>
      </c>
      <c r="U423" s="26" t="str">
        <f t="shared" si="1067"/>
        <v/>
      </c>
    </row>
    <row r="424" spans="1:21" x14ac:dyDescent="0.2">
      <c r="B424" s="26">
        <v>1</v>
      </c>
      <c r="C424" s="214" t="s">
        <v>241</v>
      </c>
      <c r="U424" s="26" t="str">
        <f t="shared" si="1067"/>
        <v>One of the easiest snacks is just a washed fruit or vegetable! But when you make a snack, you combine ingredients. So how do you know which ones are best? Find out in this step.</v>
      </c>
    </row>
    <row r="425" spans="1:21" x14ac:dyDescent="0.2">
      <c r="B425" s="210"/>
      <c r="C425" s="213" t="s">
        <v>246</v>
      </c>
      <c r="D425" s="33"/>
      <c r="E425" s="33"/>
      <c r="F425" s="33"/>
      <c r="G425" s="33"/>
      <c r="H425" s="33"/>
      <c r="I425" s="33"/>
      <c r="J425" s="33"/>
      <c r="K425" s="33"/>
      <c r="L425" s="33"/>
      <c r="M425" s="33"/>
      <c r="N425" s="33"/>
      <c r="O425" s="33"/>
      <c r="P425" s="33"/>
      <c r="Q425" s="33"/>
      <c r="R425" s="33"/>
      <c r="U425" s="26" t="str">
        <f t="shared" si="1067"/>
        <v>Is the food good for me? You've probably heard words like vitamins, fat, carbohydrates, and fiber. Choose one of these or another food word you've heard and find out what it means. Then bring a food that contains that thing to a meeting. Tell your friends what it is, how your body uses it, and if it's good for you.</v>
      </c>
    </row>
    <row r="426" spans="1:21" x14ac:dyDescent="0.2">
      <c r="B426" s="210"/>
      <c r="C426" s="213" t="s">
        <v>247</v>
      </c>
      <c r="D426" s="33"/>
      <c r="E426" s="33"/>
      <c r="F426" s="33"/>
      <c r="G426" s="33"/>
      <c r="H426" s="33"/>
      <c r="I426" s="33"/>
      <c r="J426" s="33"/>
      <c r="K426" s="33"/>
      <c r="L426" s="33"/>
      <c r="M426" s="33"/>
      <c r="N426" s="33"/>
      <c r="O426" s="33"/>
      <c r="P426" s="33"/>
      <c r="Q426" s="33"/>
      <c r="R426" s="33"/>
      <c r="U426" s="26" t="str">
        <f t="shared" si="1067"/>
        <v xml:space="preserve">Is the food good for the earth? Make a report for one fruit or vegetable. Draw a picture of it. Write why it's good for you, how it grows, and how to tell if it's ready to eat. Then go to the grocery store or farmers' market and ask where it travels from to get to your area.
FOR MORE FUN: Have a "food miles" relay with your Brownie group! See the next page for instructions.
</v>
      </c>
    </row>
    <row r="427" spans="1:21" x14ac:dyDescent="0.2">
      <c r="B427" s="210"/>
      <c r="C427" s="213" t="s">
        <v>248</v>
      </c>
      <c r="D427" s="33"/>
      <c r="E427" s="33"/>
      <c r="F427" s="33"/>
      <c r="G427" s="33"/>
      <c r="H427" s="33"/>
      <c r="I427" s="33"/>
      <c r="J427" s="33"/>
      <c r="K427" s="33"/>
      <c r="L427" s="33"/>
      <c r="M427" s="33"/>
      <c r="N427" s="33"/>
      <c r="O427" s="33"/>
      <c r="P427" s="33"/>
      <c r="Q427" s="33"/>
      <c r="R427" s="33"/>
      <c r="U427" s="26" t="str">
        <f t="shared" si="1067"/>
        <v>What's in that snack? Go on a scavenger hunt in your kitchen or at a grocery store and find three packaged snacks. Look at the list of ingredients. Find three you don't recognize and team up with an adult to figure out what they are and if they're good for you.</v>
      </c>
    </row>
    <row r="428" spans="1:21" x14ac:dyDescent="0.2">
      <c r="B428" s="26">
        <v>2</v>
      </c>
      <c r="C428" s="212" t="s">
        <v>242</v>
      </c>
      <c r="D428" s="192" t="str">
        <f>IF(COUNTIF(D425:D427,"A")&gt;=1,"C",IF(COUNTIF(D425:D427,"A")&gt;0,"P"," "))</f>
        <v xml:space="preserve"> </v>
      </c>
      <c r="E428" s="192" t="str">
        <f t="shared" ref="E428" si="1077">IF(COUNTIF(E425:E427,"A")&gt;=1,"C",IF(COUNTIF(E425:E427,"A")&gt;0,"P"," "))</f>
        <v xml:space="preserve"> </v>
      </c>
      <c r="F428" s="192" t="str">
        <f t="shared" ref="F428" si="1078">IF(COUNTIF(F425:F427,"A")&gt;=1,"C",IF(COUNTIF(F425:F427,"A")&gt;0,"P"," "))</f>
        <v xml:space="preserve"> </v>
      </c>
      <c r="G428" s="192" t="str">
        <f t="shared" ref="G428" si="1079">IF(COUNTIF(G425:G427,"A")&gt;=1,"C",IF(COUNTIF(G425:G427,"A")&gt;0,"P"," "))</f>
        <v xml:space="preserve"> </v>
      </c>
      <c r="H428" s="192" t="str">
        <f t="shared" ref="H428" si="1080">IF(COUNTIF(H425:H427,"A")&gt;=1,"C",IF(COUNTIF(H425:H427,"A")&gt;0,"P"," "))</f>
        <v xml:space="preserve"> </v>
      </c>
      <c r="I428" s="192" t="str">
        <f t="shared" ref="I428" si="1081">IF(COUNTIF(I425:I427,"A")&gt;=1,"C",IF(COUNTIF(I425:I427,"A")&gt;0,"P"," "))</f>
        <v xml:space="preserve"> </v>
      </c>
      <c r="J428" s="192" t="str">
        <f t="shared" ref="J428" si="1082">IF(COUNTIF(J425:J427,"A")&gt;=1,"C",IF(COUNTIF(J425:J427,"A")&gt;0,"P"," "))</f>
        <v xml:space="preserve"> </v>
      </c>
      <c r="K428" s="192" t="str">
        <f t="shared" ref="K428" si="1083">IF(COUNTIF(K425:K427,"A")&gt;=1,"C",IF(COUNTIF(K425:K427,"A")&gt;0,"P"," "))</f>
        <v xml:space="preserve"> </v>
      </c>
      <c r="L428" s="192" t="str">
        <f t="shared" ref="L428" si="1084">IF(COUNTIF(L425:L427,"A")&gt;=1,"C",IF(COUNTIF(L425:L427,"A")&gt;0,"P"," "))</f>
        <v xml:space="preserve"> </v>
      </c>
      <c r="M428" s="192" t="str">
        <f t="shared" ref="M428" si="1085">IF(COUNTIF(M425:M427,"A")&gt;=1,"C",IF(COUNTIF(M425:M427,"A")&gt;0,"P"," "))</f>
        <v xml:space="preserve"> </v>
      </c>
      <c r="N428" s="192" t="str">
        <f t="shared" ref="N428" si="1086">IF(COUNTIF(N425:N427,"A")&gt;=1,"C",IF(COUNTIF(N425:N427,"A")&gt;0,"P"," "))</f>
        <v xml:space="preserve"> </v>
      </c>
      <c r="O428" s="192" t="str">
        <f t="shared" ref="O428" si="1087">IF(COUNTIF(O425:O427,"A")&gt;=1,"C",IF(COUNTIF(O425:O427,"A")&gt;0,"P"," "))</f>
        <v xml:space="preserve"> </v>
      </c>
      <c r="P428" s="192" t="str">
        <f t="shared" ref="P428" si="1088">IF(COUNTIF(P425:P427,"A")&gt;=1,"C",IF(COUNTIF(P425:P427,"A")&gt;0,"P"," "))</f>
        <v xml:space="preserve"> </v>
      </c>
      <c r="Q428" s="192" t="str">
        <f t="shared" ref="Q428" si="1089">IF(COUNTIF(Q425:Q427,"A")&gt;=1,"C",IF(COUNTIF(Q425:Q427,"A")&gt;0,"P"," "))</f>
        <v xml:space="preserve"> </v>
      </c>
      <c r="R428" s="192" t="str">
        <f t="shared" ref="R428" si="1090">IF(COUNTIF(R425:R427,"A")&gt;=1,"C",IF(COUNTIF(R425:R427,"A")&gt;0,"P"," "))</f>
        <v xml:space="preserve"> </v>
      </c>
      <c r="U428" s="26" t="str">
        <f t="shared" si="1067"/>
        <v>A savory snack is one that's not sweet-it might be salty or spicy. Try one of these!</v>
      </c>
    </row>
    <row r="429" spans="1:21" x14ac:dyDescent="0.2">
      <c r="B429" s="211"/>
      <c r="C429" s="213" t="s">
        <v>249</v>
      </c>
      <c r="D429" s="33"/>
      <c r="E429" s="33"/>
      <c r="F429" s="33"/>
      <c r="G429" s="33"/>
      <c r="H429" s="33"/>
      <c r="I429" s="33"/>
      <c r="J429" s="33"/>
      <c r="K429" s="33"/>
      <c r="L429" s="33"/>
      <c r="M429" s="33"/>
      <c r="N429" s="33"/>
      <c r="O429" s="33"/>
      <c r="P429" s="33"/>
      <c r="Q429" s="33"/>
      <c r="R429" s="33"/>
      <c r="U429" s="26" t="str">
        <f t="shared" si="1067"/>
        <v xml:space="preserve">Make your own restaurant sanck. When you make a snack at home, it's often healthier for you than when you eat it in a restaurant. Restaurants may use more oil, butter, sugar, and salt! Find a recipe for a favorite snack, like potato skins, cheese sticks, or fish sticks, and make it yourself.
FOR MORE FUN: Ask a restaurant for the list of ingredients they use for their snack and compare it to yours. Which is better for you?
</v>
      </c>
    </row>
    <row r="430" spans="1:21" x14ac:dyDescent="0.2">
      <c r="B430" s="211"/>
      <c r="C430" s="213" t="s">
        <v>250</v>
      </c>
      <c r="D430" s="33"/>
      <c r="E430" s="33"/>
      <c r="F430" s="33"/>
      <c r="G430" s="33"/>
      <c r="H430" s="33"/>
      <c r="I430" s="33"/>
      <c r="J430" s="33"/>
      <c r="K430" s="33"/>
      <c r="L430" s="33"/>
      <c r="M430" s="33"/>
      <c r="N430" s="33"/>
      <c r="O430" s="33"/>
      <c r="P430" s="33"/>
      <c r="Q430" s="33"/>
      <c r="R430" s="33"/>
      <c r="U430" s="26" t="str">
        <f t="shared" si="1067"/>
        <v xml:space="preserve">Make a savory snack from a different country. Kids from different parts of the world eat some amazing snacks. Try making Japanese sushi roll, a Vietnamese lettuce roll, or Mexican guacamole with baked tortilla chips.
</v>
      </c>
    </row>
    <row r="431" spans="1:21" x14ac:dyDescent="0.2">
      <c r="B431" s="211"/>
      <c r="C431" s="213" t="s">
        <v>251</v>
      </c>
      <c r="D431" s="33"/>
      <c r="E431" s="33"/>
      <c r="F431" s="33"/>
      <c r="G431" s="33"/>
      <c r="H431" s="33"/>
      <c r="I431" s="33"/>
      <c r="J431" s="33"/>
      <c r="K431" s="33"/>
      <c r="L431" s="33"/>
      <c r="M431" s="33"/>
      <c r="N431" s="33"/>
      <c r="O431" s="33"/>
      <c r="P431" s="33"/>
      <c r="Q431" s="33"/>
      <c r="R431" s="33"/>
      <c r="U431" s="26" t="str">
        <f t="shared" si="1067"/>
        <v xml:space="preserve">Make a veggie face. Using your favorite vegetables, make a funny face on your plate. With an adult's help, cut up veggies such as cucumbers, celery, carrots, peppers and broccoli. Then create a veggie face. Don't forget to eat it!
FOR MORE FUN: Make your own dip.
</v>
      </c>
    </row>
    <row r="432" spans="1:21" x14ac:dyDescent="0.2">
      <c r="B432" s="26">
        <v>3</v>
      </c>
      <c r="C432" s="212" t="s">
        <v>243</v>
      </c>
      <c r="D432" s="192" t="str">
        <f>IF(COUNTIF(D429:D431,"A")&gt;=1,"C",IF(COUNTIF(D429:D431,"A")&gt;0,"P"," "))</f>
        <v xml:space="preserve"> </v>
      </c>
      <c r="E432" s="192" t="str">
        <f t="shared" ref="E432" si="1091">IF(COUNTIF(E429:E431,"A")&gt;=1,"C",IF(COUNTIF(E429:E431,"A")&gt;0,"P"," "))</f>
        <v xml:space="preserve"> </v>
      </c>
      <c r="F432" s="192" t="str">
        <f t="shared" ref="F432" si="1092">IF(COUNTIF(F429:F431,"A")&gt;=1,"C",IF(COUNTIF(F429:F431,"A")&gt;0,"P"," "))</f>
        <v xml:space="preserve"> </v>
      </c>
      <c r="G432" s="192" t="str">
        <f t="shared" ref="G432" si="1093">IF(COUNTIF(G429:G431,"A")&gt;=1,"C",IF(COUNTIF(G429:G431,"A")&gt;0,"P"," "))</f>
        <v xml:space="preserve"> </v>
      </c>
      <c r="H432" s="192" t="str">
        <f t="shared" ref="H432" si="1094">IF(COUNTIF(H429:H431,"A")&gt;=1,"C",IF(COUNTIF(H429:H431,"A")&gt;0,"P"," "))</f>
        <v xml:space="preserve"> </v>
      </c>
      <c r="I432" s="192" t="str">
        <f t="shared" ref="I432" si="1095">IF(COUNTIF(I429:I431,"A")&gt;=1,"C",IF(COUNTIF(I429:I431,"A")&gt;0,"P"," "))</f>
        <v xml:space="preserve"> </v>
      </c>
      <c r="J432" s="192" t="str">
        <f t="shared" ref="J432" si="1096">IF(COUNTIF(J429:J431,"A")&gt;=1,"C",IF(COUNTIF(J429:J431,"A")&gt;0,"P"," "))</f>
        <v xml:space="preserve"> </v>
      </c>
      <c r="K432" s="192" t="str">
        <f t="shared" ref="K432" si="1097">IF(COUNTIF(K429:K431,"A")&gt;=1,"C",IF(COUNTIF(K429:K431,"A")&gt;0,"P"," "))</f>
        <v xml:space="preserve"> </v>
      </c>
      <c r="L432" s="192" t="str">
        <f t="shared" ref="L432" si="1098">IF(COUNTIF(L429:L431,"A")&gt;=1,"C",IF(COUNTIF(L429:L431,"A")&gt;0,"P"," "))</f>
        <v xml:space="preserve"> </v>
      </c>
      <c r="M432" s="192" t="str">
        <f t="shared" ref="M432" si="1099">IF(COUNTIF(M429:M431,"A")&gt;=1,"C",IF(COUNTIF(M429:M431,"A")&gt;0,"P"," "))</f>
        <v xml:space="preserve"> </v>
      </c>
      <c r="N432" s="192" t="str">
        <f t="shared" ref="N432" si="1100">IF(COUNTIF(N429:N431,"A")&gt;=1,"C",IF(COUNTIF(N429:N431,"A")&gt;0,"P"," "))</f>
        <v xml:space="preserve"> </v>
      </c>
      <c r="O432" s="192" t="str">
        <f t="shared" ref="O432" si="1101">IF(COUNTIF(O429:O431,"A")&gt;=1,"C",IF(COUNTIF(O429:O431,"A")&gt;0,"P"," "))</f>
        <v xml:space="preserve"> </v>
      </c>
      <c r="P432" s="192" t="str">
        <f t="shared" ref="P432" si="1102">IF(COUNTIF(P429:P431,"A")&gt;=1,"C",IF(COUNTIF(P429:P431,"A")&gt;0,"P"," "))</f>
        <v xml:space="preserve"> </v>
      </c>
      <c r="Q432" s="192" t="str">
        <f t="shared" ref="Q432" si="1103">IF(COUNTIF(Q429:Q431,"A")&gt;=1,"C",IF(COUNTIF(Q429:Q431,"A")&gt;0,"P"," "))</f>
        <v xml:space="preserve"> </v>
      </c>
      <c r="R432" s="192" t="str">
        <f t="shared" ref="R432" si="1104">IF(COUNTIF(R429:R431,"A")&gt;=1,"C",IF(COUNTIF(R429:R431,"A")&gt;0,"P"," "))</f>
        <v xml:space="preserve"> </v>
      </c>
      <c r="U432" s="26" t="str">
        <f t="shared" si="1067"/>
        <v xml:space="preserve">If you like desserts, you'll like these snacks. Sweet snacks are best to eat on special occasions.
</v>
      </c>
    </row>
    <row r="433" spans="2:21" x14ac:dyDescent="0.2">
      <c r="B433" s="211"/>
      <c r="C433" s="213" t="s">
        <v>252</v>
      </c>
      <c r="D433" s="33"/>
      <c r="E433" s="33"/>
      <c r="F433" s="33"/>
      <c r="G433" s="33"/>
      <c r="H433" s="33"/>
      <c r="I433" s="33"/>
      <c r="J433" s="33"/>
      <c r="K433" s="33"/>
      <c r="L433" s="33"/>
      <c r="M433" s="33"/>
      <c r="N433" s="33"/>
      <c r="O433" s="33"/>
      <c r="P433" s="33"/>
      <c r="Q433" s="33"/>
      <c r="R433" s="33"/>
      <c r="U433" s="26" t="str">
        <f t="shared" si="1067"/>
        <v xml:space="preserve">Create a holiday dessert. Holidays are the perfect time to celebrate with a special sweet snack. With an adult, look online for recipes. Some ideas: make the Purim cookies called hamantaxchen; Valentine's Day cupcakes; strawberries and blueberries dipped in white chocolate for the Fourth of July; or delicious winter gingerbread!
</v>
      </c>
    </row>
    <row r="434" spans="2:21" x14ac:dyDescent="0.2">
      <c r="B434" s="211"/>
      <c r="C434" s="213" t="s">
        <v>253</v>
      </c>
      <c r="D434" s="33"/>
      <c r="E434" s="33"/>
      <c r="F434" s="33"/>
      <c r="G434" s="33"/>
      <c r="H434" s="33"/>
      <c r="I434" s="33"/>
      <c r="J434" s="33"/>
      <c r="K434" s="33"/>
      <c r="L434" s="33"/>
      <c r="M434" s="33"/>
      <c r="N434" s="33"/>
      <c r="O434" s="33"/>
      <c r="P434" s="33"/>
      <c r="Q434" s="33"/>
      <c r="R434" s="33"/>
      <c r="U434" s="26" t="str">
        <f t="shared" si="1067"/>
        <v xml:space="preserve">Make a snack "in disguise." Have fun and trick your friends and family with a food that looks like one thing but tastes like something else. Try the recipe on the next page. They'll expect a filling of sweet jam, but these toaster pastries are filled with yummy broccoli and cheese.
FOR MORE FUN: Make the snack for April Fools' Day!
</v>
      </c>
    </row>
    <row r="435" spans="2:21" x14ac:dyDescent="0.2">
      <c r="B435" s="211"/>
      <c r="C435" s="213" t="s">
        <v>254</v>
      </c>
      <c r="D435" s="33"/>
      <c r="E435" s="33"/>
      <c r="F435" s="33"/>
      <c r="G435" s="33"/>
      <c r="H435" s="33"/>
      <c r="I435" s="33"/>
      <c r="J435" s="33"/>
      <c r="K435" s="33"/>
      <c r="L435" s="33"/>
      <c r="M435" s="33"/>
      <c r="N435" s="33"/>
      <c r="O435" s="33"/>
      <c r="P435" s="33"/>
      <c r="Q435" s="33"/>
      <c r="R435" s="33"/>
      <c r="U435" s="26" t="str">
        <f t="shared" si="1067"/>
        <v xml:space="preserve">Make your own cookies. There are thousands of cookie recipes out there, but why not make it your own? Find a basic chocolate chip cookie recipe, but instead of chocolate chips, add what you like best! You could try dried fruit, candy bits, or marshmallows.
</v>
      </c>
    </row>
    <row r="436" spans="2:21" x14ac:dyDescent="0.2">
      <c r="B436" s="26">
        <v>4</v>
      </c>
      <c r="C436" s="212" t="s">
        <v>244</v>
      </c>
      <c r="D436" s="192" t="str">
        <f>IF(COUNTIF(D433:D435,"A")&gt;=1,"C",IF(COUNTIF(D433:D435,"A")&gt;0,"P"," "))</f>
        <v xml:space="preserve"> </v>
      </c>
      <c r="E436" s="192" t="str">
        <f t="shared" ref="E436" si="1105">IF(COUNTIF(E433:E435,"A")&gt;=1,"C",IF(COUNTIF(E433:E435,"A")&gt;0,"P"," "))</f>
        <v xml:space="preserve"> </v>
      </c>
      <c r="F436" s="192" t="str">
        <f t="shared" ref="F436" si="1106">IF(COUNTIF(F433:F435,"A")&gt;=1,"C",IF(COUNTIF(F433:F435,"A")&gt;0,"P"," "))</f>
        <v xml:space="preserve"> </v>
      </c>
      <c r="G436" s="192" t="str">
        <f t="shared" ref="G436" si="1107">IF(COUNTIF(G433:G435,"A")&gt;=1,"C",IF(COUNTIF(G433:G435,"A")&gt;0,"P"," "))</f>
        <v xml:space="preserve"> </v>
      </c>
      <c r="H436" s="192" t="str">
        <f t="shared" ref="H436" si="1108">IF(COUNTIF(H433:H435,"A")&gt;=1,"C",IF(COUNTIF(H433:H435,"A")&gt;0,"P"," "))</f>
        <v xml:space="preserve"> </v>
      </c>
      <c r="I436" s="192" t="str">
        <f t="shared" ref="I436" si="1109">IF(COUNTIF(I433:I435,"A")&gt;=1,"C",IF(COUNTIF(I433:I435,"A")&gt;0,"P"," "))</f>
        <v xml:space="preserve"> </v>
      </c>
      <c r="J436" s="192" t="str">
        <f t="shared" ref="J436" si="1110">IF(COUNTIF(J433:J435,"A")&gt;=1,"C",IF(COUNTIF(J433:J435,"A")&gt;0,"P"," "))</f>
        <v xml:space="preserve"> </v>
      </c>
      <c r="K436" s="192" t="str">
        <f t="shared" ref="K436" si="1111">IF(COUNTIF(K433:K435,"A")&gt;=1,"C",IF(COUNTIF(K433:K435,"A")&gt;0,"P"," "))</f>
        <v xml:space="preserve"> </v>
      </c>
      <c r="L436" s="192" t="str">
        <f t="shared" ref="L436" si="1112">IF(COUNTIF(L433:L435,"A")&gt;=1,"C",IF(COUNTIF(L433:L435,"A")&gt;0,"P"," "))</f>
        <v xml:space="preserve"> </v>
      </c>
      <c r="M436" s="192" t="str">
        <f t="shared" ref="M436" si="1113">IF(COUNTIF(M433:M435,"A")&gt;=1,"C",IF(COUNTIF(M433:M435,"A")&gt;0,"P"," "))</f>
        <v xml:space="preserve"> </v>
      </c>
      <c r="N436" s="192" t="str">
        <f t="shared" ref="N436" si="1114">IF(COUNTIF(N433:N435,"A")&gt;=1,"C",IF(COUNTIF(N433:N435,"A")&gt;0,"P"," "))</f>
        <v xml:space="preserve"> </v>
      </c>
      <c r="O436" s="192" t="str">
        <f t="shared" ref="O436" si="1115">IF(COUNTIF(O433:O435,"A")&gt;=1,"C",IF(COUNTIF(O433:O435,"A")&gt;0,"P"," "))</f>
        <v xml:space="preserve"> </v>
      </c>
      <c r="P436" s="192" t="str">
        <f t="shared" ref="P436" si="1116">IF(COUNTIF(P433:P435,"A")&gt;=1,"C",IF(COUNTIF(P433:P435,"A")&gt;0,"P"," "))</f>
        <v xml:space="preserve"> </v>
      </c>
      <c r="Q436" s="192" t="str">
        <f t="shared" ref="Q436" si="1117">IF(COUNTIF(Q433:Q435,"A")&gt;=1,"C",IF(COUNTIF(Q433:Q435,"A")&gt;0,"P"," "))</f>
        <v xml:space="preserve"> </v>
      </c>
      <c r="R436" s="192" t="str">
        <f t="shared" ref="R436" si="1118">IF(COUNTIF(R433:R435,"A")&gt;=1,"C",IF(COUNTIF(R433:R435,"A")&gt;0,"P"," "))</f>
        <v xml:space="preserve"> </v>
      </c>
      <c r="U436" s="26" t="str">
        <f t="shared" si="1067"/>
        <v xml:space="preserve">Sometimes you don't have time to sit at home and enjoy a snack. So try some snacks that are good for you and perfect for taking along. When you're on the go, it's important to have energy snacks that help you move and think and be strong.
</v>
      </c>
    </row>
    <row r="437" spans="2:21" x14ac:dyDescent="0.2">
      <c r="B437" s="211"/>
      <c r="C437" s="213" t="s">
        <v>255</v>
      </c>
      <c r="D437" s="33"/>
      <c r="E437" s="33"/>
      <c r="F437" s="33"/>
      <c r="G437" s="33"/>
      <c r="H437" s="33"/>
      <c r="I437" s="33"/>
      <c r="J437" s="33"/>
      <c r="K437" s="33"/>
      <c r="L437" s="33"/>
      <c r="M437" s="33"/>
      <c r="N437" s="33"/>
      <c r="O437" s="33"/>
      <c r="P437" s="33"/>
      <c r="Q437" s="33"/>
      <c r="R437" s="33"/>
      <c r="U437" s="26" t="str">
        <f t="shared" si="1067"/>
        <v xml:space="preserve">Make no-bake energy bars. These are great for a hike! Team up with an adult to find recipe in a cookbook or online.
FOR MORE FUN: Make an energy snack into jewelry-you could string pretzels or licorice together for a yummy hiking necklace.
</v>
      </c>
    </row>
    <row r="438" spans="2:21" x14ac:dyDescent="0.2">
      <c r="B438" s="211"/>
      <c r="C438" s="213" t="s">
        <v>256</v>
      </c>
      <c r="D438" s="33"/>
      <c r="E438" s="33"/>
      <c r="F438" s="33"/>
      <c r="G438" s="33"/>
      <c r="H438" s="33"/>
      <c r="I438" s="33"/>
      <c r="J438" s="33"/>
      <c r="K438" s="33"/>
      <c r="L438" s="33"/>
      <c r="M438" s="33"/>
      <c r="N438" s="33"/>
      <c r="O438" s="33"/>
      <c r="P438" s="33"/>
      <c r="Q438" s="33"/>
      <c r="R438" s="33"/>
      <c r="U438" s="26" t="str">
        <f t="shared" si="1067"/>
        <v xml:space="preserve">Create a snack for a group. It might be for sports teammates, your Brownie group, or even a club. Try to make a snack that is easy to carry, doesn't need silverware, and that a lot of people might like. What about fruit kebab?
</v>
      </c>
    </row>
    <row r="439" spans="2:21" x14ac:dyDescent="0.2">
      <c r="B439" s="211"/>
      <c r="C439" s="213" t="s">
        <v>257</v>
      </c>
      <c r="D439" s="33"/>
      <c r="E439" s="33"/>
      <c r="F439" s="33"/>
      <c r="G439" s="33"/>
      <c r="H439" s="33"/>
      <c r="I439" s="33"/>
      <c r="J439" s="33"/>
      <c r="K439" s="33"/>
      <c r="L439" s="33"/>
      <c r="M439" s="33"/>
      <c r="N439" s="33"/>
      <c r="O439" s="33"/>
      <c r="P439" s="33"/>
      <c r="Q439" s="33"/>
      <c r="R439" s="33"/>
      <c r="U439" s="26" t="str">
        <f t="shared" si="1067"/>
        <v xml:space="preserve">Make a lunchtime snack. Create a snack that can sit in your lunch box and that doesn't need to be heated or kept cool. How about turkey jerky or your own blend of snack mix?
</v>
      </c>
    </row>
    <row r="440" spans="2:21" x14ac:dyDescent="0.2">
      <c r="B440" s="26">
        <v>5</v>
      </c>
      <c r="C440" s="212" t="s">
        <v>245</v>
      </c>
      <c r="D440" s="192" t="str">
        <f>IF(COUNTIF(D437:D439,"A")&gt;=1,"C",IF(COUNTIF(D437:D439,"A")&gt;0,"P"," "))</f>
        <v xml:space="preserve"> </v>
      </c>
      <c r="E440" s="192" t="str">
        <f t="shared" ref="E440" si="1119">IF(COUNTIF(E437:E439,"A")&gt;=1,"C",IF(COUNTIF(E437:E439,"A")&gt;0,"P"," "))</f>
        <v xml:space="preserve"> </v>
      </c>
      <c r="F440" s="192" t="str">
        <f t="shared" ref="F440" si="1120">IF(COUNTIF(F437:F439,"A")&gt;=1,"C",IF(COUNTIF(F437:F439,"A")&gt;0,"P"," "))</f>
        <v xml:space="preserve"> </v>
      </c>
      <c r="G440" s="192" t="str">
        <f t="shared" ref="G440" si="1121">IF(COUNTIF(G437:G439,"A")&gt;=1,"C",IF(COUNTIF(G437:G439,"A")&gt;0,"P"," "))</f>
        <v xml:space="preserve"> </v>
      </c>
      <c r="H440" s="192" t="str">
        <f t="shared" ref="H440" si="1122">IF(COUNTIF(H437:H439,"A")&gt;=1,"C",IF(COUNTIF(H437:H439,"A")&gt;0,"P"," "))</f>
        <v xml:space="preserve"> </v>
      </c>
      <c r="I440" s="192" t="str">
        <f t="shared" ref="I440" si="1123">IF(COUNTIF(I437:I439,"A")&gt;=1,"C",IF(COUNTIF(I437:I439,"A")&gt;0,"P"," "))</f>
        <v xml:space="preserve"> </v>
      </c>
      <c r="J440" s="192" t="str">
        <f t="shared" ref="J440" si="1124">IF(COUNTIF(J437:J439,"A")&gt;=1,"C",IF(COUNTIF(J437:J439,"A")&gt;0,"P"," "))</f>
        <v xml:space="preserve"> </v>
      </c>
      <c r="K440" s="192" t="str">
        <f t="shared" ref="K440" si="1125">IF(COUNTIF(K437:K439,"A")&gt;=1,"C",IF(COUNTIF(K437:K439,"A")&gt;0,"P"," "))</f>
        <v xml:space="preserve"> </v>
      </c>
      <c r="L440" s="192" t="str">
        <f t="shared" ref="L440" si="1126">IF(COUNTIF(L437:L439,"A")&gt;=1,"C",IF(COUNTIF(L437:L439,"A")&gt;0,"P"," "))</f>
        <v xml:space="preserve"> </v>
      </c>
      <c r="M440" s="192" t="str">
        <f t="shared" ref="M440" si="1127">IF(COUNTIF(M437:M439,"A")&gt;=1,"C",IF(COUNTIF(M437:M439,"A")&gt;0,"P"," "))</f>
        <v xml:space="preserve"> </v>
      </c>
      <c r="N440" s="192" t="str">
        <f t="shared" ref="N440" si="1128">IF(COUNTIF(N437:N439,"A")&gt;=1,"C",IF(COUNTIF(N437:N439,"A")&gt;0,"P"," "))</f>
        <v xml:space="preserve"> </v>
      </c>
      <c r="O440" s="192" t="str">
        <f t="shared" ref="O440" si="1129">IF(COUNTIF(O437:O439,"A")&gt;=1,"C",IF(COUNTIF(O437:O439,"A")&gt;0,"P"," "))</f>
        <v xml:space="preserve"> </v>
      </c>
      <c r="P440" s="192" t="str">
        <f t="shared" ref="P440" si="1130">IF(COUNTIF(P437:P439,"A")&gt;=1,"C",IF(COUNTIF(P437:P439,"A")&gt;0,"P"," "))</f>
        <v xml:space="preserve"> </v>
      </c>
      <c r="Q440" s="192" t="str">
        <f t="shared" ref="Q440" si="1131">IF(COUNTIF(Q437:Q439,"A")&gt;=1,"C",IF(COUNTIF(Q437:Q439,"A")&gt;0,"P"," "))</f>
        <v xml:space="preserve"> </v>
      </c>
      <c r="R440" s="192" t="str">
        <f t="shared" ref="R440" si="1132">IF(COUNTIF(R437:R439,"A")&gt;=1,"C",IF(COUNTIF(R437:R439,"A")&gt;0,"P"," "))</f>
        <v xml:space="preserve"> </v>
      </c>
      <c r="U440" s="26" t="str">
        <f t="shared" si="1067"/>
        <v>Some snacks are best in a cup. Just because these snacks are liquid doesn't mean they're any less delicious. And they can still be great for you if you choose the right ingredients!</v>
      </c>
    </row>
    <row r="441" spans="2:21" x14ac:dyDescent="0.2">
      <c r="B441" s="211"/>
      <c r="C441" s="213" t="s">
        <v>258</v>
      </c>
      <c r="D441" s="33"/>
      <c r="E441" s="33"/>
      <c r="F441" s="33"/>
      <c r="G441" s="33"/>
      <c r="H441" s="33"/>
      <c r="I441" s="33"/>
      <c r="J441" s="33"/>
      <c r="K441" s="33"/>
      <c r="L441" s="33"/>
      <c r="M441" s="33"/>
      <c r="N441" s="33"/>
      <c r="O441" s="33"/>
      <c r="P441" s="33"/>
      <c r="Q441" s="33"/>
      <c r="R441" s="33"/>
      <c r="U441" s="26" t="str">
        <f t="shared" si="1067"/>
        <v xml:space="preserve">Make your own milk shake. Milk shakes taste so good and are usually good for you! Milk has calcium, which kids need when they're growing. Find a recipe for low-sugar milk shake to build up your bones. (If you don't drink milk, you could use soy, rice, or almond milk instead.)
</v>
      </c>
    </row>
    <row r="442" spans="2:21" x14ac:dyDescent="0.2">
      <c r="B442" s="211"/>
      <c r="C442" s="213" t="s">
        <v>259</v>
      </c>
      <c r="D442" s="33"/>
      <c r="E442" s="33"/>
      <c r="F442" s="33"/>
      <c r="G442" s="33"/>
      <c r="H442" s="33"/>
      <c r="I442" s="33"/>
      <c r="J442" s="33"/>
      <c r="K442" s="33"/>
      <c r="L442" s="33"/>
      <c r="M442" s="33"/>
      <c r="N442" s="33"/>
      <c r="O442" s="33"/>
      <c r="P442" s="33"/>
      <c r="Q442" s="33"/>
      <c r="R442" s="33"/>
      <c r="U442" s="26" t="str">
        <f t="shared" si="1067"/>
        <v xml:space="preserve">Make your own fruit smoothie. Just like milk shakes, smoothies provide a lot of vitamins in a little cup. Try the recipe to build your own fruit smoothe.
FOR MORE FUN: Make another smoothie with a different fruit. Which one do you like better?
</v>
      </c>
    </row>
    <row r="443" spans="2:21" x14ac:dyDescent="0.2">
      <c r="B443" s="211"/>
      <c r="C443" s="213" t="s">
        <v>260</v>
      </c>
      <c r="D443" s="33"/>
      <c r="E443" s="33"/>
      <c r="F443" s="33"/>
      <c r="G443" s="33"/>
      <c r="H443" s="33"/>
      <c r="I443" s="33"/>
      <c r="J443" s="33"/>
      <c r="K443" s="33"/>
      <c r="L443" s="33"/>
      <c r="M443" s="33"/>
      <c r="N443" s="33"/>
      <c r="O443" s="33"/>
      <c r="P443" s="33"/>
      <c r="Q443" s="33"/>
      <c r="R443" s="33"/>
      <c r="U443" s="26" t="str">
        <f t="shared" si="1067"/>
        <v xml:space="preserve">Make your own party punch. Sodas and packaged drinks add lots of sugar to your diet. For the next family gathering or party with friends, create your own punch using natural juices-or make your own cola with the recipe.
FOR MORE FUN: Add seltzer water to make it fizz, or sorbet to make it foamy. With an adult's help, you might even make your own juice!
</v>
      </c>
    </row>
    <row r="444" spans="2:21" ht="1.5" customHeight="1" thickBot="1" x14ac:dyDescent="0.25">
      <c r="D444" s="192" t="str">
        <f>IF(COUNTIF(D441:D443,"A")&gt;=1,"C",IF(COUNTIF(D441:D443,"A")&gt;0,"P"," "))</f>
        <v xml:space="preserve"> </v>
      </c>
      <c r="E444" s="192" t="str">
        <f t="shared" ref="E444" si="1133">IF(COUNTIF(E441:E443,"A")&gt;=1,"C",IF(COUNTIF(E441:E443,"A")&gt;0,"P"," "))</f>
        <v xml:space="preserve"> </v>
      </c>
      <c r="F444" s="192" t="str">
        <f t="shared" ref="F444" si="1134">IF(COUNTIF(F441:F443,"A")&gt;=1,"C",IF(COUNTIF(F441:F443,"A")&gt;0,"P"," "))</f>
        <v xml:space="preserve"> </v>
      </c>
      <c r="G444" s="192" t="str">
        <f t="shared" ref="G444" si="1135">IF(COUNTIF(G441:G443,"A")&gt;=1,"C",IF(COUNTIF(G441:G443,"A")&gt;0,"P"," "))</f>
        <v xml:space="preserve"> </v>
      </c>
      <c r="H444" s="192" t="str">
        <f t="shared" ref="H444" si="1136">IF(COUNTIF(H441:H443,"A")&gt;=1,"C",IF(COUNTIF(H441:H443,"A")&gt;0,"P"," "))</f>
        <v xml:space="preserve"> </v>
      </c>
      <c r="I444" s="192" t="str">
        <f t="shared" ref="I444" si="1137">IF(COUNTIF(I441:I443,"A")&gt;=1,"C",IF(COUNTIF(I441:I443,"A")&gt;0,"P"," "))</f>
        <v xml:space="preserve"> </v>
      </c>
      <c r="J444" s="192" t="str">
        <f t="shared" ref="J444" si="1138">IF(COUNTIF(J441:J443,"A")&gt;=1,"C",IF(COUNTIF(J441:J443,"A")&gt;0,"P"," "))</f>
        <v xml:space="preserve"> </v>
      </c>
      <c r="K444" s="192" t="str">
        <f t="shared" ref="K444" si="1139">IF(COUNTIF(K441:K443,"A")&gt;=1,"C",IF(COUNTIF(K441:K443,"A")&gt;0,"P"," "))</f>
        <v xml:space="preserve"> </v>
      </c>
      <c r="L444" s="192" t="str">
        <f t="shared" ref="L444" si="1140">IF(COUNTIF(L441:L443,"A")&gt;=1,"C",IF(COUNTIF(L441:L443,"A")&gt;0,"P"," "))</f>
        <v xml:space="preserve"> </v>
      </c>
      <c r="M444" s="192" t="str">
        <f t="shared" ref="M444" si="1141">IF(COUNTIF(M441:M443,"A")&gt;=1,"C",IF(COUNTIF(M441:M443,"A")&gt;0,"P"," "))</f>
        <v xml:space="preserve"> </v>
      </c>
      <c r="N444" s="192" t="str">
        <f t="shared" ref="N444" si="1142">IF(COUNTIF(N441:N443,"A")&gt;=1,"C",IF(COUNTIF(N441:N443,"A")&gt;0,"P"," "))</f>
        <v xml:space="preserve"> </v>
      </c>
      <c r="O444" s="192" t="str">
        <f t="shared" ref="O444" si="1143">IF(COUNTIF(O441:O443,"A")&gt;=1,"C",IF(COUNTIF(O441:O443,"A")&gt;0,"P"," "))</f>
        <v xml:space="preserve"> </v>
      </c>
      <c r="P444" s="192" t="str">
        <f t="shared" ref="P444" si="1144">IF(COUNTIF(P441:P443,"A")&gt;=1,"C",IF(COUNTIF(P441:P443,"A")&gt;0,"P"," "))</f>
        <v xml:space="preserve"> </v>
      </c>
      <c r="Q444" s="192" t="str">
        <f t="shared" ref="Q444" si="1145">IF(COUNTIF(Q441:Q443,"A")&gt;=1,"C",IF(COUNTIF(Q441:Q443,"A")&gt;0,"P"," "))</f>
        <v xml:space="preserve"> </v>
      </c>
      <c r="R444" s="192" t="str">
        <f t="shared" ref="R444" si="1146">IF(COUNTIF(R441:R443,"A")&gt;=1,"C",IF(COUNTIF(R441:R443,"A")&gt;0,"P"," "))</f>
        <v xml:space="preserve"> </v>
      </c>
      <c r="U444" s="26" t="str">
        <f t="shared" si="1067"/>
        <v/>
      </c>
    </row>
    <row r="445" spans="2:21" ht="13.5" thickBot="1" x14ac:dyDescent="0.25">
      <c r="C445" s="58" t="s">
        <v>48</v>
      </c>
      <c r="D445" s="206" t="str">
        <f>IF(COUNTIF(D428:D444,"C")&gt;4,"C",IF(COUNTIF(D428:D444,"C")&gt;0,"P"," "))</f>
        <v xml:space="preserve"> </v>
      </c>
      <c r="E445" s="206" t="str">
        <f t="shared" ref="E445:R445" si="1147">IF(COUNTIF(E428:E444,"C")&gt;4,"C",IF(COUNTIF(E428:E444,"C")&gt;0,"P"," "))</f>
        <v xml:space="preserve"> </v>
      </c>
      <c r="F445" s="206" t="str">
        <f t="shared" si="1147"/>
        <v xml:space="preserve"> </v>
      </c>
      <c r="G445" s="206" t="str">
        <f t="shared" si="1147"/>
        <v xml:space="preserve"> </v>
      </c>
      <c r="H445" s="206" t="str">
        <f t="shared" si="1147"/>
        <v xml:space="preserve"> </v>
      </c>
      <c r="I445" s="206" t="str">
        <f t="shared" si="1147"/>
        <v xml:space="preserve"> </v>
      </c>
      <c r="J445" s="206" t="str">
        <f t="shared" si="1147"/>
        <v xml:space="preserve"> </v>
      </c>
      <c r="K445" s="206" t="str">
        <f t="shared" si="1147"/>
        <v xml:space="preserve"> </v>
      </c>
      <c r="L445" s="206" t="str">
        <f t="shared" si="1147"/>
        <v xml:space="preserve"> </v>
      </c>
      <c r="M445" s="206" t="str">
        <f t="shared" si="1147"/>
        <v xml:space="preserve"> </v>
      </c>
      <c r="N445" s="206" t="str">
        <f t="shared" si="1147"/>
        <v xml:space="preserve"> </v>
      </c>
      <c r="O445" s="206" t="str">
        <f t="shared" si="1147"/>
        <v xml:space="preserve"> </v>
      </c>
      <c r="P445" s="206" t="str">
        <f t="shared" si="1147"/>
        <v xml:space="preserve"> </v>
      </c>
      <c r="Q445" s="206" t="str">
        <f t="shared" si="1147"/>
        <v xml:space="preserve"> </v>
      </c>
      <c r="R445" s="206" t="str">
        <f t="shared" si="1147"/>
        <v xml:space="preserve"> </v>
      </c>
      <c r="U445" s="26" t="str">
        <f t="shared" si="1067"/>
        <v/>
      </c>
    </row>
    <row r="446" spans="2:21" ht="15" x14ac:dyDescent="0.25">
      <c r="B446" s="209" t="s">
        <v>234</v>
      </c>
      <c r="U446" s="26" t="str">
        <f t="shared" si="1067"/>
        <v/>
      </c>
    </row>
    <row r="447" spans="2:21" x14ac:dyDescent="0.2">
      <c r="B447" s="26">
        <v>1</v>
      </c>
      <c r="C447" s="216" t="s">
        <v>261</v>
      </c>
      <c r="U447" s="26" t="str">
        <f t="shared" si="1067"/>
        <v xml:space="preserve">An emergency is when something serious like a fire or a car accident happens, or someone gets hurt or sick and can't get help for themselves. Find out more about how to handle an emergency.
</v>
      </c>
    </row>
    <row r="448" spans="2:21" x14ac:dyDescent="0.2">
      <c r="B448" s="210"/>
      <c r="C448" s="213" t="s">
        <v>266</v>
      </c>
      <c r="D448" s="33"/>
      <c r="E448" s="33"/>
      <c r="F448" s="33"/>
      <c r="G448" s="33"/>
      <c r="H448" s="33"/>
      <c r="I448" s="33"/>
      <c r="J448" s="33"/>
      <c r="K448" s="33"/>
      <c r="L448" s="33"/>
      <c r="M448" s="33"/>
      <c r="N448" s="33"/>
      <c r="O448" s="33"/>
      <c r="P448" s="33"/>
      <c r="Q448" s="33"/>
      <c r="R448" s="33"/>
      <c r="U448" s="26" t="str">
        <f t="shared" si="1067"/>
        <v xml:space="preserve">Role-play 911. Ask an adult to write different emergency situations on slips of paper and put them in a jar. With your Brownie friends, take turns pulling a paper from the jar. Role-play a call to 911 based on the information on the paper.
</v>
      </c>
    </row>
    <row r="449" spans="2:21" x14ac:dyDescent="0.2">
      <c r="B449" s="210"/>
      <c r="C449" s="213" t="s">
        <v>267</v>
      </c>
      <c r="D449" s="33"/>
      <c r="E449" s="33"/>
      <c r="F449" s="33"/>
      <c r="G449" s="33"/>
      <c r="H449" s="33"/>
      <c r="I449" s="33"/>
      <c r="J449" s="33"/>
      <c r="K449" s="33"/>
      <c r="L449" s="33"/>
      <c r="M449" s="33"/>
      <c r="N449" s="33"/>
      <c r="O449" s="33"/>
      <c r="P449" s="33"/>
      <c r="Q449" s="33"/>
      <c r="R449" s="33"/>
      <c r="U449" s="26" t="str">
        <f t="shared" si="1067"/>
        <v xml:space="preserve">Practice 911 with a friend or family member. Take turns pretending to make calls to 911. One of you will play the role of the caller and the other the operator.
</v>
      </c>
    </row>
    <row r="450" spans="2:21" x14ac:dyDescent="0.2">
      <c r="B450" s="210"/>
      <c r="C450" s="213" t="s">
        <v>268</v>
      </c>
      <c r="D450" s="33"/>
      <c r="E450" s="33"/>
      <c r="F450" s="33"/>
      <c r="G450" s="33"/>
      <c r="H450" s="33"/>
      <c r="I450" s="33"/>
      <c r="J450" s="33"/>
      <c r="K450" s="33"/>
      <c r="L450" s="33"/>
      <c r="M450" s="33"/>
      <c r="N450" s="33"/>
      <c r="O450" s="33"/>
      <c r="P450" s="33"/>
      <c r="Q450" s="33"/>
      <c r="R450" s="33"/>
      <c r="U450" s="26" t="str">
        <f t="shared" si="1067"/>
        <v xml:space="preserve">Get advice from an expert. Invite a police officer or firefighter to talk to your group about the importance of calling 911 in an emergency and what you need to say to get help.
</v>
      </c>
    </row>
    <row r="451" spans="2:21" x14ac:dyDescent="0.2">
      <c r="B451" s="26">
        <v>2</v>
      </c>
      <c r="C451" s="212" t="s">
        <v>265</v>
      </c>
      <c r="D451" s="192" t="str">
        <f>IF(COUNTIF(D448:D450,"A")&gt;=1,"C",IF(COUNTIF(D448:D450,"A")&gt;0,"P"," "))</f>
        <v xml:space="preserve"> </v>
      </c>
      <c r="E451" s="192" t="str">
        <f t="shared" ref="E451" si="1148">IF(COUNTIF(E448:E450,"A")&gt;=1,"C",IF(COUNTIF(E448:E450,"A")&gt;0,"P"," "))</f>
        <v xml:space="preserve"> </v>
      </c>
      <c r="F451" s="192" t="str">
        <f t="shared" ref="F451" si="1149">IF(COUNTIF(F448:F450,"A")&gt;=1,"C",IF(COUNTIF(F448:F450,"A")&gt;0,"P"," "))</f>
        <v xml:space="preserve"> </v>
      </c>
      <c r="G451" s="192" t="str">
        <f t="shared" ref="G451" si="1150">IF(COUNTIF(G448:G450,"A")&gt;=1,"C",IF(COUNTIF(G448:G450,"A")&gt;0,"P"," "))</f>
        <v xml:space="preserve"> </v>
      </c>
      <c r="H451" s="192" t="str">
        <f t="shared" ref="H451" si="1151">IF(COUNTIF(H448:H450,"A")&gt;=1,"C",IF(COUNTIF(H448:H450,"A")&gt;0,"P"," "))</f>
        <v xml:space="preserve"> </v>
      </c>
      <c r="I451" s="192" t="str">
        <f t="shared" ref="I451" si="1152">IF(COUNTIF(I448:I450,"A")&gt;=1,"C",IF(COUNTIF(I448:I450,"A")&gt;0,"P"," "))</f>
        <v xml:space="preserve"> </v>
      </c>
      <c r="J451" s="192" t="str">
        <f t="shared" ref="J451" si="1153">IF(COUNTIF(J448:J450,"A")&gt;=1,"C",IF(COUNTIF(J448:J450,"A")&gt;0,"P"," "))</f>
        <v xml:space="preserve"> </v>
      </c>
      <c r="K451" s="192" t="str">
        <f t="shared" ref="K451" si="1154">IF(COUNTIF(K448:K450,"A")&gt;=1,"C",IF(COUNTIF(K448:K450,"A")&gt;0,"P"," "))</f>
        <v xml:space="preserve"> </v>
      </c>
      <c r="L451" s="192" t="str">
        <f t="shared" ref="L451" si="1155">IF(COUNTIF(L448:L450,"A")&gt;=1,"C",IF(COUNTIF(L448:L450,"A")&gt;0,"P"," "))</f>
        <v xml:space="preserve"> </v>
      </c>
      <c r="M451" s="192" t="str">
        <f t="shared" ref="M451" si="1156">IF(COUNTIF(M448:M450,"A")&gt;=1,"C",IF(COUNTIF(M448:M450,"A")&gt;0,"P"," "))</f>
        <v xml:space="preserve"> </v>
      </c>
      <c r="N451" s="192" t="str">
        <f t="shared" ref="N451" si="1157">IF(COUNTIF(N448:N450,"A")&gt;=1,"C",IF(COUNTIF(N448:N450,"A")&gt;0,"P"," "))</f>
        <v xml:space="preserve"> </v>
      </c>
      <c r="O451" s="192" t="str">
        <f t="shared" ref="O451" si="1158">IF(COUNTIF(O448:O450,"A")&gt;=1,"C",IF(COUNTIF(O448:O450,"A")&gt;0,"P"," "))</f>
        <v xml:space="preserve"> </v>
      </c>
      <c r="P451" s="192" t="str">
        <f t="shared" ref="P451" si="1159">IF(COUNTIF(P448:P450,"A")&gt;=1,"C",IF(COUNTIF(P448:P450,"A")&gt;0,"P"," "))</f>
        <v xml:space="preserve"> </v>
      </c>
      <c r="Q451" s="192" t="str">
        <f t="shared" ref="Q451" si="1160">IF(COUNTIF(Q448:Q450,"A")&gt;=1,"C",IF(COUNTIF(Q448:Q450,"A")&gt;0,"P"," "))</f>
        <v xml:space="preserve"> </v>
      </c>
      <c r="R451" s="192" t="str">
        <f t="shared" ref="R451" si="1161">IF(COUNTIF(R448:R450,"A")&gt;=1,"C",IF(COUNTIF(R448:R450,"A")&gt;0,"P"," "))</f>
        <v xml:space="preserve"> </v>
      </c>
      <c r="U451" s="26" t="str">
        <f t="shared" si="1067"/>
        <v xml:space="preserve">Ask for tips about staying safe, and find out how they use first aid.
</v>
      </c>
    </row>
    <row r="452" spans="2:21" x14ac:dyDescent="0.2">
      <c r="B452" s="211"/>
      <c r="C452" s="213" t="s">
        <v>269</v>
      </c>
      <c r="D452" s="33"/>
      <c r="E452" s="33"/>
      <c r="F452" s="33"/>
      <c r="G452" s="33"/>
      <c r="H452" s="33"/>
      <c r="I452" s="33"/>
      <c r="J452" s="33"/>
      <c r="K452" s="33"/>
      <c r="L452" s="33"/>
      <c r="M452" s="33"/>
      <c r="N452" s="33"/>
      <c r="O452" s="33"/>
      <c r="P452" s="33"/>
      <c r="Q452" s="33"/>
      <c r="R452" s="33"/>
      <c r="U452" s="26" t="str">
        <f t="shared" si="1067"/>
        <v xml:space="preserve">Interview a medical professional. Tour a clinic and talk to a doctor or nurse, or interview your school nurse.
</v>
      </c>
    </row>
    <row r="453" spans="2:21" x14ac:dyDescent="0.2">
      <c r="B453" s="211"/>
      <c r="C453" s="213" t="s">
        <v>270</v>
      </c>
      <c r="D453" s="33"/>
      <c r="E453" s="33"/>
      <c r="F453" s="33"/>
      <c r="G453" s="33"/>
      <c r="H453" s="33"/>
      <c r="I453" s="33"/>
      <c r="J453" s="33"/>
      <c r="K453" s="33"/>
      <c r="L453" s="33"/>
      <c r="M453" s="33"/>
      <c r="N453" s="33"/>
      <c r="O453" s="33"/>
      <c r="P453" s="33"/>
      <c r="Q453" s="33"/>
      <c r="R453" s="33"/>
      <c r="U453" s="26" t="str">
        <f t="shared" si="1067"/>
        <v>Talk to the police. Interview officers at your local police station.</v>
      </c>
    </row>
    <row r="454" spans="2:21" x14ac:dyDescent="0.2">
      <c r="B454" s="211"/>
      <c r="C454" s="213" t="s">
        <v>271</v>
      </c>
      <c r="D454" s="33"/>
      <c r="E454" s="33"/>
      <c r="F454" s="33"/>
      <c r="G454" s="33"/>
      <c r="H454" s="33"/>
      <c r="I454" s="33"/>
      <c r="J454" s="33"/>
      <c r="K454" s="33"/>
      <c r="L454" s="33"/>
      <c r="M454" s="33"/>
      <c r="N454" s="33"/>
      <c r="O454" s="33"/>
      <c r="P454" s="33"/>
      <c r="Q454" s="33"/>
      <c r="R454" s="33"/>
      <c r="U454" s="26" t="str">
        <f t="shared" si="1067"/>
        <v xml:space="preserve">Visit a fire station. Tour your local fire station and talk to the firefighters.
FOR MORE FUN: If you were to visit a fire station you might see boots and pants ready for the firefighter to step right into. Lay your clothes out the night before and be ready to jump into them just like a firefighter!
</v>
      </c>
    </row>
    <row r="455" spans="2:21" x14ac:dyDescent="0.2">
      <c r="B455" s="26">
        <v>3</v>
      </c>
      <c r="C455" s="212" t="s">
        <v>262</v>
      </c>
      <c r="D455" s="192" t="str">
        <f>IF(COUNTIF(D452:D454,"A")&gt;=1,"C",IF(COUNTIF(D452:D454,"A")&gt;0,"P"," "))</f>
        <v xml:space="preserve"> </v>
      </c>
      <c r="E455" s="192" t="str">
        <f t="shared" ref="E455" si="1162">IF(COUNTIF(E452:E454,"A")&gt;=1,"C",IF(COUNTIF(E452:E454,"A")&gt;0,"P"," "))</f>
        <v xml:space="preserve"> </v>
      </c>
      <c r="F455" s="192" t="str">
        <f t="shared" ref="F455" si="1163">IF(COUNTIF(F452:F454,"A")&gt;=1,"C",IF(COUNTIF(F452:F454,"A")&gt;0,"P"," "))</f>
        <v xml:space="preserve"> </v>
      </c>
      <c r="G455" s="192" t="str">
        <f t="shared" ref="G455" si="1164">IF(COUNTIF(G452:G454,"A")&gt;=1,"C",IF(COUNTIF(G452:G454,"A")&gt;0,"P"," "))</f>
        <v xml:space="preserve"> </v>
      </c>
      <c r="H455" s="192" t="str">
        <f t="shared" ref="H455" si="1165">IF(COUNTIF(H452:H454,"A")&gt;=1,"C",IF(COUNTIF(H452:H454,"A")&gt;0,"P"," "))</f>
        <v xml:space="preserve"> </v>
      </c>
      <c r="I455" s="192" t="str">
        <f t="shared" ref="I455" si="1166">IF(COUNTIF(I452:I454,"A")&gt;=1,"C",IF(COUNTIF(I452:I454,"A")&gt;0,"P"," "))</f>
        <v xml:space="preserve"> </v>
      </c>
      <c r="J455" s="192" t="str">
        <f t="shared" ref="J455" si="1167">IF(COUNTIF(J452:J454,"A")&gt;=1,"C",IF(COUNTIF(J452:J454,"A")&gt;0,"P"," "))</f>
        <v xml:space="preserve"> </v>
      </c>
      <c r="K455" s="192" t="str">
        <f t="shared" ref="K455" si="1168">IF(COUNTIF(K452:K454,"A")&gt;=1,"C",IF(COUNTIF(K452:K454,"A")&gt;0,"P"," "))</f>
        <v xml:space="preserve"> </v>
      </c>
      <c r="L455" s="192" t="str">
        <f t="shared" ref="L455" si="1169">IF(COUNTIF(L452:L454,"A")&gt;=1,"C",IF(COUNTIF(L452:L454,"A")&gt;0,"P"," "))</f>
        <v xml:space="preserve"> </v>
      </c>
      <c r="M455" s="192" t="str">
        <f t="shared" ref="M455" si="1170">IF(COUNTIF(M452:M454,"A")&gt;=1,"C",IF(COUNTIF(M452:M454,"A")&gt;0,"P"," "))</f>
        <v xml:space="preserve"> </v>
      </c>
      <c r="N455" s="192" t="str">
        <f t="shared" ref="N455" si="1171">IF(COUNTIF(N452:N454,"A")&gt;=1,"C",IF(COUNTIF(N452:N454,"A")&gt;0,"P"," "))</f>
        <v xml:space="preserve"> </v>
      </c>
      <c r="O455" s="192" t="str">
        <f t="shared" ref="O455" si="1172">IF(COUNTIF(O452:O454,"A")&gt;=1,"C",IF(COUNTIF(O452:O454,"A")&gt;0,"P"," "))</f>
        <v xml:space="preserve"> </v>
      </c>
      <c r="P455" s="192" t="str">
        <f t="shared" ref="P455" si="1173">IF(COUNTIF(P452:P454,"A")&gt;=1,"C",IF(COUNTIF(P452:P454,"A")&gt;0,"P"," "))</f>
        <v xml:space="preserve"> </v>
      </c>
      <c r="Q455" s="192" t="str">
        <f t="shared" ref="Q455" si="1174">IF(COUNTIF(Q452:Q454,"A")&gt;=1,"C",IF(COUNTIF(Q452:Q454,"A")&gt;0,"P"," "))</f>
        <v xml:space="preserve"> </v>
      </c>
      <c r="R455" s="192" t="str">
        <f t="shared" ref="R455" si="1175">IF(COUNTIF(R452:R454,"A")&gt;=1,"C",IF(COUNTIF(R452:R454,"A")&gt;0,"P"," "))</f>
        <v xml:space="preserve"> </v>
      </c>
      <c r="U455" s="26" t="str">
        <f t="shared" si="1067"/>
        <v xml:space="preserve">It's a good idea to have a first aid kit handy to help anyone who has a minor injury, such as a cut or scrape. First, find out what should go into a first aid kit, then make your own.
</v>
      </c>
    </row>
    <row r="456" spans="2:21" x14ac:dyDescent="0.2">
      <c r="B456" s="211"/>
      <c r="C456" s="213" t="s">
        <v>272</v>
      </c>
      <c r="D456" s="33"/>
      <c r="E456" s="33"/>
      <c r="F456" s="33"/>
      <c r="G456" s="33"/>
      <c r="H456" s="33"/>
      <c r="I456" s="33"/>
      <c r="J456" s="33"/>
      <c r="K456" s="33"/>
      <c r="L456" s="33"/>
      <c r="M456" s="33"/>
      <c r="N456" s="33"/>
      <c r="O456" s="33"/>
      <c r="P456" s="33"/>
      <c r="Q456" s="33"/>
      <c r="R456" s="33"/>
      <c r="U456" s="26" t="str">
        <f t="shared" ref="U456:U519" si="1176">GetComments(C456)</f>
        <v xml:space="preserve">Make a first aid kit for your home. Keep it in a place where everyone in your family can find it easily.
</v>
      </c>
    </row>
    <row r="457" spans="2:21" x14ac:dyDescent="0.2">
      <c r="B457" s="211"/>
      <c r="C457" s="213" t="s">
        <v>273</v>
      </c>
      <c r="D457" s="33"/>
      <c r="E457" s="33"/>
      <c r="F457" s="33"/>
      <c r="G457" s="33"/>
      <c r="H457" s="33"/>
      <c r="I457" s="33"/>
      <c r="J457" s="33"/>
      <c r="K457" s="33"/>
      <c r="L457" s="33"/>
      <c r="M457" s="33"/>
      <c r="N457" s="33"/>
      <c r="O457" s="33"/>
      <c r="P457" s="33"/>
      <c r="Q457" s="33"/>
      <c r="R457" s="33"/>
      <c r="U457" s="26" t="str">
        <f t="shared" si="1176"/>
        <v xml:space="preserve">Make a kit for your Girl Scout meeting place. Think about what kinds of emergencies might occur during a meeting. Make your kit to be prepared for them!
</v>
      </c>
    </row>
    <row r="458" spans="2:21" x14ac:dyDescent="0.2">
      <c r="B458" s="211"/>
      <c r="C458" s="213" t="s">
        <v>274</v>
      </c>
      <c r="D458" s="33"/>
      <c r="E458" s="33"/>
      <c r="F458" s="33"/>
      <c r="G458" s="33"/>
      <c r="H458" s="33"/>
      <c r="I458" s="33"/>
      <c r="J458" s="33"/>
      <c r="K458" s="33"/>
      <c r="L458" s="33"/>
      <c r="M458" s="33"/>
      <c r="N458" s="33"/>
      <c r="O458" s="33"/>
      <c r="P458" s="33"/>
      <c r="Q458" s="33"/>
      <c r="R458" s="33"/>
      <c r="U458" s="26" t="str">
        <f t="shared" si="1176"/>
        <v xml:space="preserve">Make a first aid kit and donate it. You might give the kit to a local organization, such as a homeless shelter or food pantry.
</v>
      </c>
    </row>
    <row r="459" spans="2:21" x14ac:dyDescent="0.2">
      <c r="B459" s="26">
        <v>4</v>
      </c>
      <c r="C459" s="212" t="s">
        <v>263</v>
      </c>
      <c r="D459" s="192" t="str">
        <f>IF(COUNTIF(D456:D458,"A")&gt;=1,"C",IF(COUNTIF(D456:D458,"A")&gt;0,"P"," "))</f>
        <v xml:space="preserve"> </v>
      </c>
      <c r="E459" s="192" t="str">
        <f t="shared" ref="E459" si="1177">IF(COUNTIF(E456:E458,"A")&gt;=1,"C",IF(COUNTIF(E456:E458,"A")&gt;0,"P"," "))</f>
        <v xml:space="preserve"> </v>
      </c>
      <c r="F459" s="192" t="str">
        <f t="shared" ref="F459" si="1178">IF(COUNTIF(F456:F458,"A")&gt;=1,"C",IF(COUNTIF(F456:F458,"A")&gt;0,"P"," "))</f>
        <v xml:space="preserve"> </v>
      </c>
      <c r="G459" s="192" t="str">
        <f t="shared" ref="G459" si="1179">IF(COUNTIF(G456:G458,"A")&gt;=1,"C",IF(COUNTIF(G456:G458,"A")&gt;0,"P"," "))</f>
        <v xml:space="preserve"> </v>
      </c>
      <c r="H459" s="192" t="str">
        <f t="shared" ref="H459" si="1180">IF(COUNTIF(H456:H458,"A")&gt;=1,"C",IF(COUNTIF(H456:H458,"A")&gt;0,"P"," "))</f>
        <v xml:space="preserve"> </v>
      </c>
      <c r="I459" s="192" t="str">
        <f t="shared" ref="I459" si="1181">IF(COUNTIF(I456:I458,"A")&gt;=1,"C",IF(COUNTIF(I456:I458,"A")&gt;0,"P"," "))</f>
        <v xml:space="preserve"> </v>
      </c>
      <c r="J459" s="192" t="str">
        <f t="shared" ref="J459" si="1182">IF(COUNTIF(J456:J458,"A")&gt;=1,"C",IF(COUNTIF(J456:J458,"A")&gt;0,"P"," "))</f>
        <v xml:space="preserve"> </v>
      </c>
      <c r="K459" s="192" t="str">
        <f t="shared" ref="K459" si="1183">IF(COUNTIF(K456:K458,"A")&gt;=1,"C",IF(COUNTIF(K456:K458,"A")&gt;0,"P"," "))</f>
        <v xml:space="preserve"> </v>
      </c>
      <c r="L459" s="192" t="str">
        <f t="shared" ref="L459" si="1184">IF(COUNTIF(L456:L458,"A")&gt;=1,"C",IF(COUNTIF(L456:L458,"A")&gt;0,"P"," "))</f>
        <v xml:space="preserve"> </v>
      </c>
      <c r="M459" s="192" t="str">
        <f t="shared" ref="M459" si="1185">IF(COUNTIF(M456:M458,"A")&gt;=1,"C",IF(COUNTIF(M456:M458,"A")&gt;0,"P"," "))</f>
        <v xml:space="preserve"> </v>
      </c>
      <c r="N459" s="192" t="str">
        <f t="shared" ref="N459" si="1186">IF(COUNTIF(N456:N458,"A")&gt;=1,"C",IF(COUNTIF(N456:N458,"A")&gt;0,"P"," "))</f>
        <v xml:space="preserve"> </v>
      </c>
      <c r="O459" s="192" t="str">
        <f t="shared" ref="O459" si="1187">IF(COUNTIF(O456:O458,"A")&gt;=1,"C",IF(COUNTIF(O456:O458,"A")&gt;0,"P"," "))</f>
        <v xml:space="preserve"> </v>
      </c>
      <c r="P459" s="192" t="str">
        <f t="shared" ref="P459" si="1188">IF(COUNTIF(P456:P458,"A")&gt;=1,"C",IF(COUNTIF(P456:P458,"A")&gt;0,"P"," "))</f>
        <v xml:space="preserve"> </v>
      </c>
      <c r="Q459" s="192" t="str">
        <f t="shared" ref="Q459" si="1189">IF(COUNTIF(Q456:Q458,"A")&gt;=1,"C",IF(COUNTIF(Q456:Q458,"A")&gt;0,"P"," "))</f>
        <v xml:space="preserve"> </v>
      </c>
      <c r="R459" s="192" t="str">
        <f t="shared" ref="R459" si="1190">IF(COUNTIF(R456:R458,"A")&gt;=1,"C",IF(COUNTIF(R456:R458,"A")&gt;0,"P"," "))</f>
        <v xml:space="preserve"> </v>
      </c>
      <c r="U459" s="26" t="str">
        <f t="shared" si="1176"/>
        <v xml:space="preserve">If you know how to treat an injury like a cut, scrape, bruise, or insect bite, you can take care of yourself and help others. Find out how to prevent common injuries and how to use first aid to treat them.
</v>
      </c>
    </row>
    <row r="460" spans="2:21" x14ac:dyDescent="0.2">
      <c r="B460" s="211"/>
      <c r="C460" s="213" t="s">
        <v>275</v>
      </c>
      <c r="D460" s="33"/>
      <c r="E460" s="33"/>
      <c r="F460" s="33"/>
      <c r="G460" s="33"/>
      <c r="H460" s="33"/>
      <c r="I460" s="33"/>
      <c r="J460" s="33"/>
      <c r="K460" s="33"/>
      <c r="L460" s="33"/>
      <c r="M460" s="33"/>
      <c r="N460" s="33"/>
      <c r="O460" s="33"/>
      <c r="P460" s="33"/>
      <c r="Q460" s="33"/>
      <c r="R460" s="33"/>
      <c r="U460" s="26" t="str">
        <f t="shared" si="1176"/>
        <v xml:space="preserve">Get tips from a medical professional. Ask a doctor or nurse to talk to your group.
</v>
      </c>
    </row>
    <row r="461" spans="2:21" x14ac:dyDescent="0.2">
      <c r="B461" s="211"/>
      <c r="C461" s="213" t="s">
        <v>276</v>
      </c>
      <c r="D461" s="33"/>
      <c r="E461" s="33"/>
      <c r="F461" s="33"/>
      <c r="G461" s="33"/>
      <c r="H461" s="33"/>
      <c r="I461" s="33"/>
      <c r="J461" s="33"/>
      <c r="K461" s="33"/>
      <c r="L461" s="33"/>
      <c r="M461" s="33"/>
      <c r="N461" s="33"/>
      <c r="O461" s="33"/>
      <c r="P461" s="33"/>
      <c r="Q461" s="33"/>
      <c r="R461" s="33"/>
      <c r="U461" s="26" t="str">
        <f t="shared" si="1176"/>
        <v xml:space="preserve">Learn with the Red Cross. Take a first aid course or ask someone from your local Red Cross to talk to your group about first aid for girls your age.
</v>
      </c>
    </row>
    <row r="462" spans="2:21" x14ac:dyDescent="0.2">
      <c r="B462" s="211"/>
      <c r="C462" s="213" t="s">
        <v>277</v>
      </c>
      <c r="D462" s="33"/>
      <c r="E462" s="33"/>
      <c r="F462" s="33"/>
      <c r="G462" s="33"/>
      <c r="H462" s="33"/>
      <c r="I462" s="33"/>
      <c r="J462" s="33"/>
      <c r="K462" s="33"/>
      <c r="L462" s="33"/>
      <c r="M462" s="33"/>
      <c r="N462" s="33"/>
      <c r="O462" s="33"/>
      <c r="P462" s="33"/>
      <c r="Q462" s="33"/>
      <c r="R462" s="33"/>
      <c r="U462" s="26" t="str">
        <f t="shared" si="1176"/>
        <v xml:space="preserve">Talk to an EMT. Ask an emergency medical technician (also known as an EMT) to talk to your group.
</v>
      </c>
    </row>
    <row r="463" spans="2:21" x14ac:dyDescent="0.2">
      <c r="B463" s="26">
        <v>5</v>
      </c>
      <c r="C463" s="212" t="s">
        <v>264</v>
      </c>
      <c r="D463" s="192" t="str">
        <f>IF(COUNTIF(D460:D462,"A")&gt;=1,"C",IF(COUNTIF(D460:D462,"A")&gt;0,"P"," "))</f>
        <v xml:space="preserve"> </v>
      </c>
      <c r="E463" s="192" t="str">
        <f t="shared" ref="E463" si="1191">IF(COUNTIF(E460:E462,"A")&gt;=1,"C",IF(COUNTIF(E460:E462,"A")&gt;0,"P"," "))</f>
        <v xml:space="preserve"> </v>
      </c>
      <c r="F463" s="192" t="str">
        <f t="shared" ref="F463" si="1192">IF(COUNTIF(F460:F462,"A")&gt;=1,"C",IF(COUNTIF(F460:F462,"A")&gt;0,"P"," "))</f>
        <v xml:space="preserve"> </v>
      </c>
      <c r="G463" s="192" t="str">
        <f t="shared" ref="G463" si="1193">IF(COUNTIF(G460:G462,"A")&gt;=1,"C",IF(COUNTIF(G460:G462,"A")&gt;0,"P"," "))</f>
        <v xml:space="preserve"> </v>
      </c>
      <c r="H463" s="192" t="str">
        <f t="shared" ref="H463" si="1194">IF(COUNTIF(H460:H462,"A")&gt;=1,"C",IF(COUNTIF(H460:H462,"A")&gt;0,"P"," "))</f>
        <v xml:space="preserve"> </v>
      </c>
      <c r="I463" s="192" t="str">
        <f t="shared" ref="I463" si="1195">IF(COUNTIF(I460:I462,"A")&gt;=1,"C",IF(COUNTIF(I460:I462,"A")&gt;0,"P"," "))</f>
        <v xml:space="preserve"> </v>
      </c>
      <c r="J463" s="192" t="str">
        <f t="shared" ref="J463" si="1196">IF(COUNTIF(J460:J462,"A")&gt;=1,"C",IF(COUNTIF(J460:J462,"A")&gt;0,"P"," "))</f>
        <v xml:space="preserve"> </v>
      </c>
      <c r="K463" s="192" t="str">
        <f t="shared" ref="K463" si="1197">IF(COUNTIF(K460:K462,"A")&gt;=1,"C",IF(COUNTIF(K460:K462,"A")&gt;0,"P"," "))</f>
        <v xml:space="preserve"> </v>
      </c>
      <c r="L463" s="192" t="str">
        <f t="shared" ref="L463" si="1198">IF(COUNTIF(L460:L462,"A")&gt;=1,"C",IF(COUNTIF(L460:L462,"A")&gt;0,"P"," "))</f>
        <v xml:space="preserve"> </v>
      </c>
      <c r="M463" s="192" t="str">
        <f t="shared" ref="M463" si="1199">IF(COUNTIF(M460:M462,"A")&gt;=1,"C",IF(COUNTIF(M460:M462,"A")&gt;0,"P"," "))</f>
        <v xml:space="preserve"> </v>
      </c>
      <c r="N463" s="192" t="str">
        <f t="shared" ref="N463" si="1200">IF(COUNTIF(N460:N462,"A")&gt;=1,"C",IF(COUNTIF(N460:N462,"A")&gt;0,"P"," "))</f>
        <v xml:space="preserve"> </v>
      </c>
      <c r="O463" s="192" t="str">
        <f t="shared" ref="O463" si="1201">IF(COUNTIF(O460:O462,"A")&gt;=1,"C",IF(COUNTIF(O460:O462,"A")&gt;0,"P"," "))</f>
        <v xml:space="preserve"> </v>
      </c>
      <c r="P463" s="192" t="str">
        <f t="shared" ref="P463" si="1202">IF(COUNTIF(P460:P462,"A")&gt;=1,"C",IF(COUNTIF(P460:P462,"A")&gt;0,"P"," "))</f>
        <v xml:space="preserve"> </v>
      </c>
      <c r="Q463" s="192" t="str">
        <f t="shared" ref="Q463" si="1203">IF(COUNTIF(Q460:Q462,"A")&gt;=1,"C",IF(COUNTIF(Q460:Q462,"A")&gt;0,"P"," "))</f>
        <v xml:space="preserve"> </v>
      </c>
      <c r="R463" s="192" t="str">
        <f t="shared" ref="R463" si="1204">IF(COUNTIF(R460:R462,"A")&gt;=1,"C",IF(COUNTIF(R460:R462,"A")&gt;0,"P"," "))</f>
        <v xml:space="preserve"> </v>
      </c>
      <c r="U463" s="26" t="str">
        <f t="shared" si="1176"/>
        <v xml:space="preserve">Enjoying the outdoors at camp, at the beach, or at a park is great fun. What's not so fun? Bug bites, bee stings, sunburn, and poison oak or ivy. Find out how to avoid and treat common outdoor injuries.
</v>
      </c>
    </row>
    <row r="464" spans="2:21" x14ac:dyDescent="0.2">
      <c r="B464" s="211"/>
      <c r="C464" s="213" t="s">
        <v>278</v>
      </c>
      <c r="D464" s="33"/>
      <c r="E464" s="33"/>
      <c r="F464" s="33"/>
      <c r="G464" s="33"/>
      <c r="H464" s="33"/>
      <c r="I464" s="33"/>
      <c r="J464" s="33"/>
      <c r="K464" s="33"/>
      <c r="L464" s="33"/>
      <c r="M464" s="33"/>
      <c r="N464" s="33"/>
      <c r="O464" s="33"/>
      <c r="P464" s="33"/>
      <c r="Q464" s="33"/>
      <c r="R464" s="33"/>
      <c r="U464" s="26" t="str">
        <f t="shared" si="1176"/>
        <v xml:space="preserve">Take a hike. Ask a park ranger or camp director to take you on a nature walk. Identify plants, animals, and insects to avoid, and discuss how to protect yourself from sunburn. Talk about what to do if you have a bug bite, bee sting, sunburn, or poison oak or ivy rash.
</v>
      </c>
    </row>
    <row r="465" spans="2:21" x14ac:dyDescent="0.2">
      <c r="B465" s="211"/>
      <c r="C465" s="213" t="s">
        <v>279</v>
      </c>
      <c r="D465" s="33"/>
      <c r="E465" s="33"/>
      <c r="F465" s="33"/>
      <c r="G465" s="33"/>
      <c r="H465" s="33"/>
      <c r="I465" s="33"/>
      <c r="J465" s="33"/>
      <c r="K465" s="33"/>
      <c r="L465" s="33"/>
      <c r="M465" s="33"/>
      <c r="N465" s="33"/>
      <c r="O465" s="33"/>
      <c r="P465" s="33"/>
      <c r="Q465" s="33"/>
      <c r="R465" s="33"/>
      <c r="U465" s="26" t="str">
        <f t="shared" si="1176"/>
        <v xml:space="preserve">Read all about it. Go to the library (or ask an adult to go online with you) and make a list of local plants, animals, and insects to avoid and how to protect yourself from sunburn. Get information about treating a bug bite, bee sting, sunburn, or poison oak or ivy rash, then discuss what you find with friends and family.
</v>
      </c>
    </row>
    <row r="466" spans="2:21" x14ac:dyDescent="0.2">
      <c r="B466" s="211"/>
      <c r="C466" s="213" t="s">
        <v>280</v>
      </c>
      <c r="D466" s="33"/>
      <c r="E466" s="33"/>
      <c r="F466" s="33"/>
      <c r="G466" s="33"/>
      <c r="H466" s="33"/>
      <c r="I466" s="33"/>
      <c r="J466" s="33"/>
      <c r="K466" s="33"/>
      <c r="L466" s="33"/>
      <c r="M466" s="33"/>
      <c r="N466" s="33"/>
      <c r="O466" s="33"/>
      <c r="P466" s="33"/>
      <c r="Q466" s="33"/>
      <c r="R466" s="33"/>
      <c r="U466" s="26" t="str">
        <f t="shared" si="1176"/>
        <v xml:space="preserve">Talk to an outdoor expert. Ask an older Girl Scout, an experienced hiker, or a member of an outdoor sciety about local plants, animals, and insects to avoid and how to protect yourself from sunburn. Talk about how to treat a bug bite, bee sting, sunburn, or poison oak or ivy rash.
</v>
      </c>
    </row>
    <row r="467" spans="2:21" ht="1.5" customHeight="1" thickBot="1" x14ac:dyDescent="0.25">
      <c r="D467" s="192" t="str">
        <f>IF(COUNTIF(D464:D466,"A")&gt;=1,"C",IF(COUNTIF(D464:D466,"A")&gt;0,"P"," "))</f>
        <v xml:space="preserve"> </v>
      </c>
      <c r="E467" s="192" t="str">
        <f t="shared" ref="E467" si="1205">IF(COUNTIF(E464:E466,"A")&gt;=1,"C",IF(COUNTIF(E464:E466,"A")&gt;0,"P"," "))</f>
        <v xml:space="preserve"> </v>
      </c>
      <c r="F467" s="192" t="str">
        <f t="shared" ref="F467" si="1206">IF(COUNTIF(F464:F466,"A")&gt;=1,"C",IF(COUNTIF(F464:F466,"A")&gt;0,"P"," "))</f>
        <v xml:space="preserve"> </v>
      </c>
      <c r="G467" s="192" t="str">
        <f t="shared" ref="G467" si="1207">IF(COUNTIF(G464:G466,"A")&gt;=1,"C",IF(COUNTIF(G464:G466,"A")&gt;0,"P"," "))</f>
        <v xml:space="preserve"> </v>
      </c>
      <c r="H467" s="192" t="str">
        <f t="shared" ref="H467" si="1208">IF(COUNTIF(H464:H466,"A")&gt;=1,"C",IF(COUNTIF(H464:H466,"A")&gt;0,"P"," "))</f>
        <v xml:space="preserve"> </v>
      </c>
      <c r="I467" s="192" t="str">
        <f t="shared" ref="I467" si="1209">IF(COUNTIF(I464:I466,"A")&gt;=1,"C",IF(COUNTIF(I464:I466,"A")&gt;0,"P"," "))</f>
        <v xml:space="preserve"> </v>
      </c>
      <c r="J467" s="192" t="str">
        <f t="shared" ref="J467" si="1210">IF(COUNTIF(J464:J466,"A")&gt;=1,"C",IF(COUNTIF(J464:J466,"A")&gt;0,"P"," "))</f>
        <v xml:space="preserve"> </v>
      </c>
      <c r="K467" s="192" t="str">
        <f t="shared" ref="K467" si="1211">IF(COUNTIF(K464:K466,"A")&gt;=1,"C",IF(COUNTIF(K464:K466,"A")&gt;0,"P"," "))</f>
        <v xml:space="preserve"> </v>
      </c>
      <c r="L467" s="192" t="str">
        <f t="shared" ref="L467" si="1212">IF(COUNTIF(L464:L466,"A")&gt;=1,"C",IF(COUNTIF(L464:L466,"A")&gt;0,"P"," "))</f>
        <v xml:space="preserve"> </v>
      </c>
      <c r="M467" s="192" t="str">
        <f t="shared" ref="M467" si="1213">IF(COUNTIF(M464:M466,"A")&gt;=1,"C",IF(COUNTIF(M464:M466,"A")&gt;0,"P"," "))</f>
        <v xml:space="preserve"> </v>
      </c>
      <c r="N467" s="192" t="str">
        <f t="shared" ref="N467" si="1214">IF(COUNTIF(N464:N466,"A")&gt;=1,"C",IF(COUNTIF(N464:N466,"A")&gt;0,"P"," "))</f>
        <v xml:space="preserve"> </v>
      </c>
      <c r="O467" s="192" t="str">
        <f t="shared" ref="O467" si="1215">IF(COUNTIF(O464:O466,"A")&gt;=1,"C",IF(COUNTIF(O464:O466,"A")&gt;0,"P"," "))</f>
        <v xml:space="preserve"> </v>
      </c>
      <c r="P467" s="192" t="str">
        <f t="shared" ref="P467" si="1216">IF(COUNTIF(P464:P466,"A")&gt;=1,"C",IF(COUNTIF(P464:P466,"A")&gt;0,"P"," "))</f>
        <v xml:space="preserve"> </v>
      </c>
      <c r="Q467" s="192" t="str">
        <f t="shared" ref="Q467" si="1217">IF(COUNTIF(Q464:Q466,"A")&gt;=1,"C",IF(COUNTIF(Q464:Q466,"A")&gt;0,"P"," "))</f>
        <v xml:space="preserve"> </v>
      </c>
      <c r="R467" s="192" t="str">
        <f t="shared" ref="R467" si="1218">IF(COUNTIF(R464:R466,"A")&gt;=1,"C",IF(COUNTIF(R464:R466,"A")&gt;0,"P"," "))</f>
        <v xml:space="preserve"> </v>
      </c>
      <c r="U467" s="26" t="str">
        <f t="shared" si="1176"/>
        <v/>
      </c>
    </row>
    <row r="468" spans="2:21" ht="13.5" thickBot="1" x14ac:dyDescent="0.25">
      <c r="C468" s="58" t="s">
        <v>48</v>
      </c>
      <c r="D468" s="206" t="str">
        <f>IF(COUNTIF(D451:D467,"C")&gt;4,"C",IF(COUNTIF(D451:D467,"C")&gt;0,"P"," "))</f>
        <v xml:space="preserve"> </v>
      </c>
      <c r="E468" s="206" t="str">
        <f t="shared" ref="E468:R468" si="1219">IF(COUNTIF(E451:E467,"C")&gt;4,"C",IF(COUNTIF(E451:E467,"C")&gt;0,"P"," "))</f>
        <v xml:space="preserve"> </v>
      </c>
      <c r="F468" s="206" t="str">
        <f t="shared" si="1219"/>
        <v xml:space="preserve"> </v>
      </c>
      <c r="G468" s="206" t="str">
        <f t="shared" si="1219"/>
        <v xml:space="preserve"> </v>
      </c>
      <c r="H468" s="206" t="str">
        <f t="shared" si="1219"/>
        <v xml:space="preserve"> </v>
      </c>
      <c r="I468" s="206" t="str">
        <f t="shared" si="1219"/>
        <v xml:space="preserve"> </v>
      </c>
      <c r="J468" s="206" t="str">
        <f t="shared" si="1219"/>
        <v xml:space="preserve"> </v>
      </c>
      <c r="K468" s="206" t="str">
        <f t="shared" si="1219"/>
        <v xml:space="preserve"> </v>
      </c>
      <c r="L468" s="206" t="str">
        <f t="shared" si="1219"/>
        <v xml:space="preserve"> </v>
      </c>
      <c r="M468" s="206" t="str">
        <f t="shared" si="1219"/>
        <v xml:space="preserve"> </v>
      </c>
      <c r="N468" s="206" t="str">
        <f t="shared" si="1219"/>
        <v xml:space="preserve"> </v>
      </c>
      <c r="O468" s="206" t="str">
        <f t="shared" si="1219"/>
        <v xml:space="preserve"> </v>
      </c>
      <c r="P468" s="206" t="str">
        <f t="shared" si="1219"/>
        <v xml:space="preserve"> </v>
      </c>
      <c r="Q468" s="206" t="str">
        <f t="shared" si="1219"/>
        <v xml:space="preserve"> </v>
      </c>
      <c r="R468" s="206" t="str">
        <f t="shared" si="1219"/>
        <v xml:space="preserve"> </v>
      </c>
      <c r="U468" s="26" t="str">
        <f t="shared" si="1176"/>
        <v/>
      </c>
    </row>
    <row r="469" spans="2:21" ht="15" x14ac:dyDescent="0.25">
      <c r="B469" s="209" t="s">
        <v>235</v>
      </c>
      <c r="U469" s="26" t="str">
        <f t="shared" si="1176"/>
        <v/>
      </c>
    </row>
    <row r="470" spans="2:21" x14ac:dyDescent="0.2">
      <c r="B470" s="26">
        <v>1</v>
      </c>
      <c r="C470" s="216" t="s">
        <v>281</v>
      </c>
      <c r="U470" s="26" t="str">
        <f t="shared" si="1176"/>
        <v xml:space="preserve">Songs are fun no matter where you are. Singing brings us together and helps us feel connected, strong, and proud. Girl Scouts sing in special places or to mark special times-or sometimes just for the fun of it!
</v>
      </c>
    </row>
    <row r="471" spans="2:21" x14ac:dyDescent="0.2">
      <c r="B471" s="210"/>
      <c r="C471" s="213" t="s">
        <v>286</v>
      </c>
      <c r="D471" s="33"/>
      <c r="E471" s="33"/>
      <c r="F471" s="33"/>
      <c r="G471" s="33"/>
      <c r="H471" s="33"/>
      <c r="I471" s="33"/>
      <c r="J471" s="33"/>
      <c r="K471" s="33"/>
      <c r="L471" s="33"/>
      <c r="M471" s="33"/>
      <c r="N471" s="33"/>
      <c r="O471" s="33"/>
      <c r="P471" s="33"/>
      <c r="Q471" s="33"/>
      <c r="R471" s="33"/>
      <c r="U471" s="26" t="str">
        <f t="shared" si="1176"/>
        <v xml:space="preserve">Learn three new Girl Scout songs. Ask an older Girl Scout or look in yoru Journeys for a song to learn and enjoy while: (a) riding in the car or doing chores, (b) camping or doing things outdoors, (c) at the end of a Brownie meeting. Sing them with your friends, and talk about why you like each one.
</v>
      </c>
    </row>
    <row r="472" spans="2:21" x14ac:dyDescent="0.2">
      <c r="B472" s="210"/>
      <c r="C472" s="213" t="s">
        <v>287</v>
      </c>
      <c r="D472" s="33"/>
      <c r="E472" s="33"/>
      <c r="F472" s="33"/>
      <c r="G472" s="33"/>
      <c r="H472" s="33"/>
      <c r="I472" s="33"/>
      <c r="J472" s="33"/>
      <c r="K472" s="33"/>
      <c r="L472" s="33"/>
      <c r="M472" s="33"/>
      <c r="N472" s="33"/>
      <c r="O472" s="33"/>
      <c r="P472" s="33"/>
      <c r="Q472" s="33"/>
      <c r="R472" s="33"/>
      <c r="U472" s="26" t="str">
        <f t="shared" si="1176"/>
        <v xml:space="preserve">Learn a new singing game, an action song, and a hand-clapping song. These might include clapping your hands or stomping your feet in time to songs like "The Hokey Pokey" or "If You're Happy and You Know It." Once you've learned your songs, teach them to friends or Daisies and sing them together.
</v>
      </c>
    </row>
    <row r="473" spans="2:21" x14ac:dyDescent="0.2">
      <c r="B473" s="210"/>
      <c r="C473" s="213" t="s">
        <v>288</v>
      </c>
      <c r="D473" s="33"/>
      <c r="E473" s="33"/>
      <c r="F473" s="33"/>
      <c r="G473" s="33"/>
      <c r="H473" s="33"/>
      <c r="I473" s="33"/>
      <c r="J473" s="33"/>
      <c r="K473" s="33"/>
      <c r="L473" s="33"/>
      <c r="M473" s="33"/>
      <c r="N473" s="33"/>
      <c r="O473" s="33"/>
      <c r="P473" s="33"/>
      <c r="Q473" s="33"/>
      <c r="R473" s="33"/>
      <c r="U473" s="26" t="str">
        <f t="shared" si="1176"/>
        <v xml:space="preserve">Make up your own song based on nature. Listen to musical sounds in nature, like birds singing, frogs croaking, or rivers washing over stones. Use the sounds to create your own song, then sing it for your Brownie group or a family member.
FOR MORE FUN: Make up hand and body movements to go along with the song, like girls did to earn their Songster badge in 1963.
</v>
      </c>
    </row>
    <row r="474" spans="2:21" x14ac:dyDescent="0.2">
      <c r="B474" s="26">
        <v>2</v>
      </c>
      <c r="C474" s="212" t="s">
        <v>282</v>
      </c>
      <c r="D474" s="192" t="str">
        <f>IF(COUNTIF(D471:D473,"A")&gt;=1,"C",IF(COUNTIF(D471:D473,"A")&gt;0,"P"," "))</f>
        <v xml:space="preserve"> </v>
      </c>
      <c r="E474" s="192" t="str">
        <f t="shared" ref="E474" si="1220">IF(COUNTIF(E471:E473,"A")&gt;=1,"C",IF(COUNTIF(E471:E473,"A")&gt;0,"P"," "))</f>
        <v xml:space="preserve"> </v>
      </c>
      <c r="F474" s="192" t="str">
        <f t="shared" ref="F474" si="1221">IF(COUNTIF(F471:F473,"A")&gt;=1,"C",IF(COUNTIF(F471:F473,"A")&gt;0,"P"," "))</f>
        <v xml:space="preserve"> </v>
      </c>
      <c r="G474" s="192" t="str">
        <f t="shared" ref="G474" si="1222">IF(COUNTIF(G471:G473,"A")&gt;=1,"C",IF(COUNTIF(G471:G473,"A")&gt;0,"P"," "))</f>
        <v xml:space="preserve"> </v>
      </c>
      <c r="H474" s="192" t="str">
        <f t="shared" ref="H474" si="1223">IF(COUNTIF(H471:H473,"A")&gt;=1,"C",IF(COUNTIF(H471:H473,"A")&gt;0,"P"," "))</f>
        <v xml:space="preserve"> </v>
      </c>
      <c r="I474" s="192" t="str">
        <f t="shared" ref="I474" si="1224">IF(COUNTIF(I471:I473,"A")&gt;=1,"C",IF(COUNTIF(I471:I473,"A")&gt;0,"P"," "))</f>
        <v xml:space="preserve"> </v>
      </c>
      <c r="J474" s="192" t="str">
        <f t="shared" ref="J474" si="1225">IF(COUNTIF(J471:J473,"A")&gt;=1,"C",IF(COUNTIF(J471:J473,"A")&gt;0,"P"," "))</f>
        <v xml:space="preserve"> </v>
      </c>
      <c r="K474" s="192" t="str">
        <f t="shared" ref="K474" si="1226">IF(COUNTIF(K471:K473,"A")&gt;=1,"C",IF(COUNTIF(K471:K473,"A")&gt;0,"P"," "))</f>
        <v xml:space="preserve"> </v>
      </c>
      <c r="L474" s="192" t="str">
        <f t="shared" ref="L474" si="1227">IF(COUNTIF(L471:L473,"A")&gt;=1,"C",IF(COUNTIF(L471:L473,"A")&gt;0,"P"," "))</f>
        <v xml:space="preserve"> </v>
      </c>
      <c r="M474" s="192" t="str">
        <f t="shared" ref="M474" si="1228">IF(COUNTIF(M471:M473,"A")&gt;=1,"C",IF(COUNTIF(M471:M473,"A")&gt;0,"P"," "))</f>
        <v xml:space="preserve"> </v>
      </c>
      <c r="N474" s="192" t="str">
        <f t="shared" ref="N474" si="1229">IF(COUNTIF(N471:N473,"A")&gt;=1,"C",IF(COUNTIF(N471:N473,"A")&gt;0,"P"," "))</f>
        <v xml:space="preserve"> </v>
      </c>
      <c r="O474" s="192" t="str">
        <f t="shared" ref="O474" si="1230">IF(COUNTIF(O471:O473,"A")&gt;=1,"C",IF(COUNTIF(O471:O473,"A")&gt;0,"P"," "))</f>
        <v xml:space="preserve"> </v>
      </c>
      <c r="P474" s="192" t="str">
        <f t="shared" ref="P474" si="1231">IF(COUNTIF(P471:P473,"A")&gt;=1,"C",IF(COUNTIF(P471:P473,"A")&gt;0,"P"," "))</f>
        <v xml:space="preserve"> </v>
      </c>
      <c r="Q474" s="192" t="str">
        <f t="shared" ref="Q474" si="1232">IF(COUNTIF(Q471:Q473,"A")&gt;=1,"C",IF(COUNTIF(Q471:Q473,"A")&gt;0,"P"," "))</f>
        <v xml:space="preserve"> </v>
      </c>
      <c r="R474" s="192" t="str">
        <f t="shared" ref="R474" si="1233">IF(COUNTIF(R471:R473,"A")&gt;=1,"C",IF(COUNTIF(R471:R473,"A")&gt;0,"P"," "))</f>
        <v xml:space="preserve"> </v>
      </c>
      <c r="U474" s="26" t="str">
        <f t="shared" si="1176"/>
        <v xml:space="preserve">Girl Scout celebrations honor women and girls who change the world. As a Brownie, celebrate our founder's birthday. Juliette "Daisy" Gordon Low wanted girls to have a place to come together as sisters while having fun and doing good, too-so she started Girl Scouting! This year, mark her birthday with a special celebration.
</v>
      </c>
    </row>
    <row r="475" spans="2:21" x14ac:dyDescent="0.2">
      <c r="B475" s="211"/>
      <c r="C475" s="213" t="s">
        <v>289</v>
      </c>
      <c r="D475" s="33"/>
      <c r="E475" s="33"/>
      <c r="F475" s="33"/>
      <c r="G475" s="33"/>
      <c r="H475" s="33"/>
      <c r="I475" s="33"/>
      <c r="J475" s="33"/>
      <c r="K475" s="33"/>
      <c r="L475" s="33"/>
      <c r="M475" s="33"/>
      <c r="N475" s="33"/>
      <c r="O475" s="33"/>
      <c r="P475" s="33"/>
      <c r="Q475" s="33"/>
      <c r="R475" s="33"/>
      <c r="U475" s="26" t="str">
        <f t="shared" si="1176"/>
        <v xml:space="preserve">Throw a birthday bash. Have a party for Daisy with your Brownie sisters. You could invite another Brownie group to celebrate with you.
FOR MORE FUN: Ask an older Girl Scout what ceremonies, games, songs, and decorations she has used to celebrate Daisy's birthday. Try one of these ideas at your party!
</v>
      </c>
    </row>
    <row r="476" spans="2:21" x14ac:dyDescent="0.2">
      <c r="B476" s="211"/>
      <c r="C476" s="213" t="s">
        <v>290</v>
      </c>
      <c r="D476" s="33"/>
      <c r="E476" s="33"/>
      <c r="F476" s="33"/>
      <c r="G476" s="33"/>
      <c r="H476" s="33"/>
      <c r="I476" s="33"/>
      <c r="J476" s="33"/>
      <c r="K476" s="33"/>
      <c r="L476" s="33"/>
      <c r="M476" s="33"/>
      <c r="N476" s="33"/>
      <c r="O476" s="33"/>
      <c r="P476" s="33"/>
      <c r="Q476" s="33"/>
      <c r="R476" s="33"/>
      <c r="U476" s="26" t="str">
        <f t="shared" si="1176"/>
        <v xml:space="preserve">Make a birthday card for Daisy. The littlest Girl Scouts are called Daisies, after Juliette "Daisy" herself. In honor of Daisy Low's birthday, make and give a card to a Girl Scout Daisy. Inside, tell her your favorite things about Daisy Low, and your favorite things about being a Brownie. (Ask older Girl Scouts to help you find information about Daisy Low-you can look in your handbook and on the Girl Scout websites).
</v>
      </c>
    </row>
    <row r="477" spans="2:21" x14ac:dyDescent="0.2">
      <c r="B477" s="211"/>
      <c r="C477" s="213" t="s">
        <v>291</v>
      </c>
      <c r="D477" s="33"/>
      <c r="E477" s="33"/>
      <c r="F477" s="33"/>
      <c r="G477" s="33"/>
      <c r="H477" s="33"/>
      <c r="I477" s="33"/>
      <c r="J477" s="33"/>
      <c r="K477" s="33"/>
      <c r="L477" s="33"/>
      <c r="M477" s="33"/>
      <c r="N477" s="33"/>
      <c r="O477" s="33"/>
      <c r="P477" s="33"/>
      <c r="Q477" s="33"/>
      <c r="R477" s="33"/>
      <c r="U477" s="26" t="str">
        <f t="shared" si="1176"/>
        <v xml:space="preserve">Make up a birthday message. Three years in a row, Daisy wrote a message to all the Girl Scouts. Read the messages on page 4-ask an adult or older girl for help if you don't know some of the words. Then write your own birthday message about something important you want Girl Scouts to know today. Share your message with friends, family, and other Brownies.
FOR MORE FUN: Send your message to a Brownie group in another council.
</v>
      </c>
    </row>
    <row r="478" spans="2:21" x14ac:dyDescent="0.2">
      <c r="B478" s="26">
        <v>3</v>
      </c>
      <c r="C478" s="212" t="s">
        <v>283</v>
      </c>
      <c r="D478" s="192" t="str">
        <f>IF(COUNTIF(D475:D477,"A")&gt;=1,"C",IF(COUNTIF(D475:D477,"A")&gt;0,"P"," "))</f>
        <v xml:space="preserve"> </v>
      </c>
      <c r="E478" s="192" t="str">
        <f t="shared" ref="E478" si="1234">IF(COUNTIF(E475:E477,"A")&gt;=1,"C",IF(COUNTIF(E475:E477,"A")&gt;0,"P"," "))</f>
        <v xml:space="preserve"> </v>
      </c>
      <c r="F478" s="192" t="str">
        <f t="shared" ref="F478" si="1235">IF(COUNTIF(F475:F477,"A")&gt;=1,"C",IF(COUNTIF(F475:F477,"A")&gt;0,"P"," "))</f>
        <v xml:space="preserve"> </v>
      </c>
      <c r="G478" s="192" t="str">
        <f t="shared" ref="G478" si="1236">IF(COUNTIF(G475:G477,"A")&gt;=1,"C",IF(COUNTIF(G475:G477,"A")&gt;0,"P"," "))</f>
        <v xml:space="preserve"> </v>
      </c>
      <c r="H478" s="192" t="str">
        <f t="shared" ref="H478" si="1237">IF(COUNTIF(H475:H477,"A")&gt;=1,"C",IF(COUNTIF(H475:H477,"A")&gt;0,"P"," "))</f>
        <v xml:space="preserve"> </v>
      </c>
      <c r="I478" s="192" t="str">
        <f t="shared" ref="I478" si="1238">IF(COUNTIF(I475:I477,"A")&gt;=1,"C",IF(COUNTIF(I475:I477,"A")&gt;0,"P"," "))</f>
        <v xml:space="preserve"> </v>
      </c>
      <c r="J478" s="192" t="str">
        <f t="shared" ref="J478" si="1239">IF(COUNTIF(J475:J477,"A")&gt;=1,"C",IF(COUNTIF(J475:J477,"A")&gt;0,"P"," "))</f>
        <v xml:space="preserve"> </v>
      </c>
      <c r="K478" s="192" t="str">
        <f t="shared" ref="K478" si="1240">IF(COUNTIF(K475:K477,"A")&gt;=1,"C",IF(COUNTIF(K475:K477,"A")&gt;0,"P"," "))</f>
        <v xml:space="preserve"> </v>
      </c>
      <c r="L478" s="192" t="str">
        <f t="shared" ref="L478" si="1241">IF(COUNTIF(L475:L477,"A")&gt;=1,"C",IF(COUNTIF(L475:L477,"A")&gt;0,"P"," "))</f>
        <v xml:space="preserve"> </v>
      </c>
      <c r="M478" s="192" t="str">
        <f t="shared" ref="M478" si="1242">IF(COUNTIF(M475:M477,"A")&gt;=1,"C",IF(COUNTIF(M475:M477,"A")&gt;0,"P"," "))</f>
        <v xml:space="preserve"> </v>
      </c>
      <c r="N478" s="192" t="str">
        <f t="shared" ref="N478" si="1243">IF(COUNTIF(N475:N477,"A")&gt;=1,"C",IF(COUNTIF(N475:N477,"A")&gt;0,"P"," "))</f>
        <v xml:space="preserve"> </v>
      </c>
      <c r="O478" s="192" t="str">
        <f t="shared" ref="O478" si="1244">IF(COUNTIF(O475:O477,"A")&gt;=1,"C",IF(COUNTIF(O475:O477,"A")&gt;0,"P"," "))</f>
        <v xml:space="preserve"> </v>
      </c>
      <c r="P478" s="192" t="str">
        <f t="shared" ref="P478" si="1245">IF(COUNTIF(P475:P477,"A")&gt;=1,"C",IF(COUNTIF(P475:P477,"A")&gt;0,"P"," "))</f>
        <v xml:space="preserve"> </v>
      </c>
      <c r="Q478" s="192" t="str">
        <f t="shared" ref="Q478" si="1246">IF(COUNTIF(Q475:Q477,"A")&gt;=1,"C",IF(COUNTIF(Q475:Q477,"A")&gt;0,"P"," "))</f>
        <v xml:space="preserve"> </v>
      </c>
      <c r="R478" s="192" t="str">
        <f t="shared" ref="R478" si="1247">IF(COUNTIF(R475:R477,"A")&gt;=1,"C",IF(COUNTIF(R475:R477,"A")&gt;0,"P"," "))</f>
        <v xml:space="preserve"> </v>
      </c>
      <c r="U478" s="26" t="str">
        <f t="shared" si="1176"/>
        <v xml:space="preserve">"Sisterhood" doesn't mean just sisters in your family. All the girls and women who are Girl Scouts try to live by the Girl Scout Law. That's what makes us a Girl Scout sisterhood. Our Law brings us together-and in this badge, you'll practice living its lines!
</v>
      </c>
    </row>
    <row r="479" spans="2:21" x14ac:dyDescent="0.2">
      <c r="B479" s="211"/>
      <c r="C479" s="213" t="s">
        <v>292</v>
      </c>
      <c r="D479" s="33"/>
      <c r="E479" s="33"/>
      <c r="F479" s="33"/>
      <c r="G479" s="33"/>
      <c r="H479" s="33"/>
      <c r="I479" s="33"/>
      <c r="J479" s="33"/>
      <c r="K479" s="33"/>
      <c r="L479" s="33"/>
      <c r="M479" s="33"/>
      <c r="N479" s="33"/>
      <c r="O479" s="33"/>
      <c r="P479" s="33"/>
      <c r="Q479" s="33"/>
      <c r="R479" s="33"/>
      <c r="U479" s="26" t="str">
        <f t="shared" si="1176"/>
        <v xml:space="preserve">Make up a game about your favorite line of the Law. You could create a jump rope song that uses the names of all the girls in your group. Every girl will feel included, and that's being considerate and caring. Or you could practice being honest and fair while you play your favorite board game with your Brownie sisters.
</v>
      </c>
    </row>
    <row r="480" spans="2:21" x14ac:dyDescent="0.2">
      <c r="B480" s="211"/>
      <c r="C480" s="213" t="s">
        <v>293</v>
      </c>
      <c r="D480" s="33"/>
      <c r="E480" s="33"/>
      <c r="F480" s="33"/>
      <c r="G480" s="33"/>
      <c r="H480" s="33"/>
      <c r="I480" s="33"/>
      <c r="J480" s="33"/>
      <c r="K480" s="33"/>
      <c r="L480" s="33"/>
      <c r="M480" s="33"/>
      <c r="N480" s="33"/>
      <c r="O480" s="33"/>
      <c r="P480" s="33"/>
      <c r="Q480" s="33"/>
      <c r="R480" s="33"/>
      <c r="U480" s="26" t="str">
        <f t="shared" si="1176"/>
        <v xml:space="preserve">Create a story, play, or puppet show. Make it about how you try to live the Girl Scout Law. Maybe you can share something you did on a Leadership Journey or a good turn you're proud of. Tell or perform it for your group or a family member.
</v>
      </c>
    </row>
    <row r="481" spans="2:21" x14ac:dyDescent="0.2">
      <c r="B481" s="211"/>
      <c r="C481" s="213" t="s">
        <v>294</v>
      </c>
      <c r="D481" s="33"/>
      <c r="E481" s="33"/>
      <c r="F481" s="33"/>
      <c r="G481" s="33"/>
      <c r="H481" s="33"/>
      <c r="I481" s="33"/>
      <c r="J481" s="33"/>
      <c r="K481" s="33"/>
      <c r="L481" s="33"/>
      <c r="M481" s="33"/>
      <c r="N481" s="33"/>
      <c r="O481" s="33"/>
      <c r="P481" s="33"/>
      <c r="Q481" s="33"/>
      <c r="R481" s="33"/>
      <c r="U481" s="26" t="str">
        <f t="shared" si="1176"/>
        <v xml:space="preserve">Make a team mural, collage, flag, or other artwork. Create something that shows the sisterhood between all the girls in your group. You might show each girl's name, handprint, and how she practices the Girl Scout Law-for example, "Brownie Elf is friendly because she shares smiles with everyone."
FOR MORE FUN: Display your artwork at your meeting place.
</v>
      </c>
    </row>
    <row r="482" spans="2:21" x14ac:dyDescent="0.2">
      <c r="B482" s="26">
        <v>4</v>
      </c>
      <c r="C482" s="212" t="s">
        <v>284</v>
      </c>
      <c r="D482" s="192" t="str">
        <f>IF(COUNTIF(D479:D481,"A")&gt;=1,"C",IF(COUNTIF(D479:D481,"A")&gt;0,"P"," "))</f>
        <v xml:space="preserve"> </v>
      </c>
      <c r="E482" s="192" t="str">
        <f t="shared" ref="E482" si="1248">IF(COUNTIF(E479:E481,"A")&gt;=1,"C",IF(COUNTIF(E479:E481,"A")&gt;0,"P"," "))</f>
        <v xml:space="preserve"> </v>
      </c>
      <c r="F482" s="192" t="str">
        <f t="shared" ref="F482" si="1249">IF(COUNTIF(F479:F481,"A")&gt;=1,"C",IF(COUNTIF(F479:F481,"A")&gt;0,"P"," "))</f>
        <v xml:space="preserve"> </v>
      </c>
      <c r="G482" s="192" t="str">
        <f t="shared" ref="G482" si="1250">IF(COUNTIF(G479:G481,"A")&gt;=1,"C",IF(COUNTIF(G479:G481,"A")&gt;0,"P"," "))</f>
        <v xml:space="preserve"> </v>
      </c>
      <c r="H482" s="192" t="str">
        <f t="shared" ref="H482" si="1251">IF(COUNTIF(H479:H481,"A")&gt;=1,"C",IF(COUNTIF(H479:H481,"A")&gt;0,"P"," "))</f>
        <v xml:space="preserve"> </v>
      </c>
      <c r="I482" s="192" t="str">
        <f t="shared" ref="I482" si="1252">IF(COUNTIF(I479:I481,"A")&gt;=1,"C",IF(COUNTIF(I479:I481,"A")&gt;0,"P"," "))</f>
        <v xml:space="preserve"> </v>
      </c>
      <c r="J482" s="192" t="str">
        <f t="shared" ref="J482" si="1253">IF(COUNTIF(J479:J481,"A")&gt;=1,"C",IF(COUNTIF(J479:J481,"A")&gt;0,"P"," "))</f>
        <v xml:space="preserve"> </v>
      </c>
      <c r="K482" s="192" t="str">
        <f t="shared" ref="K482" si="1254">IF(COUNTIF(K479:K481,"A")&gt;=1,"C",IF(COUNTIF(K479:K481,"A")&gt;0,"P"," "))</f>
        <v xml:space="preserve"> </v>
      </c>
      <c r="L482" s="192" t="str">
        <f t="shared" ref="L482" si="1255">IF(COUNTIF(L479:L481,"A")&gt;=1,"C",IF(COUNTIF(L479:L481,"A")&gt;0,"P"," "))</f>
        <v xml:space="preserve"> </v>
      </c>
      <c r="M482" s="192" t="str">
        <f t="shared" ref="M482" si="1256">IF(COUNTIF(M479:M481,"A")&gt;=1,"C",IF(COUNTIF(M479:M481,"A")&gt;0,"P"," "))</f>
        <v xml:space="preserve"> </v>
      </c>
      <c r="N482" s="192" t="str">
        <f t="shared" ref="N482" si="1257">IF(COUNTIF(N479:N481,"A")&gt;=1,"C",IF(COUNTIF(N479:N481,"A")&gt;0,"P"," "))</f>
        <v xml:space="preserve"> </v>
      </c>
      <c r="O482" s="192" t="str">
        <f t="shared" ref="O482" si="1258">IF(COUNTIF(O479:O481,"A")&gt;=1,"C",IF(COUNTIF(O479:O481,"A")&gt;0,"P"," "))</f>
        <v xml:space="preserve"> </v>
      </c>
      <c r="P482" s="192" t="str">
        <f t="shared" ref="P482" si="1259">IF(COUNTIF(P479:P481,"A")&gt;=1,"C",IF(COUNTIF(P479:P481,"A")&gt;0,"P"," "))</f>
        <v xml:space="preserve"> </v>
      </c>
      <c r="Q482" s="192" t="str">
        <f t="shared" ref="Q482" si="1260">IF(COUNTIF(Q479:Q481,"A")&gt;=1,"C",IF(COUNTIF(Q479:Q481,"A")&gt;0,"P"," "))</f>
        <v xml:space="preserve"> </v>
      </c>
      <c r="R482" s="192" t="str">
        <f t="shared" ref="R482" si="1261">IF(COUNTIF(R479:R481,"A")&gt;=1,"C",IF(COUNTIF(R479:R481,"A")&gt;0,"P"," "))</f>
        <v xml:space="preserve"> </v>
      </c>
      <c r="U482" s="26" t="str">
        <f t="shared" si="1176"/>
        <v xml:space="preserve">It's the Girl Scout way to care about the world around us-whether it's a room, a campground, or the world. Practice by leaving a place you use or visit better than you found it. Then share how it made you feel with your friends and family.
</v>
      </c>
    </row>
    <row r="483" spans="2:21" x14ac:dyDescent="0.2">
      <c r="B483" s="211"/>
      <c r="C483" s="213" t="s">
        <v>295</v>
      </c>
      <c r="D483" s="33"/>
      <c r="E483" s="33"/>
      <c r="F483" s="33"/>
      <c r="G483" s="33"/>
      <c r="H483" s="33"/>
      <c r="I483" s="33"/>
      <c r="J483" s="33"/>
      <c r="K483" s="33"/>
      <c r="L483" s="33"/>
      <c r="M483" s="33"/>
      <c r="N483" s="33"/>
      <c r="O483" s="33"/>
      <c r="P483" s="33"/>
      <c r="Q483" s="33"/>
      <c r="R483" s="33"/>
      <c r="U483" s="26" t="str">
        <f t="shared" si="1176"/>
        <v xml:space="preserve">A better room or home. Think of three ways you could leave your room or your home better than you found it each day. Team up with your family to choose one and do it for a week.
</v>
      </c>
    </row>
    <row r="484" spans="2:21" x14ac:dyDescent="0.2">
      <c r="B484" s="211"/>
      <c r="C484" s="213" t="s">
        <v>296</v>
      </c>
      <c r="D484" s="33"/>
      <c r="E484" s="33"/>
      <c r="F484" s="33"/>
      <c r="G484" s="33"/>
      <c r="H484" s="33"/>
      <c r="I484" s="33"/>
      <c r="J484" s="33"/>
      <c r="K484" s="33"/>
      <c r="L484" s="33"/>
      <c r="M484" s="33"/>
      <c r="N484" s="33"/>
      <c r="O484" s="33"/>
      <c r="P484" s="33"/>
      <c r="Q484" s="33"/>
      <c r="R484" s="33"/>
      <c r="U484" s="26" t="str">
        <f t="shared" si="1176"/>
        <v>A better meeting place. Team up with your Brownie friends to think of three ways you could leave your Girl Scout meeting place better than you found it. Choose one and do it.</v>
      </c>
    </row>
    <row r="485" spans="2:21" x14ac:dyDescent="0.2">
      <c r="B485" s="211"/>
      <c r="C485" s="213" t="s">
        <v>297</v>
      </c>
      <c r="D485" s="33"/>
      <c r="E485" s="33"/>
      <c r="F485" s="33"/>
      <c r="G485" s="33"/>
      <c r="H485" s="33"/>
      <c r="I485" s="33"/>
      <c r="J485" s="33"/>
      <c r="K485" s="33"/>
      <c r="L485" s="33"/>
      <c r="M485" s="33"/>
      <c r="N485" s="33"/>
      <c r="O485" s="33"/>
      <c r="P485" s="33"/>
      <c r="Q485" s="33"/>
      <c r="R485" s="33"/>
      <c r="U485" s="26" t="str">
        <f t="shared" si="1176"/>
        <v xml:space="preserve">A better classroom. Think of three ways you could leave your classroom better than you found it. Talk to your teacher about your ideas, and choose one together that you can do for one week.
</v>
      </c>
    </row>
    <row r="486" spans="2:21" x14ac:dyDescent="0.2">
      <c r="B486" s="26">
        <v>5</v>
      </c>
      <c r="C486" s="212" t="s">
        <v>285</v>
      </c>
      <c r="D486" s="192" t="str">
        <f>IF(COUNTIF(D483:D485,"A")&gt;=1,"C",IF(COUNTIF(D483:D485,"A")&gt;0,"P"," "))</f>
        <v xml:space="preserve"> </v>
      </c>
      <c r="E486" s="192" t="str">
        <f t="shared" ref="E486" si="1262">IF(COUNTIF(E483:E485,"A")&gt;=1,"C",IF(COUNTIF(E483:E485,"A")&gt;0,"P"," "))</f>
        <v xml:space="preserve"> </v>
      </c>
      <c r="F486" s="192" t="str">
        <f t="shared" ref="F486" si="1263">IF(COUNTIF(F483:F485,"A")&gt;=1,"C",IF(COUNTIF(F483:F485,"A")&gt;0,"P"," "))</f>
        <v xml:space="preserve"> </v>
      </c>
      <c r="G486" s="192" t="str">
        <f t="shared" ref="G486" si="1264">IF(COUNTIF(G483:G485,"A")&gt;=1,"C",IF(COUNTIF(G483:G485,"A")&gt;0,"P"," "))</f>
        <v xml:space="preserve"> </v>
      </c>
      <c r="H486" s="192" t="str">
        <f t="shared" ref="H486" si="1265">IF(COUNTIF(H483:H485,"A")&gt;=1,"C",IF(COUNTIF(H483:H485,"A")&gt;0,"P"," "))</f>
        <v xml:space="preserve"> </v>
      </c>
      <c r="I486" s="192" t="str">
        <f t="shared" ref="I486" si="1266">IF(COUNTIF(I483:I485,"A")&gt;=1,"C",IF(COUNTIF(I483:I485,"A")&gt;0,"P"," "))</f>
        <v xml:space="preserve"> </v>
      </c>
      <c r="J486" s="192" t="str">
        <f t="shared" ref="J486" si="1267">IF(COUNTIF(J483:J485,"A")&gt;=1,"C",IF(COUNTIF(J483:J485,"A")&gt;0,"P"," "))</f>
        <v xml:space="preserve"> </v>
      </c>
      <c r="K486" s="192" t="str">
        <f t="shared" ref="K486" si="1268">IF(COUNTIF(K483:K485,"A")&gt;=1,"C",IF(COUNTIF(K483:K485,"A")&gt;0,"P"," "))</f>
        <v xml:space="preserve"> </v>
      </c>
      <c r="L486" s="192" t="str">
        <f t="shared" ref="L486" si="1269">IF(COUNTIF(L483:L485,"A")&gt;=1,"C",IF(COUNTIF(L483:L485,"A")&gt;0,"P"," "))</f>
        <v xml:space="preserve"> </v>
      </c>
      <c r="M486" s="192" t="str">
        <f t="shared" ref="M486" si="1270">IF(COUNTIF(M483:M485,"A")&gt;=1,"C",IF(COUNTIF(M483:M485,"A")&gt;0,"P"," "))</f>
        <v xml:space="preserve"> </v>
      </c>
      <c r="N486" s="192" t="str">
        <f t="shared" ref="N486" si="1271">IF(COUNTIF(N483:N485,"A")&gt;=1,"C",IF(COUNTIF(N483:N485,"A")&gt;0,"P"," "))</f>
        <v xml:space="preserve"> </v>
      </c>
      <c r="O486" s="192" t="str">
        <f t="shared" ref="O486" si="1272">IF(COUNTIF(O483:O485,"A")&gt;=1,"C",IF(COUNTIF(O483:O485,"A")&gt;0,"P"," "))</f>
        <v xml:space="preserve"> </v>
      </c>
      <c r="P486" s="192" t="str">
        <f t="shared" ref="P486" si="1273">IF(COUNTIF(P483:P485,"A")&gt;=1,"C",IF(COUNTIF(P483:P485,"A")&gt;0,"P"," "))</f>
        <v xml:space="preserve"> </v>
      </c>
      <c r="Q486" s="192" t="str">
        <f t="shared" ref="Q486" si="1274">IF(COUNTIF(Q483:Q485,"A")&gt;=1,"C",IF(COUNTIF(Q483:Q485,"A")&gt;0,"P"," "))</f>
        <v xml:space="preserve"> </v>
      </c>
      <c r="R486" s="192" t="str">
        <f t="shared" ref="R486" si="1275">IF(COUNTIF(R483:R485,"A")&gt;=1,"C",IF(COUNTIF(R483:R485,"A")&gt;0,"P"," "))</f>
        <v xml:space="preserve"> </v>
      </c>
      <c r="U486" s="26" t="str">
        <f t="shared" si="1176"/>
        <v xml:space="preserve">Traditions bring people together. A tradition can be a special food, a ceremony, a song-anything that's passed along through the years. Try one of these to share in Girl Scout tradition.
</v>
      </c>
    </row>
    <row r="487" spans="2:21" x14ac:dyDescent="0.2">
      <c r="B487" s="211"/>
      <c r="C487" s="213" t="s">
        <v>298</v>
      </c>
      <c r="D487" s="33"/>
      <c r="E487" s="33"/>
      <c r="F487" s="33"/>
      <c r="G487" s="33"/>
      <c r="H487" s="33"/>
      <c r="I487" s="33"/>
      <c r="J487" s="33"/>
      <c r="K487" s="33"/>
      <c r="L487" s="33"/>
      <c r="M487" s="33"/>
      <c r="N487" s="33"/>
      <c r="O487" s="33"/>
      <c r="P487" s="33"/>
      <c r="Q487" s="33"/>
      <c r="R487" s="33"/>
      <c r="U487" s="26" t="str">
        <f t="shared" si="1176"/>
        <v xml:space="preserve">Follow in a Girl Scout's footsteps. Find a neighbor, relative, older friend, or family member who was a Girl Scout. Find out her favorite memories. Talk about things that are the same and different from when she was a Girl Scout compared to today.
</v>
      </c>
    </row>
    <row r="488" spans="2:21" x14ac:dyDescent="0.2">
      <c r="B488" s="211"/>
      <c r="C488" s="213" t="s">
        <v>299</v>
      </c>
      <c r="D488" s="33"/>
      <c r="E488" s="33"/>
      <c r="F488" s="33"/>
      <c r="G488" s="33"/>
      <c r="H488" s="33"/>
      <c r="I488" s="33"/>
      <c r="J488" s="33"/>
      <c r="K488" s="33"/>
      <c r="L488" s="33"/>
      <c r="M488" s="33"/>
      <c r="N488" s="33"/>
      <c r="O488" s="33"/>
      <c r="P488" s="33"/>
      <c r="Q488" s="33"/>
      <c r="R488" s="33"/>
      <c r="U488" s="26" t="str">
        <f t="shared" si="1176"/>
        <v xml:space="preserve">Read the Brownie Story from an old Girl Scout handbook. Then read a story about Brownie Elf and the Brownie Friends from one of your Journeys, and talk about the two stories with your Brownie sisters. Why do you like each one? What do Brownies always have in common?
FOR MORE FUN: Illustrate one of the Brownie stories yourself, or ask your friends to each draw a page.
</v>
      </c>
    </row>
    <row r="489" spans="2:21" x14ac:dyDescent="0.2">
      <c r="B489" s="211"/>
      <c r="C489" s="213" t="s">
        <v>300</v>
      </c>
      <c r="D489" s="33"/>
      <c r="E489" s="33"/>
      <c r="F489" s="33"/>
      <c r="G489" s="33"/>
      <c r="H489" s="33"/>
      <c r="I489" s="33"/>
      <c r="J489" s="33"/>
      <c r="K489" s="33"/>
      <c r="L489" s="33"/>
      <c r="M489" s="33"/>
      <c r="N489" s="33"/>
      <c r="O489" s="33"/>
      <c r="P489" s="33"/>
      <c r="Q489" s="33"/>
      <c r="R489" s="33"/>
      <c r="U489" s="26" t="str">
        <f t="shared" si="1176"/>
        <v xml:space="preserve">Make up a story about Campbell, Jamila, and Alejandra. You meet these three Brownie Friends in each of your Leadership Journeys. Read some of their adventures. Then make up a story about them! Will Campbell, Jam, and Ali visit your town or school? Will Brownie Elf come with them? Tell the story to your friends or family.
</v>
      </c>
    </row>
    <row r="490" spans="2:21" ht="1.5" customHeight="1" thickBot="1" x14ac:dyDescent="0.25">
      <c r="D490" s="192" t="str">
        <f>IF(COUNTIF(D487:D489,"A")&gt;=1,"C",IF(COUNTIF(D487:D489,"A")&gt;0,"P"," "))</f>
        <v xml:space="preserve"> </v>
      </c>
      <c r="E490" s="192" t="str">
        <f t="shared" ref="E490" si="1276">IF(COUNTIF(E487:E489,"A")&gt;=1,"C",IF(COUNTIF(E487:E489,"A")&gt;0,"P"," "))</f>
        <v xml:space="preserve"> </v>
      </c>
      <c r="F490" s="192" t="str">
        <f t="shared" ref="F490" si="1277">IF(COUNTIF(F487:F489,"A")&gt;=1,"C",IF(COUNTIF(F487:F489,"A")&gt;0,"P"," "))</f>
        <v xml:space="preserve"> </v>
      </c>
      <c r="G490" s="192" t="str">
        <f t="shared" ref="G490" si="1278">IF(COUNTIF(G487:G489,"A")&gt;=1,"C",IF(COUNTIF(G487:G489,"A")&gt;0,"P"," "))</f>
        <v xml:space="preserve"> </v>
      </c>
      <c r="H490" s="192" t="str">
        <f t="shared" ref="H490" si="1279">IF(COUNTIF(H487:H489,"A")&gt;=1,"C",IF(COUNTIF(H487:H489,"A")&gt;0,"P"," "))</f>
        <v xml:space="preserve"> </v>
      </c>
      <c r="I490" s="192" t="str">
        <f t="shared" ref="I490" si="1280">IF(COUNTIF(I487:I489,"A")&gt;=1,"C",IF(COUNTIF(I487:I489,"A")&gt;0,"P"," "))</f>
        <v xml:space="preserve"> </v>
      </c>
      <c r="J490" s="192" t="str">
        <f t="shared" ref="J490" si="1281">IF(COUNTIF(J487:J489,"A")&gt;=1,"C",IF(COUNTIF(J487:J489,"A")&gt;0,"P"," "))</f>
        <v xml:space="preserve"> </v>
      </c>
      <c r="K490" s="192" t="str">
        <f t="shared" ref="K490" si="1282">IF(COUNTIF(K487:K489,"A")&gt;=1,"C",IF(COUNTIF(K487:K489,"A")&gt;0,"P"," "))</f>
        <v xml:space="preserve"> </v>
      </c>
      <c r="L490" s="192" t="str">
        <f t="shared" ref="L490" si="1283">IF(COUNTIF(L487:L489,"A")&gt;=1,"C",IF(COUNTIF(L487:L489,"A")&gt;0,"P"," "))</f>
        <v xml:space="preserve"> </v>
      </c>
      <c r="M490" s="192" t="str">
        <f t="shared" ref="M490" si="1284">IF(COUNTIF(M487:M489,"A")&gt;=1,"C",IF(COUNTIF(M487:M489,"A")&gt;0,"P"," "))</f>
        <v xml:space="preserve"> </v>
      </c>
      <c r="N490" s="192" t="str">
        <f t="shared" ref="N490" si="1285">IF(COUNTIF(N487:N489,"A")&gt;=1,"C",IF(COUNTIF(N487:N489,"A")&gt;0,"P"," "))</f>
        <v xml:space="preserve"> </v>
      </c>
      <c r="O490" s="192" t="str">
        <f t="shared" ref="O490" si="1286">IF(COUNTIF(O487:O489,"A")&gt;=1,"C",IF(COUNTIF(O487:O489,"A")&gt;0,"P"," "))</f>
        <v xml:space="preserve"> </v>
      </c>
      <c r="P490" s="192" t="str">
        <f t="shared" ref="P490" si="1287">IF(COUNTIF(P487:P489,"A")&gt;=1,"C",IF(COUNTIF(P487:P489,"A")&gt;0,"P"," "))</f>
        <v xml:space="preserve"> </v>
      </c>
      <c r="Q490" s="192" t="str">
        <f t="shared" ref="Q490" si="1288">IF(COUNTIF(Q487:Q489,"A")&gt;=1,"C",IF(COUNTIF(Q487:Q489,"A")&gt;0,"P"," "))</f>
        <v xml:space="preserve"> </v>
      </c>
      <c r="R490" s="192" t="str">
        <f t="shared" ref="R490" si="1289">IF(COUNTIF(R487:R489,"A")&gt;=1,"C",IF(COUNTIF(R487:R489,"A")&gt;0,"P"," "))</f>
        <v xml:space="preserve"> </v>
      </c>
      <c r="U490" s="26" t="str">
        <f t="shared" si="1176"/>
        <v/>
      </c>
    </row>
    <row r="491" spans="2:21" ht="13.5" thickBot="1" x14ac:dyDescent="0.25">
      <c r="C491" s="58" t="s">
        <v>48</v>
      </c>
      <c r="D491" s="206" t="str">
        <f>IF(COUNTIF(D474:D490,"C")&gt;4,"C",IF(COUNTIF(D474:D490,"C")&gt;0,"P"," "))</f>
        <v xml:space="preserve"> </v>
      </c>
      <c r="E491" s="206" t="str">
        <f t="shared" ref="E491:R491" si="1290">IF(COUNTIF(E474:E490,"C")&gt;4,"C",IF(COUNTIF(E474:E490,"C")&gt;0,"P"," "))</f>
        <v xml:space="preserve"> </v>
      </c>
      <c r="F491" s="206" t="str">
        <f t="shared" si="1290"/>
        <v xml:space="preserve"> </v>
      </c>
      <c r="G491" s="206" t="str">
        <f t="shared" si="1290"/>
        <v xml:space="preserve"> </v>
      </c>
      <c r="H491" s="206" t="str">
        <f t="shared" si="1290"/>
        <v xml:space="preserve"> </v>
      </c>
      <c r="I491" s="206" t="str">
        <f t="shared" si="1290"/>
        <v xml:space="preserve"> </v>
      </c>
      <c r="J491" s="206" t="str">
        <f t="shared" si="1290"/>
        <v xml:space="preserve"> </v>
      </c>
      <c r="K491" s="206" t="str">
        <f t="shared" si="1290"/>
        <v xml:space="preserve"> </v>
      </c>
      <c r="L491" s="206" t="str">
        <f t="shared" si="1290"/>
        <v xml:space="preserve"> </v>
      </c>
      <c r="M491" s="206" t="str">
        <f t="shared" si="1290"/>
        <v xml:space="preserve"> </v>
      </c>
      <c r="N491" s="206" t="str">
        <f t="shared" si="1290"/>
        <v xml:space="preserve"> </v>
      </c>
      <c r="O491" s="206" t="str">
        <f t="shared" si="1290"/>
        <v xml:space="preserve"> </v>
      </c>
      <c r="P491" s="206" t="str">
        <f t="shared" si="1290"/>
        <v xml:space="preserve"> </v>
      </c>
      <c r="Q491" s="206" t="str">
        <f t="shared" si="1290"/>
        <v xml:space="preserve"> </v>
      </c>
      <c r="R491" s="206" t="str">
        <f t="shared" si="1290"/>
        <v xml:space="preserve"> </v>
      </c>
      <c r="U491" s="26" t="str">
        <f t="shared" si="1176"/>
        <v/>
      </c>
    </row>
    <row r="492" spans="2:21" ht="15" x14ac:dyDescent="0.25">
      <c r="B492" s="209" t="s">
        <v>236</v>
      </c>
      <c r="U492" s="26" t="str">
        <f t="shared" si="1176"/>
        <v/>
      </c>
    </row>
    <row r="493" spans="2:21" x14ac:dyDescent="0.2">
      <c r="B493" s="26">
        <v>1</v>
      </c>
      <c r="C493" s="216" t="s">
        <v>305</v>
      </c>
      <c r="U493" s="26" t="str">
        <f t="shared" si="1176"/>
        <v>Use one choice to help you find out more about one kind of bug. Then draw a poster of your bug. Label its parts and answer the questions in the box. When it's done, share your poster with your Brownie friends.</v>
      </c>
    </row>
    <row r="494" spans="2:21" x14ac:dyDescent="0.2">
      <c r="B494" s="210"/>
      <c r="C494" s="213" t="s">
        <v>306</v>
      </c>
      <c r="D494" s="33"/>
      <c r="E494" s="33"/>
      <c r="F494" s="33"/>
      <c r="G494" s="33"/>
      <c r="H494" s="33"/>
      <c r="I494" s="33"/>
      <c r="J494" s="33"/>
      <c r="K494" s="33"/>
      <c r="L494" s="33"/>
      <c r="M494" s="33"/>
      <c r="N494" s="33"/>
      <c r="O494" s="33"/>
      <c r="P494" s="33"/>
      <c r="Q494" s="33"/>
      <c r="R494" s="33"/>
      <c r="U494" s="26" t="str">
        <f t="shared" si="1176"/>
        <v>Talk to a bug specialist in your town or community. They might work at a museum or for a farming organization or gardening club.</v>
      </c>
    </row>
    <row r="495" spans="2:21" x14ac:dyDescent="0.2">
      <c r="B495" s="210"/>
      <c r="C495" s="213" t="s">
        <v>307</v>
      </c>
      <c r="D495" s="33"/>
      <c r="E495" s="33"/>
      <c r="F495" s="33"/>
      <c r="G495" s="33"/>
      <c r="H495" s="33"/>
      <c r="I495" s="33"/>
      <c r="J495" s="33"/>
      <c r="K495" s="33"/>
      <c r="L495" s="33"/>
      <c r="M495" s="33"/>
      <c r="N495" s="33"/>
      <c r="O495" s="33"/>
      <c r="P495" s="33"/>
      <c r="Q495" s="33"/>
      <c r="R495" s="33"/>
      <c r="U495" s="26" t="str">
        <f t="shared" si="1176"/>
        <v>With an adult's help, find websites about your bug. And look online for lots of good photos so you can see your bug in action!</v>
      </c>
    </row>
    <row r="496" spans="2:21" x14ac:dyDescent="0.2">
      <c r="B496" s="210"/>
      <c r="C496" s="213" t="s">
        <v>308</v>
      </c>
      <c r="D496" s="33"/>
      <c r="E496" s="33"/>
      <c r="F496" s="33"/>
      <c r="G496" s="33"/>
      <c r="H496" s="33"/>
      <c r="I496" s="33"/>
      <c r="J496" s="33"/>
      <c r="K496" s="33"/>
      <c r="L496" s="33"/>
      <c r="M496" s="33"/>
      <c r="N496" s="33"/>
      <c r="O496" s="33"/>
      <c r="P496" s="33"/>
      <c r="Q496" s="33"/>
      <c r="R496" s="33"/>
      <c r="U496" s="26" t="str">
        <f t="shared" si="1176"/>
        <v>Read a book or watch a video about your bug. It should be a book or video about a real bug, not a cartoon.</v>
      </c>
    </row>
    <row r="497" spans="2:21" x14ac:dyDescent="0.2">
      <c r="B497" s="26">
        <v>2</v>
      </c>
      <c r="C497" s="212" t="s">
        <v>304</v>
      </c>
      <c r="D497" s="192" t="str">
        <f>IF(COUNTIF(D494:D496,"A")&gt;=1,"C",IF(COUNTIF(D494:D496,"A")&gt;0,"P"," "))</f>
        <v xml:space="preserve"> </v>
      </c>
      <c r="E497" s="192" t="str">
        <f t="shared" ref="E497" si="1291">IF(COUNTIF(E494:E496,"A")&gt;=1,"C",IF(COUNTIF(E494:E496,"A")&gt;0,"P"," "))</f>
        <v xml:space="preserve"> </v>
      </c>
      <c r="F497" s="192" t="str">
        <f t="shared" ref="F497" si="1292">IF(COUNTIF(F494:F496,"A")&gt;=1,"C",IF(COUNTIF(F494:F496,"A")&gt;0,"P"," "))</f>
        <v xml:space="preserve"> </v>
      </c>
      <c r="G497" s="192" t="str">
        <f t="shared" ref="G497" si="1293">IF(COUNTIF(G494:G496,"A")&gt;=1,"C",IF(COUNTIF(G494:G496,"A")&gt;0,"P"," "))</f>
        <v xml:space="preserve"> </v>
      </c>
      <c r="H497" s="192" t="str">
        <f t="shared" ref="H497" si="1294">IF(COUNTIF(H494:H496,"A")&gt;=1,"C",IF(COUNTIF(H494:H496,"A")&gt;0,"P"," "))</f>
        <v xml:space="preserve"> </v>
      </c>
      <c r="I497" s="192" t="str">
        <f t="shared" ref="I497" si="1295">IF(COUNTIF(I494:I496,"A")&gt;=1,"C",IF(COUNTIF(I494:I496,"A")&gt;0,"P"," "))</f>
        <v xml:space="preserve"> </v>
      </c>
      <c r="J497" s="192" t="str">
        <f t="shared" ref="J497" si="1296">IF(COUNTIF(J494:J496,"A")&gt;=1,"C",IF(COUNTIF(J494:J496,"A")&gt;0,"P"," "))</f>
        <v xml:space="preserve"> </v>
      </c>
      <c r="K497" s="192" t="str">
        <f t="shared" ref="K497" si="1297">IF(COUNTIF(K494:K496,"A")&gt;=1,"C",IF(COUNTIF(K494:K496,"A")&gt;0,"P"," "))</f>
        <v xml:space="preserve"> </v>
      </c>
      <c r="L497" s="192" t="str">
        <f t="shared" ref="L497" si="1298">IF(COUNTIF(L494:L496,"A")&gt;=1,"C",IF(COUNTIF(L494:L496,"A")&gt;0,"P"," "))</f>
        <v xml:space="preserve"> </v>
      </c>
      <c r="M497" s="192" t="str">
        <f t="shared" ref="M497" si="1299">IF(COUNTIF(M494:M496,"A")&gt;=1,"C",IF(COUNTIF(M494:M496,"A")&gt;0,"P"," "))</f>
        <v xml:space="preserve"> </v>
      </c>
      <c r="N497" s="192" t="str">
        <f t="shared" ref="N497" si="1300">IF(COUNTIF(N494:N496,"A")&gt;=1,"C",IF(COUNTIF(N494:N496,"A")&gt;0,"P"," "))</f>
        <v xml:space="preserve"> </v>
      </c>
      <c r="O497" s="192" t="str">
        <f t="shared" ref="O497" si="1301">IF(COUNTIF(O494:O496,"A")&gt;=1,"C",IF(COUNTIF(O494:O496,"A")&gt;0,"P"," "))</f>
        <v xml:space="preserve"> </v>
      </c>
      <c r="P497" s="192" t="str">
        <f t="shared" ref="P497" si="1302">IF(COUNTIF(P494:P496,"A")&gt;=1,"C",IF(COUNTIF(P494:P496,"A")&gt;0,"P"," "))</f>
        <v xml:space="preserve"> </v>
      </c>
      <c r="Q497" s="192" t="str">
        <f t="shared" ref="Q497" si="1303">IF(COUNTIF(Q494:Q496,"A")&gt;=1,"C",IF(COUNTIF(Q494:Q496,"A")&gt;0,"P"," "))</f>
        <v xml:space="preserve"> </v>
      </c>
      <c r="R497" s="192" t="str">
        <f t="shared" ref="R497" si="1304">IF(COUNTIF(R494:R496,"A")&gt;=1,"C",IF(COUNTIF(R494:R496,"A")&gt;0,"P"," "))</f>
        <v xml:space="preserve"> </v>
      </c>
      <c r="U497" s="26" t="str">
        <f t="shared" si="1176"/>
        <v>There are lots of "buggy" things you can make. Try making your own colorful or silly or sparkly bug!</v>
      </c>
    </row>
    <row r="498" spans="2:21" x14ac:dyDescent="0.2">
      <c r="B498" s="211"/>
      <c r="C498" s="213" t="s">
        <v>309</v>
      </c>
      <c r="D498" s="33"/>
      <c r="E498" s="33"/>
      <c r="F498" s="33"/>
      <c r="G498" s="33"/>
      <c r="H498" s="33"/>
      <c r="I498" s="33"/>
      <c r="J498" s="33"/>
      <c r="K498" s="33"/>
      <c r="L498" s="33"/>
      <c r="M498" s="33"/>
      <c r="N498" s="33"/>
      <c r="O498" s="33"/>
      <c r="P498" s="33"/>
      <c r="Q498" s="33"/>
      <c r="R498" s="33"/>
      <c r="U498" s="26" t="str">
        <f t="shared" si="1176"/>
        <v>Make a paper-plate spider. Decorate a paper plate with markers or paint to look like the body of a spider. Draw eyes, or make them by attaching googly eyes or covering dots of glue in glitter. Cut four black pipe cleaners in half to make eight legs and attach them to the plate. Bend them to make your spider stand!</v>
      </c>
    </row>
    <row r="499" spans="2:21" x14ac:dyDescent="0.2">
      <c r="B499" s="211"/>
      <c r="C499" s="213" t="s">
        <v>310</v>
      </c>
      <c r="D499" s="33"/>
      <c r="E499" s="33"/>
      <c r="F499" s="33"/>
      <c r="G499" s="33"/>
      <c r="H499" s="33"/>
      <c r="I499" s="33"/>
      <c r="J499" s="33"/>
      <c r="K499" s="33"/>
      <c r="L499" s="33"/>
      <c r="M499" s="33"/>
      <c r="N499" s="33"/>
      <c r="O499" s="33"/>
      <c r="P499" s="33"/>
      <c r="Q499" s="33"/>
      <c r="R499" s="33"/>
      <c r="U499" s="26" t="str">
        <f t="shared" si="1176"/>
        <v>Make an egg-carton caterpillar. With an adult's help, cut a strip of six cups from an egg carton. Paint or color the cups. Poke two holes in the top of the first cup, which will be the head. From inside, the cup, poke a pipe cleaner inside each hole and pull it through. The pipe cleaners will stick out of the top to make antennae. Draw or glue on round objects for eyes.</v>
      </c>
    </row>
    <row r="500" spans="2:21" x14ac:dyDescent="0.2">
      <c r="B500" s="211"/>
      <c r="C500" s="213" t="s">
        <v>311</v>
      </c>
      <c r="D500" s="33"/>
      <c r="E500" s="33"/>
      <c r="F500" s="33"/>
      <c r="G500" s="33"/>
      <c r="H500" s="33"/>
      <c r="I500" s="33"/>
      <c r="J500" s="33"/>
      <c r="K500" s="33"/>
      <c r="L500" s="33"/>
      <c r="M500" s="33"/>
      <c r="N500" s="33"/>
      <c r="O500" s="33"/>
      <c r="P500" s="33"/>
      <c r="Q500" s="33"/>
      <c r="R500" s="33"/>
      <c r="U500" s="26" t="str">
        <f t="shared" si="1176"/>
        <v xml:space="preserve">Make your own butterfly. Use markers to decorate a coffee filter with lots of bright colors. These are the wings. Then paint and add glitter to a wooden clothespin for the body. When the pin is dry, clip it in the middle of the coffee filter to create your butterfly.
FOR MORE FUN: Make tissue-paper flowers and hang your butterfly above them for a pretend butterfly garden.
</v>
      </c>
    </row>
    <row r="501" spans="2:21" x14ac:dyDescent="0.2">
      <c r="B501" s="26">
        <v>3</v>
      </c>
      <c r="C501" s="212" t="s">
        <v>303</v>
      </c>
      <c r="D501" s="192" t="str">
        <f>IF(COUNTIF(D498:D500,"A")&gt;=1,"C",IF(COUNTIF(D498:D500,"A")&gt;0,"P"," "))</f>
        <v xml:space="preserve"> </v>
      </c>
      <c r="E501" s="192" t="str">
        <f t="shared" ref="E501" si="1305">IF(COUNTIF(E498:E500,"A")&gt;=1,"C",IF(COUNTIF(E498:E500,"A")&gt;0,"P"," "))</f>
        <v xml:space="preserve"> </v>
      </c>
      <c r="F501" s="192" t="str">
        <f t="shared" ref="F501" si="1306">IF(COUNTIF(F498:F500,"A")&gt;=1,"C",IF(COUNTIF(F498:F500,"A")&gt;0,"P"," "))</f>
        <v xml:space="preserve"> </v>
      </c>
      <c r="G501" s="192" t="str">
        <f t="shared" ref="G501" si="1307">IF(COUNTIF(G498:G500,"A")&gt;=1,"C",IF(COUNTIF(G498:G500,"A")&gt;0,"P"," "))</f>
        <v xml:space="preserve"> </v>
      </c>
      <c r="H501" s="192" t="str">
        <f t="shared" ref="H501" si="1308">IF(COUNTIF(H498:H500,"A")&gt;=1,"C",IF(COUNTIF(H498:H500,"A")&gt;0,"P"," "))</f>
        <v xml:space="preserve"> </v>
      </c>
      <c r="I501" s="192" t="str">
        <f t="shared" ref="I501" si="1309">IF(COUNTIF(I498:I500,"A")&gt;=1,"C",IF(COUNTIF(I498:I500,"A")&gt;0,"P"," "))</f>
        <v xml:space="preserve"> </v>
      </c>
      <c r="J501" s="192" t="str">
        <f t="shared" ref="J501" si="1310">IF(COUNTIF(J498:J500,"A")&gt;=1,"C",IF(COUNTIF(J498:J500,"A")&gt;0,"P"," "))</f>
        <v xml:space="preserve"> </v>
      </c>
      <c r="K501" s="192" t="str">
        <f t="shared" ref="K501" si="1311">IF(COUNTIF(K498:K500,"A")&gt;=1,"C",IF(COUNTIF(K498:K500,"A")&gt;0,"P"," "))</f>
        <v xml:space="preserve"> </v>
      </c>
      <c r="L501" s="192" t="str">
        <f t="shared" ref="L501" si="1312">IF(COUNTIF(L498:L500,"A")&gt;=1,"C",IF(COUNTIF(L498:L500,"A")&gt;0,"P"," "))</f>
        <v xml:space="preserve"> </v>
      </c>
      <c r="M501" s="192" t="str">
        <f t="shared" ref="M501" si="1313">IF(COUNTIF(M498:M500,"A")&gt;=1,"C",IF(COUNTIF(M498:M500,"A")&gt;0,"P"," "))</f>
        <v xml:space="preserve"> </v>
      </c>
      <c r="N501" s="192" t="str">
        <f t="shared" ref="N501" si="1314">IF(COUNTIF(N498:N500,"A")&gt;=1,"C",IF(COUNTIF(N498:N500,"A")&gt;0,"P"," "))</f>
        <v xml:space="preserve"> </v>
      </c>
      <c r="O501" s="192" t="str">
        <f t="shared" ref="O501" si="1315">IF(COUNTIF(O498:O500,"A")&gt;=1,"C",IF(COUNTIF(O498:O500,"A")&gt;0,"P"," "))</f>
        <v xml:space="preserve"> </v>
      </c>
      <c r="P501" s="192" t="str">
        <f t="shared" ref="P501" si="1316">IF(COUNTIF(P498:P500,"A")&gt;=1,"C",IF(COUNTIF(P498:P500,"A")&gt;0,"P"," "))</f>
        <v xml:space="preserve"> </v>
      </c>
      <c r="Q501" s="192" t="str">
        <f t="shared" ref="Q501" si="1317">IF(COUNTIF(Q498:Q500,"A")&gt;=1,"C",IF(COUNTIF(Q498:Q500,"A")&gt;0,"P"," "))</f>
        <v xml:space="preserve"> </v>
      </c>
      <c r="R501" s="192" t="str">
        <f t="shared" ref="R501" si="1318">IF(COUNTIF(R498:R500,"A")&gt;=1,"C",IF(COUNTIF(R498:R500,"A")&gt;0,"P"," "))</f>
        <v xml:space="preserve"> </v>
      </c>
      <c r="U501" s="26" t="str">
        <f t="shared" si="1176"/>
        <v>Even though most bugs don't live very long lives, they are very busy!</v>
      </c>
    </row>
    <row r="502" spans="2:21" x14ac:dyDescent="0.2">
      <c r="B502" s="211"/>
      <c r="C502" s="213" t="s">
        <v>312</v>
      </c>
      <c r="D502" s="33"/>
      <c r="E502" s="33"/>
      <c r="F502" s="33"/>
      <c r="G502" s="33"/>
      <c r="H502" s="33"/>
      <c r="I502" s="33"/>
      <c r="J502" s="33"/>
      <c r="K502" s="33"/>
      <c r="L502" s="33"/>
      <c r="M502" s="33"/>
      <c r="N502" s="33"/>
      <c r="O502" s="33"/>
      <c r="P502" s="33"/>
      <c r="Q502" s="33"/>
      <c r="R502" s="33"/>
      <c r="U502" s="26" t="str">
        <f t="shared" si="1176"/>
        <v>Watch three bugs. Look for three different bugs in your area. They could be an ant carrying food, a bettle chewing on a leaf, and a roly-poly (sow bug) on a porch. Identify the bugs and try to find out what they are doing and why!</v>
      </c>
    </row>
    <row r="503" spans="2:21" x14ac:dyDescent="0.2">
      <c r="B503" s="211"/>
      <c r="C503" s="213" t="s">
        <v>313</v>
      </c>
      <c r="D503" s="33"/>
      <c r="E503" s="33"/>
      <c r="F503" s="33"/>
      <c r="G503" s="33"/>
      <c r="H503" s="33"/>
      <c r="I503" s="33"/>
      <c r="J503" s="33"/>
      <c r="K503" s="33"/>
      <c r="L503" s="33"/>
      <c r="M503" s="33"/>
      <c r="N503" s="33"/>
      <c r="O503" s="33"/>
      <c r="P503" s="33"/>
      <c r="Q503" s="33"/>
      <c r="R503" s="33"/>
      <c r="U503" s="26" t="str">
        <f t="shared" si="1176"/>
        <v>With an adult, find an ant trail. See what happens if you put a stick in the middle of the trail, what about a little water? What about food? See what you can find that distracts the ants (without hurting them, of course).
FOR MORE FUN: Try to follow the trail to the ants' home.</v>
      </c>
    </row>
    <row r="504" spans="2:21" x14ac:dyDescent="0.2">
      <c r="B504" s="211"/>
      <c r="C504" s="213" t="s">
        <v>314</v>
      </c>
      <c r="D504" s="33"/>
      <c r="E504" s="33"/>
      <c r="F504" s="33"/>
      <c r="G504" s="33"/>
      <c r="H504" s="33"/>
      <c r="I504" s="33"/>
      <c r="J504" s="33"/>
      <c r="K504" s="33"/>
      <c r="L504" s="33"/>
      <c r="M504" s="33"/>
      <c r="N504" s="33"/>
      <c r="O504" s="33"/>
      <c r="P504" s="33"/>
      <c r="Q504" s="33"/>
      <c r="R504" s="33"/>
      <c r="U504" s="26" t="str">
        <f t="shared" si="1176"/>
        <v>Make a bug box. See the instructions on the next page.</v>
      </c>
    </row>
    <row r="505" spans="2:21" x14ac:dyDescent="0.2">
      <c r="B505" s="26">
        <v>4</v>
      </c>
      <c r="C505" s="212" t="s">
        <v>302</v>
      </c>
      <c r="D505" s="192" t="str">
        <f>IF(COUNTIF(D502:D504,"A")&gt;=1,"C",IF(COUNTIF(D502:D504,"A")&gt;0,"P"," "))</f>
        <v xml:space="preserve"> </v>
      </c>
      <c r="E505" s="192" t="str">
        <f t="shared" ref="E505" si="1319">IF(COUNTIF(E502:E504,"A")&gt;=1,"C",IF(COUNTIF(E502:E504,"A")&gt;0,"P"," "))</f>
        <v xml:space="preserve"> </v>
      </c>
      <c r="F505" s="192" t="str">
        <f t="shared" ref="F505" si="1320">IF(COUNTIF(F502:F504,"A")&gt;=1,"C",IF(COUNTIF(F502:F504,"A")&gt;0,"P"," "))</f>
        <v xml:space="preserve"> </v>
      </c>
      <c r="G505" s="192" t="str">
        <f t="shared" ref="G505" si="1321">IF(COUNTIF(G502:G504,"A")&gt;=1,"C",IF(COUNTIF(G502:G504,"A")&gt;0,"P"," "))</f>
        <v xml:space="preserve"> </v>
      </c>
      <c r="H505" s="192" t="str">
        <f t="shared" ref="H505" si="1322">IF(COUNTIF(H502:H504,"A")&gt;=1,"C",IF(COUNTIF(H502:H504,"A")&gt;0,"P"," "))</f>
        <v xml:space="preserve"> </v>
      </c>
      <c r="I505" s="192" t="str">
        <f t="shared" ref="I505" si="1323">IF(COUNTIF(I502:I504,"A")&gt;=1,"C",IF(COUNTIF(I502:I504,"A")&gt;0,"P"," "))</f>
        <v xml:space="preserve"> </v>
      </c>
      <c r="J505" s="192" t="str">
        <f t="shared" ref="J505" si="1324">IF(COUNTIF(J502:J504,"A")&gt;=1,"C",IF(COUNTIF(J502:J504,"A")&gt;0,"P"," "))</f>
        <v xml:space="preserve"> </v>
      </c>
      <c r="K505" s="192" t="str">
        <f t="shared" ref="K505" si="1325">IF(COUNTIF(K502:K504,"A")&gt;=1,"C",IF(COUNTIF(K502:K504,"A")&gt;0,"P"," "))</f>
        <v xml:space="preserve"> </v>
      </c>
      <c r="L505" s="192" t="str">
        <f t="shared" ref="L505" si="1326">IF(COUNTIF(L502:L504,"A")&gt;=1,"C",IF(COUNTIF(L502:L504,"A")&gt;0,"P"," "))</f>
        <v xml:space="preserve"> </v>
      </c>
      <c r="M505" s="192" t="str">
        <f t="shared" ref="M505" si="1327">IF(COUNTIF(M502:M504,"A")&gt;=1,"C",IF(COUNTIF(M502:M504,"A")&gt;0,"P"," "))</f>
        <v xml:space="preserve"> </v>
      </c>
      <c r="N505" s="192" t="str">
        <f t="shared" ref="N505" si="1328">IF(COUNTIF(N502:N504,"A")&gt;=1,"C",IF(COUNTIF(N502:N504,"A")&gt;0,"P"," "))</f>
        <v xml:space="preserve"> </v>
      </c>
      <c r="O505" s="192" t="str">
        <f t="shared" ref="O505" si="1329">IF(COUNTIF(O502:O504,"A")&gt;=1,"C",IF(COUNTIF(O502:O504,"A")&gt;0,"P"," "))</f>
        <v xml:space="preserve"> </v>
      </c>
      <c r="P505" s="192" t="str">
        <f t="shared" ref="P505" si="1330">IF(COUNTIF(P502:P504,"A")&gt;=1,"C",IF(COUNTIF(P502:P504,"A")&gt;0,"P"," "))</f>
        <v xml:space="preserve"> </v>
      </c>
      <c r="Q505" s="192" t="str">
        <f t="shared" ref="Q505" si="1331">IF(COUNTIF(Q502:Q504,"A")&gt;=1,"C",IF(COUNTIF(Q502:Q504,"A")&gt;0,"P"," "))</f>
        <v xml:space="preserve"> </v>
      </c>
      <c r="R505" s="192" t="str">
        <f t="shared" ref="R505" si="1332">IF(COUNTIF(R502:R504,"A")&gt;=1,"C",IF(COUNTIF(R502:R504,"A")&gt;0,"P"," "))</f>
        <v xml:space="preserve"> </v>
      </c>
      <c r="U505" s="26" t="str">
        <f t="shared" si="1176"/>
        <v>It isn't the bugs that are cool. The places they live are fun to explore, too! Find out more about bug homes in this step.</v>
      </c>
    </row>
    <row r="506" spans="2:21" x14ac:dyDescent="0.2">
      <c r="B506" s="211"/>
      <c r="C506" s="213" t="s">
        <v>315</v>
      </c>
      <c r="D506" s="33"/>
      <c r="E506" s="33"/>
      <c r="F506" s="33"/>
      <c r="G506" s="33"/>
      <c r="H506" s="33"/>
      <c r="I506" s="33"/>
      <c r="J506" s="33"/>
      <c r="K506" s="33"/>
      <c r="L506" s="33"/>
      <c r="M506" s="33"/>
      <c r="N506" s="33"/>
      <c r="O506" s="33"/>
      <c r="P506" s="33"/>
      <c r="Q506" s="33"/>
      <c r="R506" s="33"/>
      <c r="U506" s="26" t="str">
        <f t="shared" si="1176"/>
        <v>Draw a cocoon. Some bugs, like caterpillars, sleep in a cocoon. Inside, they transform into a moth or butterfly. Find out what else goes on in there. Then draw what you think it looks like inside a cocoon.</v>
      </c>
    </row>
    <row r="507" spans="2:21" x14ac:dyDescent="0.2">
      <c r="B507" s="211"/>
      <c r="C507" s="213" t="s">
        <v>316</v>
      </c>
      <c r="D507" s="33"/>
      <c r="E507" s="33"/>
      <c r="F507" s="33"/>
      <c r="G507" s="33"/>
      <c r="H507" s="33"/>
      <c r="I507" s="33"/>
      <c r="J507" s="33"/>
      <c r="K507" s="33"/>
      <c r="L507" s="33"/>
      <c r="M507" s="33"/>
      <c r="N507" s="33"/>
      <c r="O507" s="33"/>
      <c r="P507" s="33"/>
      <c r="Q507" s="33"/>
      <c r="R507" s="33"/>
      <c r="U507" s="26" t="str">
        <f t="shared" si="1176"/>
        <v>Make a model of a bug house. Bugs live in all kinds of houses: hives, cocoons, tunnels, even inside wood. Make a model of what a bug house looks like.
FOR MORE FUN: Talk to your friends about how your home is the same and different from your bug house. If you could, would you live in the bug house you made?</v>
      </c>
    </row>
    <row r="508" spans="2:21" x14ac:dyDescent="0.2">
      <c r="B508" s="211"/>
      <c r="C508" s="213" t="s">
        <v>317</v>
      </c>
      <c r="D508" s="33"/>
      <c r="E508" s="33"/>
      <c r="F508" s="33"/>
      <c r="G508" s="33"/>
      <c r="H508" s="33"/>
      <c r="I508" s="33"/>
      <c r="J508" s="33"/>
      <c r="K508" s="33"/>
      <c r="L508" s="33"/>
      <c r="M508" s="33"/>
      <c r="N508" s="33"/>
      <c r="O508" s="33"/>
      <c r="P508" s="33"/>
      <c r="Q508" s="33"/>
      <c r="R508" s="33"/>
      <c r="U508" s="26" t="str">
        <f t="shared" si="1176"/>
        <v>For one week, watch a spider on its web. Team up with an adult to watch it during different times of day. What does the spider work on? Does the web look any different? Is there food somewhere? Don't touch the spider or disturb the web-some spiders can bite!</v>
      </c>
    </row>
    <row r="509" spans="2:21" x14ac:dyDescent="0.2">
      <c r="B509" s="26">
        <v>5</v>
      </c>
      <c r="C509" s="212" t="s">
        <v>301</v>
      </c>
      <c r="D509" s="192" t="str">
        <f>IF(COUNTIF(D506:D508,"A")&gt;=1,"C",IF(COUNTIF(D506:D508,"A")&gt;0,"P"," "))</f>
        <v xml:space="preserve"> </v>
      </c>
      <c r="E509" s="192" t="str">
        <f t="shared" ref="E509" si="1333">IF(COUNTIF(E506:E508,"A")&gt;=1,"C",IF(COUNTIF(E506:E508,"A")&gt;0,"P"," "))</f>
        <v xml:space="preserve"> </v>
      </c>
      <c r="F509" s="192" t="str">
        <f t="shared" ref="F509" si="1334">IF(COUNTIF(F506:F508,"A")&gt;=1,"C",IF(COUNTIF(F506:F508,"A")&gt;0,"P"," "))</f>
        <v xml:space="preserve"> </v>
      </c>
      <c r="G509" s="192" t="str">
        <f t="shared" ref="G509" si="1335">IF(COUNTIF(G506:G508,"A")&gt;=1,"C",IF(COUNTIF(G506:G508,"A")&gt;0,"P"," "))</f>
        <v xml:space="preserve"> </v>
      </c>
      <c r="H509" s="192" t="str">
        <f t="shared" ref="H509" si="1336">IF(COUNTIF(H506:H508,"A")&gt;=1,"C",IF(COUNTIF(H506:H508,"A")&gt;0,"P"," "))</f>
        <v xml:space="preserve"> </v>
      </c>
      <c r="I509" s="192" t="str">
        <f t="shared" ref="I509" si="1337">IF(COUNTIF(I506:I508,"A")&gt;=1,"C",IF(COUNTIF(I506:I508,"A")&gt;0,"P"," "))</f>
        <v xml:space="preserve"> </v>
      </c>
      <c r="J509" s="192" t="str">
        <f t="shared" ref="J509" si="1338">IF(COUNTIF(J506:J508,"A")&gt;=1,"C",IF(COUNTIF(J506:J508,"A")&gt;0,"P"," "))</f>
        <v xml:space="preserve"> </v>
      </c>
      <c r="K509" s="192" t="str">
        <f t="shared" ref="K509" si="1339">IF(COUNTIF(K506:K508,"A")&gt;=1,"C",IF(COUNTIF(K506:K508,"A")&gt;0,"P"," "))</f>
        <v xml:space="preserve"> </v>
      </c>
      <c r="L509" s="192" t="str">
        <f t="shared" ref="L509" si="1340">IF(COUNTIF(L506:L508,"A")&gt;=1,"C",IF(COUNTIF(L506:L508,"A")&gt;0,"P"," "))</f>
        <v xml:space="preserve"> </v>
      </c>
      <c r="M509" s="192" t="str">
        <f t="shared" ref="M509" si="1341">IF(COUNTIF(M506:M508,"A")&gt;=1,"C",IF(COUNTIF(M506:M508,"A")&gt;0,"P"," "))</f>
        <v xml:space="preserve"> </v>
      </c>
      <c r="N509" s="192" t="str">
        <f t="shared" ref="N509" si="1342">IF(COUNTIF(N506:N508,"A")&gt;=1,"C",IF(COUNTIF(N506:N508,"A")&gt;0,"P"," "))</f>
        <v xml:space="preserve"> </v>
      </c>
      <c r="O509" s="192" t="str">
        <f t="shared" ref="O509" si="1343">IF(COUNTIF(O506:O508,"A")&gt;=1,"C",IF(COUNTIF(O506:O508,"A")&gt;0,"P"," "))</f>
        <v xml:space="preserve"> </v>
      </c>
      <c r="P509" s="192" t="str">
        <f t="shared" ref="P509" si="1344">IF(COUNTIF(P506:P508,"A")&gt;=1,"C",IF(COUNTIF(P506:P508,"A")&gt;0,"P"," "))</f>
        <v xml:space="preserve"> </v>
      </c>
      <c r="Q509" s="192" t="str">
        <f t="shared" ref="Q509" si="1345">IF(COUNTIF(Q506:Q508,"A")&gt;=1,"C",IF(COUNTIF(Q506:Q508,"A")&gt;0,"P"," "))</f>
        <v xml:space="preserve"> </v>
      </c>
      <c r="R509" s="192" t="str">
        <f t="shared" ref="R509" si="1346">IF(COUNTIF(R506:R508,"A")&gt;=1,"C",IF(COUNTIF(R506:R508,"A")&gt;0,"P"," "))</f>
        <v xml:space="preserve"> </v>
      </c>
      <c r="U509" s="26" t="str">
        <f t="shared" si="1176"/>
        <v>The best place to view creepy critters is outside where they live! Take a trip to get up-close with your bug friends.</v>
      </c>
    </row>
    <row r="510" spans="2:21" x14ac:dyDescent="0.2">
      <c r="B510" s="211"/>
      <c r="C510" s="213" t="s">
        <v>318</v>
      </c>
      <c r="D510" s="33"/>
      <c r="E510" s="33"/>
      <c r="F510" s="33"/>
      <c r="G510" s="33"/>
      <c r="H510" s="33"/>
      <c r="I510" s="33"/>
      <c r="J510" s="33"/>
      <c r="K510" s="33"/>
      <c r="L510" s="33"/>
      <c r="M510" s="33"/>
      <c r="N510" s="33"/>
      <c r="O510" s="33"/>
      <c r="P510" s="33"/>
      <c r="Q510" s="33"/>
      <c r="R510" s="33"/>
      <c r="U510" s="26" t="str">
        <f t="shared" si="1176"/>
        <v>Visit a farm. Farms have lots of animals and crops, so they can be a great place to see bugs. Bring a magnifying glass to see the tiniest ones. Ask the farmer why bugs can be useful to crops, and what their favorite bug on the farm is.
FOR MORE FUN: Go to a farm where they raise bees, and taste fresh honey.</v>
      </c>
    </row>
    <row r="511" spans="2:21" x14ac:dyDescent="0.2">
      <c r="B511" s="211"/>
      <c r="C511" s="213" t="s">
        <v>319</v>
      </c>
      <c r="D511" s="33"/>
      <c r="E511" s="33"/>
      <c r="F511" s="33"/>
      <c r="G511" s="33"/>
      <c r="H511" s="33"/>
      <c r="I511" s="33"/>
      <c r="J511" s="33"/>
      <c r="K511" s="33"/>
      <c r="L511" s="33"/>
      <c r="M511" s="33"/>
      <c r="N511" s="33"/>
      <c r="O511" s="33"/>
      <c r="P511" s="33"/>
      <c r="Q511" s="33"/>
      <c r="R511" s="33"/>
      <c r="U511" s="26" t="str">
        <f t="shared" si="1176"/>
        <v>Take a bug walk or bug hike. See how many kinds of bugs you can find along the way. Use a magnifying glass and look on the ground and up high in branches.
FOR MORE FUN: Go with friends! See who can find the most bugs along the hike, or who can find a bug they've never seen before.</v>
      </c>
    </row>
    <row r="512" spans="2:21" x14ac:dyDescent="0.2">
      <c r="B512" s="211"/>
      <c r="C512" s="213" t="s">
        <v>320</v>
      </c>
      <c r="D512" s="33"/>
      <c r="E512" s="33"/>
      <c r="F512" s="33"/>
      <c r="G512" s="33"/>
      <c r="H512" s="33"/>
      <c r="I512" s="33"/>
      <c r="J512" s="33"/>
      <c r="K512" s="33"/>
      <c r="L512" s="33"/>
      <c r="M512" s="33"/>
      <c r="N512" s="33"/>
      <c r="O512" s="33"/>
      <c r="P512" s="33"/>
      <c r="Q512" s="33"/>
      <c r="R512" s="33"/>
      <c r="U512" s="26" t="str">
        <f t="shared" si="1176"/>
        <v>Visit a museum, zoo, or botanical garden with a bug collection. Look at the bugs. How are they grouped? What's the strangest bug in the collection? Some places have a live insect viewing where you can hold the bugs.  You could give it a try!</v>
      </c>
    </row>
    <row r="513" spans="1:21" ht="1.5" customHeight="1" thickBot="1" x14ac:dyDescent="0.25">
      <c r="D513" s="192" t="str">
        <f>IF(COUNTIF(D510:D512,"A")&gt;=1,"C",IF(COUNTIF(D510:D512,"A")&gt;0,"P"," "))</f>
        <v xml:space="preserve"> </v>
      </c>
      <c r="E513" s="192" t="str">
        <f t="shared" ref="E513" si="1347">IF(COUNTIF(E510:E512,"A")&gt;=1,"C",IF(COUNTIF(E510:E512,"A")&gt;0,"P"," "))</f>
        <v xml:space="preserve"> </v>
      </c>
      <c r="F513" s="192" t="str">
        <f t="shared" ref="F513" si="1348">IF(COUNTIF(F510:F512,"A")&gt;=1,"C",IF(COUNTIF(F510:F512,"A")&gt;0,"P"," "))</f>
        <v xml:space="preserve"> </v>
      </c>
      <c r="G513" s="192" t="str">
        <f t="shared" ref="G513" si="1349">IF(COUNTIF(G510:G512,"A")&gt;=1,"C",IF(COUNTIF(G510:G512,"A")&gt;0,"P"," "))</f>
        <v xml:space="preserve"> </v>
      </c>
      <c r="H513" s="192" t="str">
        <f t="shared" ref="H513" si="1350">IF(COUNTIF(H510:H512,"A")&gt;=1,"C",IF(COUNTIF(H510:H512,"A")&gt;0,"P"," "))</f>
        <v xml:space="preserve"> </v>
      </c>
      <c r="I513" s="192" t="str">
        <f t="shared" ref="I513" si="1351">IF(COUNTIF(I510:I512,"A")&gt;=1,"C",IF(COUNTIF(I510:I512,"A")&gt;0,"P"," "))</f>
        <v xml:space="preserve"> </v>
      </c>
      <c r="J513" s="192" t="str">
        <f t="shared" ref="J513" si="1352">IF(COUNTIF(J510:J512,"A")&gt;=1,"C",IF(COUNTIF(J510:J512,"A")&gt;0,"P"," "))</f>
        <v xml:space="preserve"> </v>
      </c>
      <c r="K513" s="192" t="str">
        <f t="shared" ref="K513" si="1353">IF(COUNTIF(K510:K512,"A")&gt;=1,"C",IF(COUNTIF(K510:K512,"A")&gt;0,"P"," "))</f>
        <v xml:space="preserve"> </v>
      </c>
      <c r="L513" s="192" t="str">
        <f t="shared" ref="L513" si="1354">IF(COUNTIF(L510:L512,"A")&gt;=1,"C",IF(COUNTIF(L510:L512,"A")&gt;0,"P"," "))</f>
        <v xml:space="preserve"> </v>
      </c>
      <c r="M513" s="192" t="str">
        <f t="shared" ref="M513" si="1355">IF(COUNTIF(M510:M512,"A")&gt;=1,"C",IF(COUNTIF(M510:M512,"A")&gt;0,"P"," "))</f>
        <v xml:space="preserve"> </v>
      </c>
      <c r="N513" s="192" t="str">
        <f t="shared" ref="N513" si="1356">IF(COUNTIF(N510:N512,"A")&gt;=1,"C",IF(COUNTIF(N510:N512,"A")&gt;0,"P"," "))</f>
        <v xml:space="preserve"> </v>
      </c>
      <c r="O513" s="192" t="str">
        <f t="shared" ref="O513" si="1357">IF(COUNTIF(O510:O512,"A")&gt;=1,"C",IF(COUNTIF(O510:O512,"A")&gt;0,"P"," "))</f>
        <v xml:space="preserve"> </v>
      </c>
      <c r="P513" s="192" t="str">
        <f t="shared" ref="P513" si="1358">IF(COUNTIF(P510:P512,"A")&gt;=1,"C",IF(COUNTIF(P510:P512,"A")&gt;0,"P"," "))</f>
        <v xml:space="preserve"> </v>
      </c>
      <c r="Q513" s="192" t="str">
        <f t="shared" ref="Q513" si="1359">IF(COUNTIF(Q510:Q512,"A")&gt;=1,"C",IF(COUNTIF(Q510:Q512,"A")&gt;0,"P"," "))</f>
        <v xml:space="preserve"> </v>
      </c>
      <c r="R513" s="192" t="str">
        <f t="shared" ref="R513" si="1360">IF(COUNTIF(R510:R512,"A")&gt;=1,"C",IF(COUNTIF(R510:R512,"A")&gt;0,"P"," "))</f>
        <v xml:space="preserve"> </v>
      </c>
      <c r="U513" s="26" t="str">
        <f t="shared" si="1176"/>
        <v/>
      </c>
    </row>
    <row r="514" spans="1:21" ht="13.5" thickBot="1" x14ac:dyDescent="0.25">
      <c r="C514" s="58" t="s">
        <v>48</v>
      </c>
      <c r="D514" s="206" t="str">
        <f>IF(COUNTIF(D497:D513,"C")&gt;4,"C",IF(COUNTIF(D497:D513,"C")&gt;0,"P"," "))</f>
        <v xml:space="preserve"> </v>
      </c>
      <c r="E514" s="206" t="str">
        <f t="shared" ref="E514:R514" si="1361">IF(COUNTIF(E497:E513,"C")&gt;4,"C",IF(COUNTIF(E497:E513,"C")&gt;0,"P"," "))</f>
        <v xml:space="preserve"> </v>
      </c>
      <c r="F514" s="206" t="str">
        <f t="shared" si="1361"/>
        <v xml:space="preserve"> </v>
      </c>
      <c r="G514" s="206" t="str">
        <f t="shared" si="1361"/>
        <v xml:space="preserve"> </v>
      </c>
      <c r="H514" s="206" t="str">
        <f t="shared" si="1361"/>
        <v xml:space="preserve"> </v>
      </c>
      <c r="I514" s="206" t="str">
        <f t="shared" si="1361"/>
        <v xml:space="preserve"> </v>
      </c>
      <c r="J514" s="206" t="str">
        <f t="shared" si="1361"/>
        <v xml:space="preserve"> </v>
      </c>
      <c r="K514" s="206" t="str">
        <f t="shared" si="1361"/>
        <v xml:space="preserve"> </v>
      </c>
      <c r="L514" s="206" t="str">
        <f t="shared" si="1361"/>
        <v xml:space="preserve"> </v>
      </c>
      <c r="M514" s="206" t="str">
        <f t="shared" si="1361"/>
        <v xml:space="preserve"> </v>
      </c>
      <c r="N514" s="206" t="str">
        <f t="shared" si="1361"/>
        <v xml:space="preserve"> </v>
      </c>
      <c r="O514" s="206" t="str">
        <f t="shared" si="1361"/>
        <v xml:space="preserve"> </v>
      </c>
      <c r="P514" s="206" t="str">
        <f t="shared" si="1361"/>
        <v xml:space="preserve"> </v>
      </c>
      <c r="Q514" s="206" t="str">
        <f t="shared" si="1361"/>
        <v xml:space="preserve"> </v>
      </c>
      <c r="R514" s="206" t="str">
        <f t="shared" si="1361"/>
        <v xml:space="preserve"> </v>
      </c>
      <c r="U514" s="26" t="str">
        <f t="shared" si="1176"/>
        <v/>
      </c>
    </row>
    <row r="515" spans="1:21" ht="18" x14ac:dyDescent="0.2">
      <c r="A515" s="448" t="s">
        <v>146</v>
      </c>
      <c r="B515" s="449"/>
      <c r="C515" s="449"/>
      <c r="D515" s="449"/>
      <c r="E515" s="449"/>
      <c r="F515" s="449"/>
      <c r="G515" s="449"/>
      <c r="H515" s="449"/>
      <c r="I515" s="449"/>
      <c r="J515" s="449"/>
      <c r="K515" s="449"/>
      <c r="L515" s="449"/>
      <c r="M515" s="449"/>
      <c r="N515" s="449"/>
      <c r="O515" s="449"/>
      <c r="P515" s="449"/>
      <c r="Q515" s="449"/>
      <c r="R515" s="449"/>
      <c r="U515" s="26" t="str">
        <f t="shared" si="1176"/>
        <v/>
      </c>
    </row>
    <row r="516" spans="1:21" ht="15" x14ac:dyDescent="0.25">
      <c r="B516" s="209" t="s">
        <v>237</v>
      </c>
      <c r="U516" s="26" t="str">
        <f t="shared" si="1176"/>
        <v/>
      </c>
    </row>
    <row r="517" spans="1:21" x14ac:dyDescent="0.2">
      <c r="B517" s="26">
        <v>1</v>
      </c>
      <c r="C517" s="217" t="s">
        <v>321</v>
      </c>
      <c r="U517" s="26" t="str">
        <f t="shared" si="1176"/>
        <v>Start learning to be a money manager by shopping with your new elf friend.</v>
      </c>
    </row>
    <row r="518" spans="1:21" x14ac:dyDescent="0.2">
      <c r="B518" s="210"/>
      <c r="C518" s="213" t="s">
        <v>326</v>
      </c>
      <c r="D518" s="33"/>
      <c r="E518" s="33"/>
      <c r="F518" s="33"/>
      <c r="G518" s="33"/>
      <c r="H518" s="33"/>
      <c r="I518" s="33"/>
      <c r="J518" s="33"/>
      <c r="K518" s="33"/>
      <c r="L518" s="33"/>
      <c r="M518" s="33"/>
      <c r="N518" s="33"/>
      <c r="O518" s="33"/>
      <c r="P518" s="33"/>
      <c r="Q518" s="33"/>
      <c r="R518" s="33"/>
      <c r="U518" s="26" t="str">
        <f t="shared" si="1176"/>
        <v>Go shopping…at home! Place the elf shopping items around your home. Practice paying with your elf money by counting out the correct amount of money for each item. Then challenge yourself by pretending to buy exactly $10 worth of items, $15 woth of items, and $20 worth of items.</v>
      </c>
    </row>
    <row r="519" spans="1:21" x14ac:dyDescent="0.2">
      <c r="B519" s="210"/>
      <c r="C519" s="213" t="s">
        <v>327</v>
      </c>
      <c r="D519" s="33"/>
      <c r="E519" s="33"/>
      <c r="F519" s="33"/>
      <c r="G519" s="33"/>
      <c r="H519" s="33"/>
      <c r="I519" s="33"/>
      <c r="J519" s="33"/>
      <c r="K519" s="33"/>
      <c r="L519" s="33"/>
      <c r="M519" s="33"/>
      <c r="N519" s="33"/>
      <c r="O519" s="33"/>
      <c r="P519" s="33"/>
      <c r="Q519" s="33"/>
      <c r="R519" s="33"/>
      <c r="U519" s="26" t="str">
        <f t="shared" si="1176"/>
        <v>Go shopping with a Brownie friend and her elf doll! Take turns acting as a store owner and a shopper. The store owner gets to hold all of the elf shopping items. The shopper pretends to buy items for her doll. Take turns buying $10 worth of items, $15 worth of items, and $20 worth of items.</v>
      </c>
    </row>
    <row r="520" spans="1:21" x14ac:dyDescent="0.2">
      <c r="B520" s="210"/>
      <c r="C520" s="213" t="s">
        <v>328</v>
      </c>
      <c r="D520" s="33"/>
      <c r="E520" s="33"/>
      <c r="F520" s="33"/>
      <c r="G520" s="33"/>
      <c r="H520" s="33"/>
      <c r="I520" s="33"/>
      <c r="J520" s="33"/>
      <c r="K520" s="33"/>
      <c r="L520" s="33"/>
      <c r="M520" s="33"/>
      <c r="N520" s="33"/>
      <c r="O520" s="33"/>
      <c r="P520" s="33"/>
      <c r="Q520" s="33"/>
      <c r="R520" s="33"/>
      <c r="U520" s="26" t="str">
        <f t="shared" ref="U520:U583" si="1362">GetComments(C520)</f>
        <v>Go shopping with your Brownie group! Turn your  pretend shopping trip into a game you can all play with your dolls. Place the elf shopping items in a jar. Take turns pulling them out, and pay for what's on the card with your play money. When you run out of money, you're out of the game. The last one out wins!</v>
      </c>
    </row>
    <row r="521" spans="1:21" x14ac:dyDescent="0.2">
      <c r="B521" s="26">
        <v>2</v>
      </c>
      <c r="C521" s="212" t="s">
        <v>322</v>
      </c>
      <c r="D521" s="192" t="str">
        <f>IF(COUNTIF(D518:D520,"A")&gt;=1,"C",IF(COUNTIF(D518:D520,"A")&gt;0,"P"," "))</f>
        <v xml:space="preserve"> </v>
      </c>
      <c r="E521" s="192" t="str">
        <f t="shared" ref="E521" si="1363">IF(COUNTIF(E518:E520,"A")&gt;=1,"C",IF(COUNTIF(E518:E520,"A")&gt;0,"P"," "))</f>
        <v xml:space="preserve"> </v>
      </c>
      <c r="F521" s="192" t="str">
        <f t="shared" ref="F521" si="1364">IF(COUNTIF(F518:F520,"A")&gt;=1,"C",IF(COUNTIF(F518:F520,"A")&gt;0,"P"," "))</f>
        <v xml:space="preserve"> </v>
      </c>
      <c r="G521" s="192" t="str">
        <f t="shared" ref="G521" si="1365">IF(COUNTIF(G518:G520,"A")&gt;=1,"C",IF(COUNTIF(G518:G520,"A")&gt;0,"P"," "))</f>
        <v xml:space="preserve"> </v>
      </c>
      <c r="H521" s="192" t="str">
        <f t="shared" ref="H521" si="1366">IF(COUNTIF(H518:H520,"A")&gt;=1,"C",IF(COUNTIF(H518:H520,"A")&gt;0,"P"," "))</f>
        <v xml:space="preserve"> </v>
      </c>
      <c r="I521" s="192" t="str">
        <f t="shared" ref="I521" si="1367">IF(COUNTIF(I518:I520,"A")&gt;=1,"C",IF(COUNTIF(I518:I520,"A")&gt;0,"P"," "))</f>
        <v xml:space="preserve"> </v>
      </c>
      <c r="J521" s="192" t="str">
        <f t="shared" ref="J521" si="1368">IF(COUNTIF(J518:J520,"A")&gt;=1,"C",IF(COUNTIF(J518:J520,"A")&gt;0,"P"," "))</f>
        <v xml:space="preserve"> </v>
      </c>
      <c r="K521" s="192" t="str">
        <f t="shared" ref="K521" si="1369">IF(COUNTIF(K518:K520,"A")&gt;=1,"C",IF(COUNTIF(K518:K520,"A")&gt;0,"P"," "))</f>
        <v xml:space="preserve"> </v>
      </c>
      <c r="L521" s="192" t="str">
        <f t="shared" ref="L521" si="1370">IF(COUNTIF(L518:L520,"A")&gt;=1,"C",IF(COUNTIF(L518:L520,"A")&gt;0,"P"," "))</f>
        <v xml:space="preserve"> </v>
      </c>
      <c r="M521" s="192" t="str">
        <f t="shared" ref="M521" si="1371">IF(COUNTIF(M518:M520,"A")&gt;=1,"C",IF(COUNTIF(M518:M520,"A")&gt;0,"P"," "))</f>
        <v xml:space="preserve"> </v>
      </c>
      <c r="N521" s="192" t="str">
        <f t="shared" ref="N521" si="1372">IF(COUNTIF(N518:N520,"A")&gt;=1,"C",IF(COUNTIF(N518:N520,"A")&gt;0,"P"," "))</f>
        <v xml:space="preserve"> </v>
      </c>
      <c r="O521" s="192" t="str">
        <f t="shared" ref="O521" si="1373">IF(COUNTIF(O518:O520,"A")&gt;=1,"C",IF(COUNTIF(O518:O520,"A")&gt;0,"P"," "))</f>
        <v xml:space="preserve"> </v>
      </c>
      <c r="P521" s="192" t="str">
        <f t="shared" ref="P521" si="1374">IF(COUNTIF(P518:P520,"A")&gt;=1,"C",IF(COUNTIF(P518:P520,"A")&gt;0,"P"," "))</f>
        <v xml:space="preserve"> </v>
      </c>
      <c r="Q521" s="192" t="str">
        <f t="shared" ref="Q521" si="1375">IF(COUNTIF(Q518:Q520,"A")&gt;=1,"C",IF(COUNTIF(Q518:Q520,"A")&gt;0,"P"," "))</f>
        <v xml:space="preserve"> </v>
      </c>
      <c r="R521" s="192" t="str">
        <f t="shared" ref="R521" si="1376">IF(COUNTIF(R518:R520,"A")&gt;=1,"C",IF(COUNTIF(R518:R520,"A")&gt;0,"P"," "))</f>
        <v xml:space="preserve"> </v>
      </c>
      <c r="U521" s="26" t="str">
        <f t="shared" si="1362"/>
        <v>Count out $30 from your stack of elf money to go grocery shopping for your doll. Then write down five food items she needs to be healthy and strong. (Remember, your doll is the same age as you, so she'll need to eat what you eat.)</v>
      </c>
    </row>
    <row r="522" spans="1:21" x14ac:dyDescent="0.2">
      <c r="B522" s="211"/>
      <c r="C522" s="213" t="s">
        <v>331</v>
      </c>
      <c r="D522" s="33"/>
      <c r="E522" s="33"/>
      <c r="F522" s="33"/>
      <c r="G522" s="33"/>
      <c r="H522" s="33"/>
      <c r="I522" s="33"/>
      <c r="J522" s="33"/>
      <c r="K522" s="33"/>
      <c r="L522" s="33"/>
      <c r="M522" s="33"/>
      <c r="N522" s="33"/>
      <c r="O522" s="33"/>
      <c r="P522" s="33"/>
      <c r="Q522" s="33"/>
      <c r="R522" s="33"/>
      <c r="U522" s="26" t="str">
        <f t="shared" si="1362"/>
        <v>Shop at a store. Go to a real grocery store with your family or Brownie friends. Find each item on your list, and write down the price. When you're done, add it all up. How much did your doll spend?</v>
      </c>
    </row>
    <row r="523" spans="1:21" x14ac:dyDescent="0.2">
      <c r="B523" s="211"/>
      <c r="C523" s="213" t="s">
        <v>330</v>
      </c>
      <c r="D523" s="33"/>
      <c r="E523" s="33"/>
      <c r="F523" s="33"/>
      <c r="G523" s="33"/>
      <c r="H523" s="33"/>
      <c r="I523" s="33"/>
      <c r="J523" s="33"/>
      <c r="K523" s="33"/>
      <c r="L523" s="33"/>
      <c r="M523" s="33"/>
      <c r="N523" s="33"/>
      <c r="O523" s="33"/>
      <c r="P523" s="33"/>
      <c r="Q523" s="33"/>
      <c r="R523" s="33"/>
      <c r="U523" s="26" t="str">
        <f t="shared" si="1362"/>
        <v>Shop on paper. Find supermarket ads in the newspaper or in the mail that comes to your house. Use a stack of these ads to pretend to do your shopping, comparing prices to find the best deals.</v>
      </c>
    </row>
    <row r="524" spans="1:21" x14ac:dyDescent="0.2">
      <c r="B524" s="211"/>
      <c r="C524" s="213" t="s">
        <v>329</v>
      </c>
      <c r="D524" s="33"/>
      <c r="E524" s="33"/>
      <c r="F524" s="33"/>
      <c r="G524" s="33"/>
      <c r="H524" s="33"/>
      <c r="I524" s="33"/>
      <c r="J524" s="33"/>
      <c r="K524" s="33"/>
      <c r="L524" s="33"/>
      <c r="M524" s="33"/>
      <c r="N524" s="33"/>
      <c r="O524" s="33"/>
      <c r="P524" s="33"/>
      <c r="Q524" s="33"/>
      <c r="R524" s="33"/>
      <c r="U524" s="26" t="str">
        <f t="shared" si="1362"/>
        <v>Shop online. The Internet is like the world's biggest supermarket. With an adult's help, pretend to shop for your five items online. Remember to include the shipping costs as you add up your purchases.</v>
      </c>
    </row>
    <row r="525" spans="1:21" x14ac:dyDescent="0.2">
      <c r="B525" s="26">
        <v>3</v>
      </c>
      <c r="C525" s="212" t="s">
        <v>323</v>
      </c>
      <c r="D525" s="192" t="str">
        <f>IF(COUNTIF(D522:D524,"A")&gt;=1,"C",IF(COUNTIF(D522:D524,"A")&gt;0,"P"," "))</f>
        <v xml:space="preserve"> </v>
      </c>
      <c r="E525" s="192" t="str">
        <f t="shared" ref="E525" si="1377">IF(COUNTIF(E522:E524,"A")&gt;=1,"C",IF(COUNTIF(E522:E524,"A")&gt;0,"P"," "))</f>
        <v xml:space="preserve"> </v>
      </c>
      <c r="F525" s="192" t="str">
        <f t="shared" ref="F525" si="1378">IF(COUNTIF(F522:F524,"A")&gt;=1,"C",IF(COUNTIF(F522:F524,"A")&gt;0,"P"," "))</f>
        <v xml:space="preserve"> </v>
      </c>
      <c r="G525" s="192" t="str">
        <f t="shared" ref="G525" si="1379">IF(COUNTIF(G522:G524,"A")&gt;=1,"C",IF(COUNTIF(G522:G524,"A")&gt;0,"P"," "))</f>
        <v xml:space="preserve"> </v>
      </c>
      <c r="H525" s="192" t="str">
        <f t="shared" ref="H525" si="1380">IF(COUNTIF(H522:H524,"A")&gt;=1,"C",IF(COUNTIF(H522:H524,"A")&gt;0,"P"," "))</f>
        <v xml:space="preserve"> </v>
      </c>
      <c r="I525" s="192" t="str">
        <f t="shared" ref="I525" si="1381">IF(COUNTIF(I522:I524,"A")&gt;=1,"C",IF(COUNTIF(I522:I524,"A")&gt;0,"P"," "))</f>
        <v xml:space="preserve"> </v>
      </c>
      <c r="J525" s="192" t="str">
        <f t="shared" ref="J525" si="1382">IF(COUNTIF(J522:J524,"A")&gt;=1,"C",IF(COUNTIF(J522:J524,"A")&gt;0,"P"," "))</f>
        <v xml:space="preserve"> </v>
      </c>
      <c r="K525" s="192" t="str">
        <f t="shared" ref="K525" si="1383">IF(COUNTIF(K522:K524,"A")&gt;=1,"C",IF(COUNTIF(K522:K524,"A")&gt;0,"P"," "))</f>
        <v xml:space="preserve"> </v>
      </c>
      <c r="L525" s="192" t="str">
        <f t="shared" ref="L525" si="1384">IF(COUNTIF(L522:L524,"A")&gt;=1,"C",IF(COUNTIF(L522:L524,"A")&gt;0,"P"," "))</f>
        <v xml:space="preserve"> </v>
      </c>
      <c r="M525" s="192" t="str">
        <f t="shared" ref="M525" si="1385">IF(COUNTIF(M522:M524,"A")&gt;=1,"C",IF(COUNTIF(M522:M524,"A")&gt;0,"P"," "))</f>
        <v xml:space="preserve"> </v>
      </c>
      <c r="N525" s="192" t="str">
        <f t="shared" ref="N525" si="1386">IF(COUNTIF(N522:N524,"A")&gt;=1,"C",IF(COUNTIF(N522:N524,"A")&gt;0,"P"," "))</f>
        <v xml:space="preserve"> </v>
      </c>
      <c r="O525" s="192" t="str">
        <f t="shared" ref="O525" si="1387">IF(COUNTIF(O522:O524,"A")&gt;=1,"C",IF(COUNTIF(O522:O524,"A")&gt;0,"P"," "))</f>
        <v xml:space="preserve"> </v>
      </c>
      <c r="P525" s="192" t="str">
        <f t="shared" ref="P525" si="1388">IF(COUNTIF(P522:P524,"A")&gt;=1,"C",IF(COUNTIF(P522:P524,"A")&gt;0,"P"," "))</f>
        <v xml:space="preserve"> </v>
      </c>
      <c r="Q525" s="192" t="str">
        <f t="shared" ref="Q525" si="1389">IF(COUNTIF(Q522:Q524,"A")&gt;=1,"C",IF(COUNTIF(Q522:Q524,"A")&gt;0,"P"," "))</f>
        <v xml:space="preserve"> </v>
      </c>
      <c r="R525" s="192" t="str">
        <f t="shared" ref="R525" si="1390">IF(COUNTIF(R522:R524,"A")&gt;=1,"C",IF(COUNTIF(R522:R524,"A")&gt;0,"P"," "))</f>
        <v xml:space="preserve"> </v>
      </c>
      <c r="U525" s="26" t="str">
        <f t="shared" si="1362"/>
        <v>If your doll was real, she'd need clothes! Make a list of the most important items your doll needs, using your own size as a guide. Then budget $30 for your doll's clothing, and pretend to shop for the items on your list. You can complete this step with your Brownie team or your family.</v>
      </c>
    </row>
    <row r="526" spans="1:21" x14ac:dyDescent="0.2">
      <c r="B526" s="211"/>
      <c r="C526" s="213" t="s">
        <v>332</v>
      </c>
      <c r="D526" s="33"/>
      <c r="E526" s="33"/>
      <c r="F526" s="33"/>
      <c r="G526" s="33"/>
      <c r="H526" s="33"/>
      <c r="I526" s="33"/>
      <c r="J526" s="33"/>
      <c r="K526" s="33"/>
      <c r="L526" s="33"/>
      <c r="M526" s="33"/>
      <c r="N526" s="33"/>
      <c r="O526" s="33"/>
      <c r="P526" s="33"/>
      <c r="Q526" s="33"/>
      <c r="R526" s="33"/>
      <c r="U526" s="26" t="str">
        <f t="shared" si="1362"/>
        <v>Browse through catalogs. Collect a stack of store catalogs and newspaper inserts. Flip through them and cut out the clothes that you like. Then glue together three different outfits costing no more than $30 each.</v>
      </c>
    </row>
    <row r="527" spans="1:21" x14ac:dyDescent="0.2">
      <c r="B527" s="211"/>
      <c r="C527" s="213" t="s">
        <v>333</v>
      </c>
      <c r="D527" s="33"/>
      <c r="E527" s="33"/>
      <c r="F527" s="33"/>
      <c r="G527" s="33"/>
      <c r="H527" s="33"/>
      <c r="I527" s="33"/>
      <c r="J527" s="33"/>
      <c r="K527" s="33"/>
      <c r="L527" s="33"/>
      <c r="M527" s="33"/>
      <c r="N527" s="33"/>
      <c r="O527" s="33"/>
      <c r="P527" s="33"/>
      <c r="Q527" s="33"/>
      <c r="R527" s="33"/>
      <c r="U527" s="26" t="str">
        <f t="shared" si="1362"/>
        <v>Go to the mall. Visit a local mall or shopping center with a notebook and pen. Write down the items your paper doll would like-and how much they would cost. Can you get the perfect pretend outfit for $30 or less?</v>
      </c>
    </row>
    <row r="528" spans="1:21" x14ac:dyDescent="0.2">
      <c r="B528" s="211"/>
      <c r="C528" s="213" t="s">
        <v>334</v>
      </c>
      <c r="D528" s="33"/>
      <c r="E528" s="33"/>
      <c r="F528" s="33"/>
      <c r="G528" s="33"/>
      <c r="H528" s="33"/>
      <c r="I528" s="33"/>
      <c r="J528" s="33"/>
      <c r="K528" s="33"/>
      <c r="L528" s="33"/>
      <c r="M528" s="33"/>
      <c r="N528" s="33"/>
      <c r="O528" s="33"/>
      <c r="P528" s="33"/>
      <c r="Q528" s="33"/>
      <c r="R528" s="33"/>
      <c r="U528" s="26" t="str">
        <f t="shared" si="1362"/>
        <v>Shop secondhand. Find a secondhand shop that sells used clothes. You might be able to find great things at better prices! Search through the racks carefully with the goal of putting together two pretend outfits for $30 total.</v>
      </c>
    </row>
    <row r="529" spans="2:21" x14ac:dyDescent="0.2">
      <c r="B529" s="26">
        <v>4</v>
      </c>
      <c r="C529" s="212" t="s">
        <v>324</v>
      </c>
      <c r="D529" s="192" t="str">
        <f>IF(COUNTIF(D526:D528,"A")&gt;=1,"C",IF(COUNTIF(D526:D528,"A")&gt;0,"P"," "))</f>
        <v xml:space="preserve"> </v>
      </c>
      <c r="E529" s="192" t="str">
        <f t="shared" ref="E529" si="1391">IF(COUNTIF(E526:E528,"A")&gt;=1,"C",IF(COUNTIF(E526:E528,"A")&gt;0,"P"," "))</f>
        <v xml:space="preserve"> </v>
      </c>
      <c r="F529" s="192" t="str">
        <f t="shared" ref="F529" si="1392">IF(COUNTIF(F526:F528,"A")&gt;=1,"C",IF(COUNTIF(F526:F528,"A")&gt;0,"P"," "))</f>
        <v xml:space="preserve"> </v>
      </c>
      <c r="G529" s="192" t="str">
        <f t="shared" ref="G529" si="1393">IF(COUNTIF(G526:G528,"A")&gt;=1,"C",IF(COUNTIF(G526:G528,"A")&gt;0,"P"," "))</f>
        <v xml:space="preserve"> </v>
      </c>
      <c r="H529" s="192" t="str">
        <f t="shared" ref="H529" si="1394">IF(COUNTIF(H526:H528,"A")&gt;=1,"C",IF(COUNTIF(H526:H528,"A")&gt;0,"P"," "))</f>
        <v xml:space="preserve"> </v>
      </c>
      <c r="I529" s="192" t="str">
        <f t="shared" ref="I529" si="1395">IF(COUNTIF(I526:I528,"A")&gt;=1,"C",IF(COUNTIF(I526:I528,"A")&gt;0,"P"," "))</f>
        <v xml:space="preserve"> </v>
      </c>
      <c r="J529" s="192" t="str">
        <f t="shared" ref="J529" si="1396">IF(COUNTIF(J526:J528,"A")&gt;=1,"C",IF(COUNTIF(J526:J528,"A")&gt;0,"P"," "))</f>
        <v xml:space="preserve"> </v>
      </c>
      <c r="K529" s="192" t="str">
        <f t="shared" ref="K529" si="1397">IF(COUNTIF(K526:K528,"A")&gt;=1,"C",IF(COUNTIF(K526:K528,"A")&gt;0,"P"," "))</f>
        <v xml:space="preserve"> </v>
      </c>
      <c r="L529" s="192" t="str">
        <f t="shared" ref="L529" si="1398">IF(COUNTIF(L526:L528,"A")&gt;=1,"C",IF(COUNTIF(L526:L528,"A")&gt;0,"P"," "))</f>
        <v xml:space="preserve"> </v>
      </c>
      <c r="M529" s="192" t="str">
        <f t="shared" ref="M529" si="1399">IF(COUNTIF(M526:M528,"A")&gt;=1,"C",IF(COUNTIF(M526:M528,"A")&gt;0,"P"," "))</f>
        <v xml:space="preserve"> </v>
      </c>
      <c r="N529" s="192" t="str">
        <f t="shared" ref="N529" si="1400">IF(COUNTIF(N526:N528,"A")&gt;=1,"C",IF(COUNTIF(N526:N528,"A")&gt;0,"P"," "))</f>
        <v xml:space="preserve"> </v>
      </c>
      <c r="O529" s="192" t="str">
        <f t="shared" ref="O529" si="1401">IF(COUNTIF(O526:O528,"A")&gt;=1,"C",IF(COUNTIF(O526:O528,"A")&gt;0,"P"," "))</f>
        <v xml:space="preserve"> </v>
      </c>
      <c r="P529" s="192" t="str">
        <f t="shared" ref="P529" si="1402">IF(COUNTIF(P526:P528,"A")&gt;=1,"C",IF(COUNTIF(P526:P528,"A")&gt;0,"P"," "))</f>
        <v xml:space="preserve"> </v>
      </c>
      <c r="Q529" s="192" t="str">
        <f t="shared" ref="Q529" si="1403">IF(COUNTIF(Q526:Q528,"A")&gt;=1,"C",IF(COUNTIF(Q526:Q528,"A")&gt;0,"P"," "))</f>
        <v xml:space="preserve"> </v>
      </c>
      <c r="R529" s="192" t="str">
        <f t="shared" ref="R529" si="1404">IF(COUNTIF(R526:R528,"A")&gt;=1,"C",IF(COUNTIF(R526:R528,"A")&gt;0,"P"," "))</f>
        <v xml:space="preserve"> </v>
      </c>
      <c r="U529" s="26" t="str">
        <f t="shared" si="1362"/>
        <v>Now it's time to get your doll ready for class by stocking up on school supplies. Start by writing down the supplies your paper doll would need to go to school, just like you. Tehn write down things she might want. You now have your paper doll's shopping list!</v>
      </c>
    </row>
    <row r="530" spans="2:21" x14ac:dyDescent="0.2">
      <c r="B530" s="211"/>
      <c r="C530" s="213" t="s">
        <v>335</v>
      </c>
      <c r="D530" s="33"/>
      <c r="E530" s="33"/>
      <c r="F530" s="33"/>
      <c r="G530" s="33"/>
      <c r="H530" s="33"/>
      <c r="I530" s="33"/>
      <c r="J530" s="33"/>
      <c r="K530" s="33"/>
      <c r="L530" s="33"/>
      <c r="M530" s="33"/>
      <c r="N530" s="33"/>
      <c r="O530" s="33"/>
      <c r="P530" s="33"/>
      <c r="Q530" s="33"/>
      <c r="R530" s="33"/>
      <c r="U530" s="26" t="str">
        <f t="shared" si="1362"/>
        <v>You have $15 total. Ask a family member to bring you along on their shopping errands to visit a store that has school supplies. How much of your list can you pretend to buy with $15?</v>
      </c>
    </row>
    <row r="531" spans="2:21" x14ac:dyDescent="0.2">
      <c r="B531" s="211"/>
      <c r="C531" s="213" t="s">
        <v>336</v>
      </c>
      <c r="D531" s="33"/>
      <c r="E531" s="33"/>
      <c r="F531" s="33"/>
      <c r="G531" s="33"/>
      <c r="H531" s="33"/>
      <c r="I531" s="33"/>
      <c r="J531" s="33"/>
      <c r="K531" s="33"/>
      <c r="L531" s="33"/>
      <c r="M531" s="33"/>
      <c r="N531" s="33"/>
      <c r="O531" s="33"/>
      <c r="P531" s="33"/>
      <c r="Q531" s="33"/>
      <c r="R531" s="33"/>
      <c r="U531" s="26" t="str">
        <f t="shared" si="1362"/>
        <v>You have $30 total. Team up with another friend working on this badge and pool your money together. Go shopping for supplies, paying close attention to items you might be able to split up or share-for example, a box of pencils that you can divide up evenly.</v>
      </c>
    </row>
    <row r="532" spans="2:21" x14ac:dyDescent="0.2">
      <c r="B532" s="211"/>
      <c r="C532" s="213" t="s">
        <v>337</v>
      </c>
      <c r="D532" s="33"/>
      <c r="E532" s="33"/>
      <c r="F532" s="33"/>
      <c r="G532" s="33"/>
      <c r="H532" s="33"/>
      <c r="I532" s="33"/>
      <c r="J532" s="33"/>
      <c r="K532" s="33"/>
      <c r="L532" s="33"/>
      <c r="M532" s="33"/>
      <c r="N532" s="33"/>
      <c r="O532" s="33"/>
      <c r="P532" s="33"/>
      <c r="Q532" s="33"/>
      <c r="R532" s="33"/>
      <c r="U532" s="26" t="str">
        <f t="shared" si="1362"/>
        <v>Pool your money! Team up with all your Brownie friends. Gather your group and combine your school-supplies list along with each doll's $15 in spending money. Then visit a wholesale office-supply or warehouse store to see how much you could save by buying items in bulk and then dividing them up among your friends.</v>
      </c>
    </row>
    <row r="533" spans="2:21" x14ac:dyDescent="0.2">
      <c r="B533" s="26">
        <v>5</v>
      </c>
      <c r="C533" s="212" t="s">
        <v>325</v>
      </c>
      <c r="D533" s="192" t="str">
        <f>IF(COUNTIF(D530:D532,"A")&gt;=1,"C",IF(COUNTIF(D530:D532,"A")&gt;0,"P"," "))</f>
        <v xml:space="preserve"> </v>
      </c>
      <c r="E533" s="192" t="str">
        <f t="shared" ref="E533" si="1405">IF(COUNTIF(E530:E532,"A")&gt;=1,"C",IF(COUNTIF(E530:E532,"A")&gt;0,"P"," "))</f>
        <v xml:space="preserve"> </v>
      </c>
      <c r="F533" s="192" t="str">
        <f t="shared" ref="F533" si="1406">IF(COUNTIF(F530:F532,"A")&gt;=1,"C",IF(COUNTIF(F530:F532,"A")&gt;0,"P"," "))</f>
        <v xml:space="preserve"> </v>
      </c>
      <c r="G533" s="192" t="str">
        <f t="shared" ref="G533" si="1407">IF(COUNTIF(G530:G532,"A")&gt;=1,"C",IF(COUNTIF(G530:G532,"A")&gt;0,"P"," "))</f>
        <v xml:space="preserve"> </v>
      </c>
      <c r="H533" s="192" t="str">
        <f t="shared" ref="H533" si="1408">IF(COUNTIF(H530:H532,"A")&gt;=1,"C",IF(COUNTIF(H530:H532,"A")&gt;0,"P"," "))</f>
        <v xml:space="preserve"> </v>
      </c>
      <c r="I533" s="192" t="str">
        <f t="shared" ref="I533" si="1409">IF(COUNTIF(I530:I532,"A")&gt;=1,"C",IF(COUNTIF(I530:I532,"A")&gt;0,"P"," "))</f>
        <v xml:space="preserve"> </v>
      </c>
      <c r="J533" s="192" t="str">
        <f t="shared" ref="J533" si="1410">IF(COUNTIF(J530:J532,"A")&gt;=1,"C",IF(COUNTIF(J530:J532,"A")&gt;0,"P"," "))</f>
        <v xml:space="preserve"> </v>
      </c>
      <c r="K533" s="192" t="str">
        <f t="shared" ref="K533" si="1411">IF(COUNTIF(K530:K532,"A")&gt;=1,"C",IF(COUNTIF(K530:K532,"A")&gt;0,"P"," "))</f>
        <v xml:space="preserve"> </v>
      </c>
      <c r="L533" s="192" t="str">
        <f t="shared" ref="L533" si="1412">IF(COUNTIF(L530:L532,"A")&gt;=1,"C",IF(COUNTIF(L530:L532,"A")&gt;0,"P"," "))</f>
        <v xml:space="preserve"> </v>
      </c>
      <c r="M533" s="192" t="str">
        <f t="shared" ref="M533" si="1413">IF(COUNTIF(M530:M532,"A")&gt;=1,"C",IF(COUNTIF(M530:M532,"A")&gt;0,"P"," "))</f>
        <v xml:space="preserve"> </v>
      </c>
      <c r="N533" s="192" t="str">
        <f t="shared" ref="N533" si="1414">IF(COUNTIF(N530:N532,"A")&gt;=1,"C",IF(COUNTIF(N530:N532,"A")&gt;0,"P"," "))</f>
        <v xml:space="preserve"> </v>
      </c>
      <c r="O533" s="192" t="str">
        <f t="shared" ref="O533" si="1415">IF(COUNTIF(O530:O532,"A")&gt;=1,"C",IF(COUNTIF(O530:O532,"A")&gt;0,"P"," "))</f>
        <v xml:space="preserve"> </v>
      </c>
      <c r="P533" s="192" t="str">
        <f t="shared" ref="P533" si="1416">IF(COUNTIF(P530:P532,"A")&gt;=1,"C",IF(COUNTIF(P530:P532,"A")&gt;0,"P"," "))</f>
        <v xml:space="preserve"> </v>
      </c>
      <c r="Q533" s="192" t="str">
        <f t="shared" ref="Q533" si="1417">IF(COUNTIF(Q530:Q532,"A")&gt;=1,"C",IF(COUNTIF(Q530:Q532,"A")&gt;0,"P"," "))</f>
        <v xml:space="preserve"> </v>
      </c>
      <c r="R533" s="192" t="str">
        <f t="shared" ref="R533" si="1418">IF(COUNTIF(R530:R532,"A")&gt;=1,"C",IF(COUNTIF(R530:R532,"A")&gt;0,"P"," "))</f>
        <v xml:space="preserve"> </v>
      </c>
      <c r="U533" s="26" t="str">
        <f t="shared" si="1362"/>
        <v>What do you like to do for fun? Maybe take trips with your Brownie friends or go out to the movies with your family? It's time to plan some imaginary fun for your paper doll, too. Count out your entire $30. Pretend that's your total budge for a day of adventure!</v>
      </c>
    </row>
    <row r="534" spans="2:21" x14ac:dyDescent="0.2">
      <c r="B534" s="211"/>
      <c r="C534" s="213" t="s">
        <v>338</v>
      </c>
      <c r="D534" s="33"/>
      <c r="E534" s="33"/>
      <c r="F534" s="33"/>
      <c r="G534" s="33"/>
      <c r="H534" s="33"/>
      <c r="I534" s="33"/>
      <c r="J534" s="33"/>
      <c r="K534" s="33"/>
      <c r="L534" s="33"/>
      <c r="M534" s="33"/>
      <c r="N534" s="33"/>
      <c r="O534" s="33"/>
      <c r="P534" s="33"/>
      <c r="Q534" s="33"/>
      <c r="R534" s="33"/>
      <c r="U534" s="26" t="str">
        <f t="shared" si="1362"/>
        <v>Go to the movies with a friend. Pretend that you and a friend (and your paper dolls) are going to the movies. How much do four tickets cost? How much will you spend on snacks? Find out by adding up the totals for movie tickets at a nearby theater. Check out whether the movie theater offers cheaper prices at a different time of day.</v>
      </c>
    </row>
    <row r="535" spans="2:21" x14ac:dyDescent="0.2">
      <c r="B535" s="211"/>
      <c r="C535" s="213" t="s">
        <v>339</v>
      </c>
      <c r="D535" s="33"/>
      <c r="E535" s="33"/>
      <c r="F535" s="33"/>
      <c r="G535" s="33"/>
      <c r="H535" s="33"/>
      <c r="I535" s="33"/>
      <c r="J535" s="33"/>
      <c r="K535" s="33"/>
      <c r="L535" s="33"/>
      <c r="M535" s="33"/>
      <c r="N535" s="33"/>
      <c r="O535" s="33"/>
      <c r="P535" s="33"/>
      <c r="Q535" s="33"/>
      <c r="R535" s="33"/>
      <c r="U535" s="26" t="str">
        <f t="shared" si="1362"/>
        <v>Get outdoors! What kind of outdoor fun do you love having? Going to a water park, riding horses at a local stable, or maybe visiting a zoo? Choose one activity that you (and your paper doll) would like to do. Find out how much it would cost for two people to do it.</v>
      </c>
    </row>
    <row r="536" spans="2:21" x14ac:dyDescent="0.2">
      <c r="B536" s="211"/>
      <c r="C536" s="213" t="s">
        <v>340</v>
      </c>
      <c r="D536" s="33"/>
      <c r="E536" s="33"/>
      <c r="F536" s="33"/>
      <c r="G536" s="33"/>
      <c r="H536" s="33"/>
      <c r="I536" s="33"/>
      <c r="J536" s="33"/>
      <c r="K536" s="33"/>
      <c r="L536" s="33"/>
      <c r="M536" s="33"/>
      <c r="N536" s="33"/>
      <c r="O536" s="33"/>
      <c r="P536" s="33"/>
      <c r="Q536" s="33"/>
      <c r="R536" s="33"/>
      <c r="U536" s="26" t="str">
        <f t="shared" si="1362"/>
        <v>Have fun with friends. Imagine you had to plan an outing for a group of five Girl Scouts and their dolls. Each girl has $30, so your group of 10 has $300 in all. Where would you go? What would you do? Find out how much it costs. Remember, amusement parks, museums, and other fun places often offer group rates. Find out if you could pay less since you're going with a big group of friends.</v>
      </c>
    </row>
    <row r="537" spans="2:21" ht="1.5" customHeight="1" thickBot="1" x14ac:dyDescent="0.25">
      <c r="D537" s="192" t="str">
        <f>IF(COUNTIF(D534:D536,"A")&gt;=1,"C",IF(COUNTIF(D534:D536,"A")&gt;0,"P"," "))</f>
        <v xml:space="preserve"> </v>
      </c>
      <c r="E537" s="192" t="str">
        <f t="shared" ref="E537" si="1419">IF(COUNTIF(E534:E536,"A")&gt;=1,"C",IF(COUNTIF(E534:E536,"A")&gt;0,"P"," "))</f>
        <v xml:space="preserve"> </v>
      </c>
      <c r="F537" s="192" t="str">
        <f t="shared" ref="F537" si="1420">IF(COUNTIF(F534:F536,"A")&gt;=1,"C",IF(COUNTIF(F534:F536,"A")&gt;0,"P"," "))</f>
        <v xml:space="preserve"> </v>
      </c>
      <c r="G537" s="192" t="str">
        <f t="shared" ref="G537" si="1421">IF(COUNTIF(G534:G536,"A")&gt;=1,"C",IF(COUNTIF(G534:G536,"A")&gt;0,"P"," "))</f>
        <v xml:space="preserve"> </v>
      </c>
      <c r="H537" s="192" t="str">
        <f t="shared" ref="H537" si="1422">IF(COUNTIF(H534:H536,"A")&gt;=1,"C",IF(COUNTIF(H534:H536,"A")&gt;0,"P"," "))</f>
        <v xml:space="preserve"> </v>
      </c>
      <c r="I537" s="192" t="str">
        <f t="shared" ref="I537" si="1423">IF(COUNTIF(I534:I536,"A")&gt;=1,"C",IF(COUNTIF(I534:I536,"A")&gt;0,"P"," "))</f>
        <v xml:space="preserve"> </v>
      </c>
      <c r="J537" s="192" t="str">
        <f t="shared" ref="J537" si="1424">IF(COUNTIF(J534:J536,"A")&gt;=1,"C",IF(COUNTIF(J534:J536,"A")&gt;0,"P"," "))</f>
        <v xml:space="preserve"> </v>
      </c>
      <c r="K537" s="192" t="str">
        <f t="shared" ref="K537" si="1425">IF(COUNTIF(K534:K536,"A")&gt;=1,"C",IF(COUNTIF(K534:K536,"A")&gt;0,"P"," "))</f>
        <v xml:space="preserve"> </v>
      </c>
      <c r="L537" s="192" t="str">
        <f t="shared" ref="L537" si="1426">IF(COUNTIF(L534:L536,"A")&gt;=1,"C",IF(COUNTIF(L534:L536,"A")&gt;0,"P"," "))</f>
        <v xml:space="preserve"> </v>
      </c>
      <c r="M537" s="192" t="str">
        <f t="shared" ref="M537" si="1427">IF(COUNTIF(M534:M536,"A")&gt;=1,"C",IF(COUNTIF(M534:M536,"A")&gt;0,"P"," "))</f>
        <v xml:space="preserve"> </v>
      </c>
      <c r="N537" s="192" t="str">
        <f t="shared" ref="N537" si="1428">IF(COUNTIF(N534:N536,"A")&gt;=1,"C",IF(COUNTIF(N534:N536,"A")&gt;0,"P"," "))</f>
        <v xml:space="preserve"> </v>
      </c>
      <c r="O537" s="192" t="str">
        <f t="shared" ref="O537" si="1429">IF(COUNTIF(O534:O536,"A")&gt;=1,"C",IF(COUNTIF(O534:O536,"A")&gt;0,"P"," "))</f>
        <v xml:space="preserve"> </v>
      </c>
      <c r="P537" s="192" t="str">
        <f t="shared" ref="P537" si="1430">IF(COUNTIF(P534:P536,"A")&gt;=1,"C",IF(COUNTIF(P534:P536,"A")&gt;0,"P"," "))</f>
        <v xml:space="preserve"> </v>
      </c>
      <c r="Q537" s="192" t="str">
        <f t="shared" ref="Q537" si="1431">IF(COUNTIF(Q534:Q536,"A")&gt;=1,"C",IF(COUNTIF(Q534:Q536,"A")&gt;0,"P"," "))</f>
        <v xml:space="preserve"> </v>
      </c>
      <c r="R537" s="192" t="str">
        <f t="shared" ref="R537" si="1432">IF(COUNTIF(R534:R536,"A")&gt;=1,"C",IF(COUNTIF(R534:R536,"A")&gt;0,"P"," "))</f>
        <v xml:space="preserve"> </v>
      </c>
      <c r="U537" s="26" t="str">
        <f t="shared" si="1362"/>
        <v/>
      </c>
    </row>
    <row r="538" spans="2:21" ht="13.5" thickBot="1" x14ac:dyDescent="0.25">
      <c r="C538" s="58" t="s">
        <v>48</v>
      </c>
      <c r="D538" s="206" t="str">
        <f t="shared" ref="D538:R538" si="1433">IF(COUNTIF(D521:D537,"C")&gt;4,"C",IF(COUNTIF(D521:D537,"C")&gt;0,"P"," "))</f>
        <v xml:space="preserve"> </v>
      </c>
      <c r="E538" s="206" t="str">
        <f t="shared" si="1433"/>
        <v xml:space="preserve"> </v>
      </c>
      <c r="F538" s="206" t="str">
        <f t="shared" si="1433"/>
        <v xml:space="preserve"> </v>
      </c>
      <c r="G538" s="206" t="str">
        <f t="shared" si="1433"/>
        <v xml:space="preserve"> </v>
      </c>
      <c r="H538" s="206" t="str">
        <f t="shared" si="1433"/>
        <v xml:space="preserve"> </v>
      </c>
      <c r="I538" s="206" t="str">
        <f t="shared" si="1433"/>
        <v xml:space="preserve"> </v>
      </c>
      <c r="J538" s="206" t="str">
        <f t="shared" si="1433"/>
        <v xml:space="preserve"> </v>
      </c>
      <c r="K538" s="206" t="str">
        <f t="shared" si="1433"/>
        <v xml:space="preserve"> </v>
      </c>
      <c r="L538" s="206" t="str">
        <f t="shared" si="1433"/>
        <v xml:space="preserve"> </v>
      </c>
      <c r="M538" s="206" t="str">
        <f t="shared" si="1433"/>
        <v xml:space="preserve"> </v>
      </c>
      <c r="N538" s="206" t="str">
        <f t="shared" si="1433"/>
        <v xml:space="preserve"> </v>
      </c>
      <c r="O538" s="206" t="str">
        <f t="shared" si="1433"/>
        <v xml:space="preserve"> </v>
      </c>
      <c r="P538" s="206" t="str">
        <f t="shared" si="1433"/>
        <v xml:space="preserve"> </v>
      </c>
      <c r="Q538" s="206" t="str">
        <f t="shared" si="1433"/>
        <v xml:space="preserve"> </v>
      </c>
      <c r="R538" s="206" t="str">
        <f t="shared" si="1433"/>
        <v xml:space="preserve"> </v>
      </c>
      <c r="U538" s="26" t="str">
        <f t="shared" si="1362"/>
        <v/>
      </c>
    </row>
    <row r="539" spans="2:21" ht="15" x14ac:dyDescent="0.25">
      <c r="B539" s="209" t="s">
        <v>238</v>
      </c>
      <c r="U539" s="26" t="str">
        <f t="shared" si="1362"/>
        <v/>
      </c>
    </row>
    <row r="540" spans="2:21" x14ac:dyDescent="0.2">
      <c r="B540" s="26">
        <v>1</v>
      </c>
      <c r="C540" s="216" t="s">
        <v>341</v>
      </c>
      <c r="U540" s="26" t="str">
        <f t="shared" si="1362"/>
        <v>People enjoy things like swimming pools and amusement parks and fancy new clothes. We don't need these things, though. What things do we absolutely need? Spend time figuring that out by completing one of these activities. Keep in mind that knowing what you need helps you understand what everyone needs!</v>
      </c>
    </row>
    <row r="541" spans="2:21" x14ac:dyDescent="0.2">
      <c r="B541" s="210"/>
      <c r="C541" s="213" t="s">
        <v>346</v>
      </c>
      <c r="D541" s="33"/>
      <c r="E541" s="33"/>
      <c r="F541" s="33"/>
      <c r="G541" s="33"/>
      <c r="H541" s="33"/>
      <c r="I541" s="33"/>
      <c r="J541" s="33"/>
      <c r="K541" s="33"/>
      <c r="L541" s="33"/>
      <c r="M541" s="33"/>
      <c r="N541" s="33"/>
      <c r="O541" s="33"/>
      <c r="P541" s="33"/>
      <c r="Q541" s="33"/>
      <c r="R541" s="33"/>
      <c r="U541" s="26" t="str">
        <f t="shared" si="1362"/>
        <v>Create a list. Carry a notebook with you for three days, and write down everything you use-from water in the shower and the clothes you wear to items like TV and video games. After three days, divide your list into two sides: "Things I Need" and "Things I Want." Then ask your family to help you answer this question: What are things every person on the planet needs?</v>
      </c>
    </row>
    <row r="542" spans="2:21" x14ac:dyDescent="0.2">
      <c r="B542" s="210"/>
      <c r="C542" s="213" t="s">
        <v>347</v>
      </c>
      <c r="D542" s="33"/>
      <c r="E542" s="33"/>
      <c r="F542" s="33"/>
      <c r="G542" s="33"/>
      <c r="H542" s="33"/>
      <c r="I542" s="33"/>
      <c r="J542" s="33"/>
      <c r="K542" s="33"/>
      <c r="L542" s="33"/>
      <c r="M542" s="33"/>
      <c r="N542" s="33"/>
      <c r="O542" s="33"/>
      <c r="P542" s="33"/>
      <c r="Q542" s="33"/>
      <c r="R542" s="33"/>
      <c r="U542" s="26" t="str">
        <f t="shared" si="1362"/>
        <v>Create posters. Gather with your Brownie teams to create "Need" and "Want" posters. Cut out pictures from magazines, decide if they are needs or wants, and glue them on the right poster. Now step back and take a look. What things do you and your Brownie friends believe everyone needs?</v>
      </c>
    </row>
    <row r="543" spans="2:21" x14ac:dyDescent="0.2">
      <c r="B543" s="210"/>
      <c r="C543" s="213" t="s">
        <v>157</v>
      </c>
      <c r="D543" s="33"/>
      <c r="E543" s="33"/>
      <c r="F543" s="33"/>
      <c r="G543" s="33"/>
      <c r="H543" s="33"/>
      <c r="I543" s="33"/>
      <c r="J543" s="33"/>
      <c r="K543" s="33"/>
      <c r="L543" s="33"/>
      <c r="M543" s="33"/>
      <c r="N543" s="33"/>
      <c r="O543" s="33"/>
      <c r="P543" s="33"/>
      <c r="Q543" s="33"/>
      <c r="R543" s="33"/>
      <c r="U543" s="26" t="str">
        <f t="shared" si="1362"/>
        <v>Get inspired. Ask an adult in your family or an older Girl Scout to assist you in finding a movie, TV show, or book that can help you understand the needs that everyone shares. Afterwards, write down the top five needs you came up with. Then ask the person who picked the movie, TV show, or book for their thoughts on your list.</v>
      </c>
    </row>
    <row r="544" spans="2:21" x14ac:dyDescent="0.2">
      <c r="B544" s="26">
        <v>2</v>
      </c>
      <c r="C544" s="212" t="s">
        <v>342</v>
      </c>
      <c r="D544" s="192" t="str">
        <f>IF(COUNTIF(D541:D543,"A")&gt;=1,"C",IF(COUNTIF(D541:D543,"A")&gt;0,"P"," "))</f>
        <v xml:space="preserve"> </v>
      </c>
      <c r="E544" s="192" t="str">
        <f t="shared" ref="E544" si="1434">IF(COUNTIF(E541:E543,"A")&gt;=1,"C",IF(COUNTIF(E541:E543,"A")&gt;0,"P"," "))</f>
        <v xml:space="preserve"> </v>
      </c>
      <c r="F544" s="192" t="str">
        <f t="shared" ref="F544" si="1435">IF(COUNTIF(F541:F543,"A")&gt;=1,"C",IF(COUNTIF(F541:F543,"A")&gt;0,"P"," "))</f>
        <v xml:space="preserve"> </v>
      </c>
      <c r="G544" s="192" t="str">
        <f t="shared" ref="G544" si="1436">IF(COUNTIF(G541:G543,"A")&gt;=1,"C",IF(COUNTIF(G541:G543,"A")&gt;0,"P"," "))</f>
        <v xml:space="preserve"> </v>
      </c>
      <c r="H544" s="192" t="str">
        <f t="shared" ref="H544" si="1437">IF(COUNTIF(H541:H543,"A")&gt;=1,"C",IF(COUNTIF(H541:H543,"A")&gt;0,"P"," "))</f>
        <v xml:space="preserve"> </v>
      </c>
      <c r="I544" s="192" t="str">
        <f t="shared" ref="I544" si="1438">IF(COUNTIF(I541:I543,"A")&gt;=1,"C",IF(COUNTIF(I541:I543,"A")&gt;0,"P"," "))</f>
        <v xml:space="preserve"> </v>
      </c>
      <c r="J544" s="192" t="str">
        <f t="shared" ref="J544" si="1439">IF(COUNTIF(J541:J543,"A")&gt;=1,"C",IF(COUNTIF(J541:J543,"A")&gt;0,"P"," "))</f>
        <v xml:space="preserve"> </v>
      </c>
      <c r="K544" s="192" t="str">
        <f t="shared" ref="K544" si="1440">IF(COUNTIF(K541:K543,"A")&gt;=1,"C",IF(COUNTIF(K541:K543,"A")&gt;0,"P"," "))</f>
        <v xml:space="preserve"> </v>
      </c>
      <c r="L544" s="192" t="str">
        <f t="shared" ref="L544" si="1441">IF(COUNTIF(L541:L543,"A")&gt;=1,"C",IF(COUNTIF(L541:L543,"A")&gt;0,"P"," "))</f>
        <v xml:space="preserve"> </v>
      </c>
      <c r="M544" s="192" t="str">
        <f t="shared" ref="M544" si="1442">IF(COUNTIF(M541:M543,"A")&gt;=1,"C",IF(COUNTIF(M541:M543,"A")&gt;0,"P"," "))</f>
        <v xml:space="preserve"> </v>
      </c>
      <c r="N544" s="192" t="str">
        <f t="shared" ref="N544" si="1443">IF(COUNTIF(N541:N543,"A")&gt;=1,"C",IF(COUNTIF(N541:N543,"A")&gt;0,"P"," "))</f>
        <v xml:space="preserve"> </v>
      </c>
      <c r="O544" s="192" t="str">
        <f t="shared" ref="O544" si="1444">IF(COUNTIF(O541:O543,"A")&gt;=1,"C",IF(COUNTIF(O541:O543,"A")&gt;0,"P"," "))</f>
        <v xml:space="preserve"> </v>
      </c>
      <c r="P544" s="192" t="str">
        <f t="shared" ref="P544" si="1445">IF(COUNTIF(P541:P543,"A")&gt;=1,"C",IF(COUNTIF(P541:P543,"A")&gt;0,"P"," "))</f>
        <v xml:space="preserve"> </v>
      </c>
      <c r="Q544" s="192" t="str">
        <f t="shared" ref="Q544" si="1446">IF(COUNTIF(Q541:Q543,"A")&gt;=1,"C",IF(COUNTIF(Q541:Q543,"A")&gt;0,"P"," "))</f>
        <v xml:space="preserve"> </v>
      </c>
      <c r="R544" s="192" t="str">
        <f t="shared" ref="R544" si="1447">IF(COUNTIF(R541:R543,"A")&gt;=1,"C",IF(COUNTIF(R541:R543,"A")&gt;0,"P"," "))</f>
        <v xml:space="preserve"> </v>
      </c>
      <c r="U544" s="26" t="str">
        <f t="shared" si="1362"/>
        <v>Food is a basic human need. Everyone has to eat to be healthy and have energy. The sad truth is many people around the world and in the United States don't have enough to eat. In this step, start to understand why that is and to find people who help those who don't have enough to eat.</v>
      </c>
    </row>
    <row r="545" spans="2:21" x14ac:dyDescent="0.2">
      <c r="B545" s="211"/>
      <c r="C545" s="213" t="s">
        <v>348</v>
      </c>
      <c r="D545" s="33"/>
      <c r="E545" s="33"/>
      <c r="F545" s="33"/>
      <c r="G545" s="33"/>
      <c r="H545" s="33"/>
      <c r="I545" s="33"/>
      <c r="J545" s="33"/>
      <c r="K545" s="33"/>
      <c r="L545" s="33"/>
      <c r="M545" s="33"/>
      <c r="N545" s="33"/>
      <c r="O545" s="33"/>
      <c r="P545" s="33"/>
      <c r="Q545" s="33"/>
      <c r="R545" s="33"/>
      <c r="U545" s="26" t="str">
        <f t="shared" si="1362"/>
        <v>Do your own research. With an adult's help, find three groups that help people who need food. Try to find at least one local organization and one global organization. Then share with friends or family how these organizations help hungry people.</v>
      </c>
    </row>
    <row r="546" spans="2:21" x14ac:dyDescent="0.2">
      <c r="B546" s="211"/>
      <c r="C546" s="213" t="s">
        <v>349</v>
      </c>
      <c r="D546" s="33"/>
      <c r="E546" s="33"/>
      <c r="F546" s="33"/>
      <c r="G546" s="33"/>
      <c r="H546" s="33"/>
      <c r="I546" s="33"/>
      <c r="J546" s="33"/>
      <c r="K546" s="33"/>
      <c r="L546" s="33"/>
      <c r="M546" s="33"/>
      <c r="N546" s="33"/>
      <c r="O546" s="33"/>
      <c r="P546" s="33"/>
      <c r="Q546" s="33"/>
      <c r="R546" s="33"/>
      <c r="U546" s="26" t="str">
        <f t="shared" si="1362"/>
        <v>Take a field trip. There's probably a food bank in your community. Go on a field trip with your Brownie friends and an adult volunteer to find out more about what they do to help others.</v>
      </c>
    </row>
    <row r="547" spans="2:21" x14ac:dyDescent="0.2">
      <c r="B547" s="211"/>
      <c r="C547" s="213" t="s">
        <v>350</v>
      </c>
      <c r="D547" s="33"/>
      <c r="E547" s="33"/>
      <c r="F547" s="33"/>
      <c r="G547" s="33"/>
      <c r="H547" s="33"/>
      <c r="I547" s="33"/>
      <c r="J547" s="33"/>
      <c r="K547" s="33"/>
      <c r="L547" s="33"/>
      <c r="M547" s="33"/>
      <c r="N547" s="33"/>
      <c r="O547" s="33"/>
      <c r="P547" s="33"/>
      <c r="Q547" s="33"/>
      <c r="R547" s="33"/>
      <c r="U547" s="26" t="str">
        <f t="shared" si="1362"/>
        <v>Invite a guest speaker. Ask someone who works for an organization that helps people who need food. Find out more about why some people don't have enough to eat and how others are working to make a difference.</v>
      </c>
    </row>
    <row r="548" spans="2:21" x14ac:dyDescent="0.2">
      <c r="B548" s="26">
        <v>3</v>
      </c>
      <c r="C548" s="212" t="s">
        <v>343</v>
      </c>
      <c r="D548" s="192" t="str">
        <f>IF(COUNTIF(D545:D547,"A")&gt;=1,"C",IF(COUNTIF(D545:D547,"A")&gt;0,"P"," "))</f>
        <v xml:space="preserve"> </v>
      </c>
      <c r="E548" s="192" t="str">
        <f t="shared" ref="E548" si="1448">IF(COUNTIF(E545:E547,"A")&gt;=1,"C",IF(COUNTIF(E545:E547,"A")&gt;0,"P"," "))</f>
        <v xml:space="preserve"> </v>
      </c>
      <c r="F548" s="192" t="str">
        <f t="shared" ref="F548" si="1449">IF(COUNTIF(F545:F547,"A")&gt;=1,"C",IF(COUNTIF(F545:F547,"A")&gt;0,"P"," "))</f>
        <v xml:space="preserve"> </v>
      </c>
      <c r="G548" s="192" t="str">
        <f t="shared" ref="G548" si="1450">IF(COUNTIF(G545:G547,"A")&gt;=1,"C",IF(COUNTIF(G545:G547,"A")&gt;0,"P"," "))</f>
        <v xml:space="preserve"> </v>
      </c>
      <c r="H548" s="192" t="str">
        <f t="shared" ref="H548" si="1451">IF(COUNTIF(H545:H547,"A")&gt;=1,"C",IF(COUNTIF(H545:H547,"A")&gt;0,"P"," "))</f>
        <v xml:space="preserve"> </v>
      </c>
      <c r="I548" s="192" t="str">
        <f t="shared" ref="I548" si="1452">IF(COUNTIF(I545:I547,"A")&gt;=1,"C",IF(COUNTIF(I545:I547,"A")&gt;0,"P"," "))</f>
        <v xml:space="preserve"> </v>
      </c>
      <c r="J548" s="192" t="str">
        <f t="shared" ref="J548" si="1453">IF(COUNTIF(J545:J547,"A")&gt;=1,"C",IF(COUNTIF(J545:J547,"A")&gt;0,"P"," "))</f>
        <v xml:space="preserve"> </v>
      </c>
      <c r="K548" s="192" t="str">
        <f t="shared" ref="K548" si="1454">IF(COUNTIF(K545:K547,"A")&gt;=1,"C",IF(COUNTIF(K545:K547,"A")&gt;0,"P"," "))</f>
        <v xml:space="preserve"> </v>
      </c>
      <c r="L548" s="192" t="str">
        <f t="shared" ref="L548" si="1455">IF(COUNTIF(L545:L547,"A")&gt;=1,"C",IF(COUNTIF(L545:L547,"A")&gt;0,"P"," "))</f>
        <v xml:space="preserve"> </v>
      </c>
      <c r="M548" s="192" t="str">
        <f t="shared" ref="M548" si="1456">IF(COUNTIF(M545:M547,"A")&gt;=1,"C",IF(COUNTIF(M545:M547,"A")&gt;0,"P"," "))</f>
        <v xml:space="preserve"> </v>
      </c>
      <c r="N548" s="192" t="str">
        <f t="shared" ref="N548" si="1457">IF(COUNTIF(N545:N547,"A")&gt;=1,"C",IF(COUNTIF(N545:N547,"A")&gt;0,"P"," "))</f>
        <v xml:space="preserve"> </v>
      </c>
      <c r="O548" s="192" t="str">
        <f t="shared" ref="O548" si="1458">IF(COUNTIF(O545:O547,"A")&gt;=1,"C",IF(COUNTIF(O545:O547,"A")&gt;0,"P"," "))</f>
        <v xml:space="preserve"> </v>
      </c>
      <c r="P548" s="192" t="str">
        <f t="shared" ref="P548" si="1459">IF(COUNTIF(P545:P547,"A")&gt;=1,"C",IF(COUNTIF(P545:P547,"A")&gt;0,"P"," "))</f>
        <v xml:space="preserve"> </v>
      </c>
      <c r="Q548" s="192" t="str">
        <f t="shared" ref="Q548" si="1460">IF(COUNTIF(Q545:Q547,"A")&gt;=1,"C",IF(COUNTIF(Q545:Q547,"A")&gt;0,"P"," "))</f>
        <v xml:space="preserve"> </v>
      </c>
      <c r="R548" s="192" t="str">
        <f t="shared" ref="R548" si="1461">IF(COUNTIF(R545:R547,"A")&gt;=1,"C",IF(COUNTIF(R545:R547,"A")&gt;0,"P"," "))</f>
        <v xml:space="preserve"> </v>
      </c>
      <c r="U548" s="26" t="str">
        <f t="shared" si="1362"/>
        <v>Of course everyone needs clothes! Not just to look nice, but to stay warm in the winter and cool in the summer. Just like food, there are people in the United States and around the world who don't have enough clothes. Learn how you can help.</v>
      </c>
    </row>
    <row r="549" spans="2:21" x14ac:dyDescent="0.2">
      <c r="B549" s="211"/>
      <c r="C549" s="213" t="s">
        <v>348</v>
      </c>
      <c r="D549" s="33"/>
      <c r="E549" s="33"/>
      <c r="F549" s="33"/>
      <c r="G549" s="33"/>
      <c r="H549" s="33"/>
      <c r="I549" s="33"/>
      <c r="J549" s="33"/>
      <c r="K549" s="33"/>
      <c r="L549" s="33"/>
      <c r="M549" s="33"/>
      <c r="N549" s="33"/>
      <c r="O549" s="33"/>
      <c r="P549" s="33"/>
      <c r="Q549" s="33"/>
      <c r="R549" s="33"/>
      <c r="U549" s="26" t="str">
        <f t="shared" si="1362"/>
        <v>Do your own research. With an adult's help, use the Internet, library or local place of worship to find out more about three clothing-based charities. Try to find at least one local organization and one global organization. Talk with friends or family about how these groups help people get clothes.</v>
      </c>
    </row>
    <row r="550" spans="2:21" x14ac:dyDescent="0.2">
      <c r="B550" s="211"/>
      <c r="C550" s="213" t="s">
        <v>351</v>
      </c>
      <c r="D550" s="33"/>
      <c r="E550" s="33"/>
      <c r="F550" s="33"/>
      <c r="G550" s="33"/>
      <c r="H550" s="33"/>
      <c r="I550" s="33"/>
      <c r="J550" s="33"/>
      <c r="K550" s="33"/>
      <c r="L550" s="33"/>
      <c r="M550" s="33"/>
      <c r="N550" s="33"/>
      <c r="O550" s="33"/>
      <c r="P550" s="33"/>
      <c r="Q550" s="33"/>
      <c r="R550" s="33"/>
      <c r="U550" s="26" t="str">
        <f t="shared" si="1362"/>
        <v>Get secondhand knowledge. It's good to know about secondhand stores-you can get really good bargains there! Plus, if you have clothes in good condition that you don't need, you might be able to donate them. That way, someone else can buy them for less money than they would at a store with new items. With an adult's help, ask an employee at one of these stores to take you on a tour. This can be done solo, or with your entire group.</v>
      </c>
    </row>
    <row r="551" spans="2:21" x14ac:dyDescent="0.2">
      <c r="B551" s="211"/>
      <c r="C551" s="213" t="s">
        <v>350</v>
      </c>
      <c r="D551" s="33"/>
      <c r="E551" s="33"/>
      <c r="F551" s="33"/>
      <c r="G551" s="33"/>
      <c r="H551" s="33"/>
      <c r="I551" s="33"/>
      <c r="J551" s="33"/>
      <c r="K551" s="33"/>
      <c r="L551" s="33"/>
      <c r="M551" s="33"/>
      <c r="N551" s="33"/>
      <c r="O551" s="33"/>
      <c r="P551" s="33"/>
      <c r="Q551" s="33"/>
      <c r="R551" s="33"/>
      <c r="U551" s="26" t="str">
        <f t="shared" si="1362"/>
        <v>Invite a guest speaker. Many clothing-donation groups make house calls-meaning they will stop by to pick up donated items. Invite a volunteer from one of these organizations to talk to your group.</v>
      </c>
    </row>
    <row r="552" spans="2:21" x14ac:dyDescent="0.2">
      <c r="B552" s="26">
        <v>4</v>
      </c>
      <c r="C552" s="212" t="s">
        <v>344</v>
      </c>
      <c r="D552" s="192" t="str">
        <f>IF(COUNTIF(D549:D551,"A")&gt;=1,"C",IF(COUNTIF(D549:D551,"A")&gt;0,"P"," "))</f>
        <v xml:space="preserve"> </v>
      </c>
      <c r="E552" s="192" t="str">
        <f t="shared" ref="E552" si="1462">IF(COUNTIF(E549:E551,"A")&gt;=1,"C",IF(COUNTIF(E549:E551,"A")&gt;0,"P"," "))</f>
        <v xml:space="preserve"> </v>
      </c>
      <c r="F552" s="192" t="str">
        <f t="shared" ref="F552" si="1463">IF(COUNTIF(F549:F551,"A")&gt;=1,"C",IF(COUNTIF(F549:F551,"A")&gt;0,"P"," "))</f>
        <v xml:space="preserve"> </v>
      </c>
      <c r="G552" s="192" t="str">
        <f t="shared" ref="G552" si="1464">IF(COUNTIF(G549:G551,"A")&gt;=1,"C",IF(COUNTIF(G549:G551,"A")&gt;0,"P"," "))</f>
        <v xml:space="preserve"> </v>
      </c>
      <c r="H552" s="192" t="str">
        <f t="shared" ref="H552" si="1465">IF(COUNTIF(H549:H551,"A")&gt;=1,"C",IF(COUNTIF(H549:H551,"A")&gt;0,"P"," "))</f>
        <v xml:space="preserve"> </v>
      </c>
      <c r="I552" s="192" t="str">
        <f t="shared" ref="I552" si="1466">IF(COUNTIF(I549:I551,"A")&gt;=1,"C",IF(COUNTIF(I549:I551,"A")&gt;0,"P"," "))</f>
        <v xml:space="preserve"> </v>
      </c>
      <c r="J552" s="192" t="str">
        <f t="shared" ref="J552" si="1467">IF(COUNTIF(J549:J551,"A")&gt;=1,"C",IF(COUNTIF(J549:J551,"A")&gt;0,"P"," "))</f>
        <v xml:space="preserve"> </v>
      </c>
      <c r="K552" s="192" t="str">
        <f t="shared" ref="K552" si="1468">IF(COUNTIF(K549:K551,"A")&gt;=1,"C",IF(COUNTIF(K549:K551,"A")&gt;0,"P"," "))</f>
        <v xml:space="preserve"> </v>
      </c>
      <c r="L552" s="192" t="str">
        <f t="shared" ref="L552" si="1469">IF(COUNTIF(L549:L551,"A")&gt;=1,"C",IF(COUNTIF(L549:L551,"A")&gt;0,"P"," "))</f>
        <v xml:space="preserve"> </v>
      </c>
      <c r="M552" s="192" t="str">
        <f t="shared" ref="M552" si="1470">IF(COUNTIF(M549:M551,"A")&gt;=1,"C",IF(COUNTIF(M549:M551,"A")&gt;0,"P"," "))</f>
        <v xml:space="preserve"> </v>
      </c>
      <c r="N552" s="192" t="str">
        <f t="shared" ref="N552" si="1471">IF(COUNTIF(N549:N551,"A")&gt;=1,"C",IF(COUNTIF(N549:N551,"A")&gt;0,"P"," "))</f>
        <v xml:space="preserve"> </v>
      </c>
      <c r="O552" s="192" t="str">
        <f t="shared" ref="O552" si="1472">IF(COUNTIF(O549:O551,"A")&gt;=1,"C",IF(COUNTIF(O549:O551,"A")&gt;0,"P"," "))</f>
        <v xml:space="preserve"> </v>
      </c>
      <c r="P552" s="192" t="str">
        <f t="shared" ref="P552" si="1473">IF(COUNTIF(P549:P551,"A")&gt;=1,"C",IF(COUNTIF(P549:P551,"A")&gt;0,"P"," "))</f>
        <v xml:space="preserve"> </v>
      </c>
      <c r="Q552" s="192" t="str">
        <f t="shared" ref="Q552" si="1474">IF(COUNTIF(Q549:Q551,"A")&gt;=1,"C",IF(COUNTIF(Q549:Q551,"A")&gt;0,"P"," "))</f>
        <v xml:space="preserve"> </v>
      </c>
      <c r="R552" s="192" t="str">
        <f t="shared" ref="R552" si="1475">IF(COUNTIF(R549:R551,"A")&gt;=1,"C",IF(COUNTIF(R549:R551,"A")&gt;0,"P"," "))</f>
        <v xml:space="preserve"> </v>
      </c>
      <c r="U552" s="26" t="str">
        <f t="shared" si="1362"/>
        <v>Fires, floods, tornadoes-there are many kinds of emergencies that leave families in need of help. In this step, speak with someone who spends her life helping those affected by emergency situations.</v>
      </c>
    </row>
    <row r="553" spans="2:21" x14ac:dyDescent="0.2">
      <c r="B553" s="211"/>
      <c r="C553" s="213" t="s">
        <v>349</v>
      </c>
      <c r="D553" s="33"/>
      <c r="E553" s="33"/>
      <c r="F553" s="33"/>
      <c r="G553" s="33"/>
      <c r="H553" s="33"/>
      <c r="I553" s="33"/>
      <c r="J553" s="33"/>
      <c r="K553" s="33"/>
      <c r="L553" s="33"/>
      <c r="M553" s="33"/>
      <c r="N553" s="33"/>
      <c r="O553" s="33"/>
      <c r="P553" s="33"/>
      <c r="Q553" s="33"/>
      <c r="R553" s="33"/>
      <c r="U553" s="26" t="str">
        <f t="shared" si="1362"/>
        <v>Take afield trip. Nearly every community has at least one organization that helps families in emergency situations. That might mean helping families that are homeless, families with someone in the hospital, or some other emergency. With an adult's help, set up a field trip for your entire group to visit an emergency organization to learn ways to ask for and receive help.</v>
      </c>
    </row>
    <row r="554" spans="2:21" x14ac:dyDescent="0.2">
      <c r="B554" s="211"/>
      <c r="C554" s="213" t="s">
        <v>350</v>
      </c>
      <c r="D554" s="33"/>
      <c r="E554" s="33"/>
      <c r="F554" s="33"/>
      <c r="G554" s="33"/>
      <c r="H554" s="33"/>
      <c r="I554" s="33"/>
      <c r="J554" s="33"/>
      <c r="K554" s="33"/>
      <c r="L554" s="33"/>
      <c r="M554" s="33"/>
      <c r="N554" s="33"/>
      <c r="O554" s="33"/>
      <c r="P554" s="33"/>
      <c r="Q554" s="33"/>
      <c r="R554" s="33"/>
      <c r="U554" s="26" t="str">
        <f t="shared" si="1362"/>
        <v>Invite a guest speaker. Whether it's a firefighter or a volunteer from the local Red Cross, invite an emergency expert to talk about the different ways to help those in need. If they can't visit, send them questions via e-mail or talk to them on the phone.</v>
      </c>
    </row>
    <row r="555" spans="2:21" x14ac:dyDescent="0.2">
      <c r="B555" s="211"/>
      <c r="C555" s="213" t="s">
        <v>352</v>
      </c>
      <c r="D555" s="33"/>
      <c r="E555" s="33"/>
      <c r="F555" s="33"/>
      <c r="G555" s="33"/>
      <c r="H555" s="33"/>
      <c r="I555" s="33"/>
      <c r="J555" s="33"/>
      <c r="K555" s="33"/>
      <c r="L555" s="33"/>
      <c r="M555" s="33"/>
      <c r="N555" s="33"/>
      <c r="O555" s="33"/>
      <c r="P555" s="33"/>
      <c r="Q555" s="33"/>
      <c r="R555" s="33"/>
      <c r="U555" s="26" t="str">
        <f t="shared" si="1362"/>
        <v>Find out about helping people around the world. People often travel to other countries to give help where it's needed. Sometimes faith groups lead these trips, while nonprofit organizations or government groups, such as the Peace Corps, sponsor others. Find someone in your community who helped in this way, and ask them to come and talk to your group about their experiences.</v>
      </c>
    </row>
    <row r="556" spans="2:21" x14ac:dyDescent="0.2">
      <c r="B556" s="26">
        <v>5</v>
      </c>
      <c r="C556" s="212" t="s">
        <v>345</v>
      </c>
      <c r="D556" s="192" t="str">
        <f>IF(COUNTIF(D553:D555,"A")&gt;=1,"C",IF(COUNTIF(D553:D555,"A")&gt;0,"P"," "))</f>
        <v xml:space="preserve"> </v>
      </c>
      <c r="E556" s="192" t="str">
        <f t="shared" ref="E556" si="1476">IF(COUNTIF(E553:E555,"A")&gt;=1,"C",IF(COUNTIF(E553:E555,"A")&gt;0,"P"," "))</f>
        <v xml:space="preserve"> </v>
      </c>
      <c r="F556" s="192" t="str">
        <f t="shared" ref="F556" si="1477">IF(COUNTIF(F553:F555,"A")&gt;=1,"C",IF(COUNTIF(F553:F555,"A")&gt;0,"P"," "))</f>
        <v xml:space="preserve"> </v>
      </c>
      <c r="G556" s="192" t="str">
        <f t="shared" ref="G556" si="1478">IF(COUNTIF(G553:G555,"A")&gt;=1,"C",IF(COUNTIF(G553:G555,"A")&gt;0,"P"," "))</f>
        <v xml:space="preserve"> </v>
      </c>
      <c r="H556" s="192" t="str">
        <f t="shared" ref="H556" si="1479">IF(COUNTIF(H553:H555,"A")&gt;=1,"C",IF(COUNTIF(H553:H555,"A")&gt;0,"P"," "))</f>
        <v xml:space="preserve"> </v>
      </c>
      <c r="I556" s="192" t="str">
        <f t="shared" ref="I556" si="1480">IF(COUNTIF(I553:I555,"A")&gt;=1,"C",IF(COUNTIF(I553:I555,"A")&gt;0,"P"," "))</f>
        <v xml:space="preserve"> </v>
      </c>
      <c r="J556" s="192" t="str">
        <f t="shared" ref="J556" si="1481">IF(COUNTIF(J553:J555,"A")&gt;=1,"C",IF(COUNTIF(J553:J555,"A")&gt;0,"P"," "))</f>
        <v xml:space="preserve"> </v>
      </c>
      <c r="K556" s="192" t="str">
        <f t="shared" ref="K556" si="1482">IF(COUNTIF(K553:K555,"A")&gt;=1,"C",IF(COUNTIF(K553:K555,"A")&gt;0,"P"," "))</f>
        <v xml:space="preserve"> </v>
      </c>
      <c r="L556" s="192" t="str">
        <f t="shared" ref="L556" si="1483">IF(COUNTIF(L553:L555,"A")&gt;=1,"C",IF(COUNTIF(L553:L555,"A")&gt;0,"P"," "))</f>
        <v xml:space="preserve"> </v>
      </c>
      <c r="M556" s="192" t="str">
        <f t="shared" ref="M556" si="1484">IF(COUNTIF(M553:M555,"A")&gt;=1,"C",IF(COUNTIF(M553:M555,"A")&gt;0,"P"," "))</f>
        <v xml:space="preserve"> </v>
      </c>
      <c r="N556" s="192" t="str">
        <f t="shared" ref="N556" si="1485">IF(COUNTIF(N553:N555,"A")&gt;=1,"C",IF(COUNTIF(N553:N555,"A")&gt;0,"P"," "))</f>
        <v xml:space="preserve"> </v>
      </c>
      <c r="O556" s="192" t="str">
        <f t="shared" ref="O556" si="1486">IF(COUNTIF(O553:O555,"A")&gt;=1,"C",IF(COUNTIF(O553:O555,"A")&gt;0,"P"," "))</f>
        <v xml:space="preserve"> </v>
      </c>
      <c r="P556" s="192" t="str">
        <f t="shared" ref="P556" si="1487">IF(COUNTIF(P553:P555,"A")&gt;=1,"C",IF(COUNTIF(P553:P555,"A")&gt;0,"P"," "))</f>
        <v xml:space="preserve"> </v>
      </c>
      <c r="Q556" s="192" t="str">
        <f t="shared" ref="Q556" si="1488">IF(COUNTIF(Q553:Q555,"A")&gt;=1,"C",IF(COUNTIF(Q553:Q555,"A")&gt;0,"P"," "))</f>
        <v xml:space="preserve"> </v>
      </c>
      <c r="R556" s="192" t="str">
        <f t="shared" ref="R556" si="1489">IF(COUNTIF(R553:R555,"A")&gt;=1,"C",IF(COUNTIF(R553:R555,"A")&gt;0,"P"," "))</f>
        <v xml:space="preserve"> </v>
      </c>
      <c r="U556" s="26" t="str">
        <f t="shared" si="1362"/>
        <v>After philanthropists learn about the needs people have, they make a plan to help. That might mean donating food, clothing, money, or other supplies. Think about what you have learned about helping people, and make a plan to be a giver-every little bit helps!</v>
      </c>
    </row>
    <row r="557" spans="2:21" x14ac:dyDescent="0.2">
      <c r="B557" s="211"/>
      <c r="C557" s="213" t="s">
        <v>353</v>
      </c>
      <c r="D557" s="33"/>
      <c r="E557" s="33"/>
      <c r="F557" s="33"/>
      <c r="G557" s="33"/>
      <c r="H557" s="33"/>
      <c r="I557" s="33"/>
      <c r="J557" s="33"/>
      <c r="K557" s="33"/>
      <c r="L557" s="33"/>
      <c r="M557" s="33"/>
      <c r="N557" s="33"/>
      <c r="O557" s="33"/>
      <c r="P557" s="33"/>
      <c r="Q557" s="33"/>
      <c r="R557" s="33"/>
      <c r="U557" s="26" t="str">
        <f t="shared" si="1362"/>
        <v>Donate money. Did you find a charity or cause that you really believe in? Then use your financial skills to save money for a donation. Talk with your family or Brownie friends about setting a reasonable money-saving goal, and decide where you want to donate it. Then create a plan that will let you save money slowly but surely. For example, if your group saved $1 a week for one year, you'd have more than $50 to donate!</v>
      </c>
    </row>
    <row r="558" spans="2:21" x14ac:dyDescent="0.2">
      <c r="B558" s="211"/>
      <c r="C558" s="213" t="s">
        <v>354</v>
      </c>
      <c r="D558" s="33"/>
      <c r="E558" s="33"/>
      <c r="F558" s="33"/>
      <c r="G558" s="33"/>
      <c r="H558" s="33"/>
      <c r="I558" s="33"/>
      <c r="J558" s="33"/>
      <c r="K558" s="33"/>
      <c r="L558" s="33"/>
      <c r="M558" s="33"/>
      <c r="N558" s="33"/>
      <c r="O558" s="33"/>
      <c r="P558" s="33"/>
      <c r="Q558" s="33"/>
      <c r="R558" s="33"/>
      <c r="U558" s="26" t="str">
        <f t="shared" si="1362"/>
        <v>Organize a great food donation. Team up with your Brownie friends to donate food to a local food bank. Make a shopping list for a meal that a family might enjoy. Assign each Brownie an item to donate.</v>
      </c>
    </row>
    <row r="559" spans="2:21" x14ac:dyDescent="0.2">
      <c r="B559" s="211"/>
      <c r="C559" s="213" t="s">
        <v>355</v>
      </c>
      <c r="D559" s="33"/>
      <c r="E559" s="33"/>
      <c r="F559" s="33"/>
      <c r="G559" s="33"/>
      <c r="H559" s="33"/>
      <c r="I559" s="33"/>
      <c r="J559" s="33"/>
      <c r="K559" s="33"/>
      <c r="L559" s="33"/>
      <c r="M559" s="33"/>
      <c r="N559" s="33"/>
      <c r="O559" s="33"/>
      <c r="P559" s="33"/>
      <c r="Q559" s="33"/>
      <c r="R559" s="33"/>
      <c r="U559" s="26" t="str">
        <f t="shared" si="1362"/>
        <v>Host a clothing-donation party. Host a party either on your own or with your Brownie friends. Instead of gifts, ask each guest to bring a coat or a bag of clean clothes to donate. Use what you learned to collect the right kinds of clothes! And be sure to let everyone know exactly where the donations will be going.</v>
      </c>
    </row>
    <row r="560" spans="2:21" ht="1.5" customHeight="1" thickBot="1" x14ac:dyDescent="0.25">
      <c r="D560" s="192" t="str">
        <f>IF(COUNTIF(D557:D559,"A")&gt;=1,"C",IF(COUNTIF(D557:D559,"A")&gt;0,"P"," "))</f>
        <v xml:space="preserve"> </v>
      </c>
      <c r="E560" s="192" t="str">
        <f t="shared" ref="E560" si="1490">IF(COUNTIF(E557:E559,"A")&gt;=1,"C",IF(COUNTIF(E557:E559,"A")&gt;0,"P"," "))</f>
        <v xml:space="preserve"> </v>
      </c>
      <c r="F560" s="192" t="str">
        <f t="shared" ref="F560" si="1491">IF(COUNTIF(F557:F559,"A")&gt;=1,"C",IF(COUNTIF(F557:F559,"A")&gt;0,"P"," "))</f>
        <v xml:space="preserve"> </v>
      </c>
      <c r="G560" s="192" t="str">
        <f t="shared" ref="G560" si="1492">IF(COUNTIF(G557:G559,"A")&gt;=1,"C",IF(COUNTIF(G557:G559,"A")&gt;0,"P"," "))</f>
        <v xml:space="preserve"> </v>
      </c>
      <c r="H560" s="192" t="str">
        <f t="shared" ref="H560" si="1493">IF(COUNTIF(H557:H559,"A")&gt;=1,"C",IF(COUNTIF(H557:H559,"A")&gt;0,"P"," "))</f>
        <v xml:space="preserve"> </v>
      </c>
      <c r="I560" s="192" t="str">
        <f t="shared" ref="I560" si="1494">IF(COUNTIF(I557:I559,"A")&gt;=1,"C",IF(COUNTIF(I557:I559,"A")&gt;0,"P"," "))</f>
        <v xml:space="preserve"> </v>
      </c>
      <c r="J560" s="192" t="str">
        <f t="shared" ref="J560" si="1495">IF(COUNTIF(J557:J559,"A")&gt;=1,"C",IF(COUNTIF(J557:J559,"A")&gt;0,"P"," "))</f>
        <v xml:space="preserve"> </v>
      </c>
      <c r="K560" s="192" t="str">
        <f t="shared" ref="K560" si="1496">IF(COUNTIF(K557:K559,"A")&gt;=1,"C",IF(COUNTIF(K557:K559,"A")&gt;0,"P"," "))</f>
        <v xml:space="preserve"> </v>
      </c>
      <c r="L560" s="192" t="str">
        <f t="shared" ref="L560" si="1497">IF(COUNTIF(L557:L559,"A")&gt;=1,"C",IF(COUNTIF(L557:L559,"A")&gt;0,"P"," "))</f>
        <v xml:space="preserve"> </v>
      </c>
      <c r="M560" s="192" t="str">
        <f t="shared" ref="M560" si="1498">IF(COUNTIF(M557:M559,"A")&gt;=1,"C",IF(COUNTIF(M557:M559,"A")&gt;0,"P"," "))</f>
        <v xml:space="preserve"> </v>
      </c>
      <c r="N560" s="192" t="str">
        <f t="shared" ref="N560" si="1499">IF(COUNTIF(N557:N559,"A")&gt;=1,"C",IF(COUNTIF(N557:N559,"A")&gt;0,"P"," "))</f>
        <v xml:space="preserve"> </v>
      </c>
      <c r="O560" s="192" t="str">
        <f t="shared" ref="O560" si="1500">IF(COUNTIF(O557:O559,"A")&gt;=1,"C",IF(COUNTIF(O557:O559,"A")&gt;0,"P"," "))</f>
        <v xml:space="preserve"> </v>
      </c>
      <c r="P560" s="192" t="str">
        <f t="shared" ref="P560" si="1501">IF(COUNTIF(P557:P559,"A")&gt;=1,"C",IF(COUNTIF(P557:P559,"A")&gt;0,"P"," "))</f>
        <v xml:space="preserve"> </v>
      </c>
      <c r="Q560" s="192" t="str">
        <f t="shared" ref="Q560" si="1502">IF(COUNTIF(Q557:Q559,"A")&gt;=1,"C",IF(COUNTIF(Q557:Q559,"A")&gt;0,"P"," "))</f>
        <v xml:space="preserve"> </v>
      </c>
      <c r="R560" s="192" t="str">
        <f t="shared" ref="R560" si="1503">IF(COUNTIF(R557:R559,"A")&gt;=1,"C",IF(COUNTIF(R557:R559,"A")&gt;0,"P"," "))</f>
        <v xml:space="preserve"> </v>
      </c>
      <c r="U560" s="26" t="str">
        <f t="shared" si="1362"/>
        <v/>
      </c>
    </row>
    <row r="561" spans="1:21" ht="13.5" thickBot="1" x14ac:dyDescent="0.25">
      <c r="C561" s="58" t="s">
        <v>48</v>
      </c>
      <c r="D561" s="206" t="str">
        <f t="shared" ref="D561:R561" si="1504">IF(COUNTIF(D544:D560,"C")&gt;4,"C",IF(COUNTIF(D544:D560,"C")&gt;0,"P"," "))</f>
        <v xml:space="preserve"> </v>
      </c>
      <c r="E561" s="206" t="str">
        <f t="shared" si="1504"/>
        <v xml:space="preserve"> </v>
      </c>
      <c r="F561" s="206" t="str">
        <f t="shared" si="1504"/>
        <v xml:space="preserve"> </v>
      </c>
      <c r="G561" s="206" t="str">
        <f t="shared" si="1504"/>
        <v xml:space="preserve"> </v>
      </c>
      <c r="H561" s="206" t="str">
        <f t="shared" si="1504"/>
        <v xml:space="preserve"> </v>
      </c>
      <c r="I561" s="206" t="str">
        <f t="shared" si="1504"/>
        <v xml:space="preserve"> </v>
      </c>
      <c r="J561" s="206" t="str">
        <f t="shared" si="1504"/>
        <v xml:space="preserve"> </v>
      </c>
      <c r="K561" s="206" t="str">
        <f t="shared" si="1504"/>
        <v xml:space="preserve"> </v>
      </c>
      <c r="L561" s="206" t="str">
        <f t="shared" si="1504"/>
        <v xml:space="preserve"> </v>
      </c>
      <c r="M561" s="206" t="str">
        <f t="shared" si="1504"/>
        <v xml:space="preserve"> </v>
      </c>
      <c r="N561" s="206" t="str">
        <f t="shared" si="1504"/>
        <v xml:space="preserve"> </v>
      </c>
      <c r="O561" s="206" t="str">
        <f t="shared" si="1504"/>
        <v xml:space="preserve"> </v>
      </c>
      <c r="P561" s="206" t="str">
        <f t="shared" si="1504"/>
        <v xml:space="preserve"> </v>
      </c>
      <c r="Q561" s="206" t="str">
        <f t="shared" si="1504"/>
        <v xml:space="preserve"> </v>
      </c>
      <c r="R561" s="206" t="str">
        <f t="shared" si="1504"/>
        <v xml:space="preserve"> </v>
      </c>
      <c r="U561" s="26" t="str">
        <f t="shared" si="1362"/>
        <v/>
      </c>
    </row>
    <row r="562" spans="1:21" ht="18" x14ac:dyDescent="0.2">
      <c r="A562" s="448" t="s">
        <v>147</v>
      </c>
      <c r="B562" s="449"/>
      <c r="C562" s="449"/>
      <c r="D562" s="449"/>
      <c r="E562" s="449"/>
      <c r="F562" s="449"/>
      <c r="G562" s="449"/>
      <c r="H562" s="449"/>
      <c r="I562" s="449"/>
      <c r="J562" s="449"/>
      <c r="K562" s="449"/>
      <c r="L562" s="449"/>
      <c r="M562" s="449"/>
      <c r="N562" s="449"/>
      <c r="O562" s="449"/>
      <c r="P562" s="449"/>
      <c r="Q562" s="449"/>
      <c r="R562" s="449"/>
      <c r="U562" s="26" t="str">
        <f t="shared" si="1362"/>
        <v/>
      </c>
    </row>
    <row r="563" spans="1:21" ht="15" x14ac:dyDescent="0.25">
      <c r="B563" s="209" t="s">
        <v>240</v>
      </c>
      <c r="U563" s="26" t="str">
        <f t="shared" si="1362"/>
        <v/>
      </c>
    </row>
    <row r="564" spans="1:21" x14ac:dyDescent="0.2">
      <c r="B564" s="26">
        <v>1</v>
      </c>
      <c r="C564" s="217" t="s">
        <v>356</v>
      </c>
      <c r="U564" s="26" t="str">
        <f t="shared" si="1362"/>
        <v/>
      </c>
    </row>
    <row r="565" spans="1:21" x14ac:dyDescent="0.2">
      <c r="B565" s="210"/>
      <c r="C565" s="213" t="s">
        <v>361</v>
      </c>
      <c r="D565" s="219"/>
      <c r="E565" s="33"/>
      <c r="F565" s="33"/>
      <c r="G565" s="33"/>
      <c r="H565" s="33"/>
      <c r="I565" s="33"/>
      <c r="J565" s="33"/>
      <c r="K565" s="33"/>
      <c r="L565" s="33"/>
      <c r="M565" s="33"/>
      <c r="N565" s="33"/>
      <c r="O565" s="33"/>
      <c r="P565" s="33"/>
      <c r="Q565" s="33"/>
      <c r="R565" s="33"/>
      <c r="U565" s="26" t="str">
        <f t="shared" si="1362"/>
        <v>Talk to your family or Brownie friends abou twho might want to buy Girl Scout Cookies. Neighbors? People at your place of worship? People who live in a retirement community? Students at a nearby college? Your family's co-workers? Make a list of people you want to talk to about buying cookies.</v>
      </c>
    </row>
    <row r="566" spans="1:21" x14ac:dyDescent="0.2">
      <c r="B566" s="26">
        <v>2</v>
      </c>
      <c r="C566" s="212" t="s">
        <v>357</v>
      </c>
      <c r="D566" s="192"/>
      <c r="E566" s="192"/>
      <c r="F566" s="192"/>
      <c r="G566" s="192"/>
      <c r="H566" s="192"/>
      <c r="I566" s="192"/>
      <c r="J566" s="192"/>
      <c r="K566" s="192"/>
      <c r="L566" s="192"/>
      <c r="M566" s="192"/>
      <c r="N566" s="192"/>
      <c r="O566" s="192"/>
      <c r="P566" s="192"/>
      <c r="Q566" s="192"/>
      <c r="R566" s="192"/>
      <c r="U566" s="26" t="str">
        <f t="shared" si="1362"/>
        <v/>
      </c>
    </row>
    <row r="567" spans="1:21" x14ac:dyDescent="0.2">
      <c r="B567" s="211"/>
      <c r="C567" s="213" t="s">
        <v>362</v>
      </c>
      <c r="D567" s="219"/>
      <c r="E567" s="33"/>
      <c r="F567" s="33"/>
      <c r="G567" s="33"/>
      <c r="H567" s="33"/>
      <c r="I567" s="33"/>
      <c r="J567" s="33"/>
      <c r="K567" s="33"/>
      <c r="L567" s="33"/>
      <c r="M567" s="33"/>
      <c r="N567" s="33"/>
      <c r="O567" s="33"/>
      <c r="P567" s="33"/>
      <c r="Q567" s="33"/>
      <c r="R567" s="33"/>
      <c r="U567" s="26" t="str">
        <f t="shared" si="1362"/>
        <v>With your family or Brownie friends, practice telling customers about the cookies you're selling. You might want to talk about the different kinds of cookies and how much they cost. You might want to tell them which cookie is your favorite and why. You also could talk about what you plan to do with your cookie money-explain how it will help you and your Brownie friends have fun and do great things! Think about how you would talk about cookies to different kinds of people, like a teacher, a family friend, or someone your age.</v>
      </c>
    </row>
    <row r="568" spans="1:21" x14ac:dyDescent="0.2">
      <c r="B568" s="26">
        <v>3</v>
      </c>
      <c r="C568" s="212" t="s">
        <v>358</v>
      </c>
      <c r="D568" s="192"/>
      <c r="E568" s="192"/>
      <c r="F568" s="192"/>
      <c r="G568" s="192"/>
      <c r="H568" s="192"/>
      <c r="I568" s="192"/>
      <c r="J568" s="192"/>
      <c r="K568" s="192"/>
      <c r="L568" s="192"/>
      <c r="M568" s="192"/>
      <c r="N568" s="192"/>
      <c r="O568" s="192"/>
      <c r="P568" s="192"/>
      <c r="Q568" s="192"/>
      <c r="R568" s="192"/>
      <c r="U568" s="26" t="str">
        <f t="shared" si="1362"/>
        <v/>
      </c>
    </row>
    <row r="569" spans="1:21" x14ac:dyDescent="0.2">
      <c r="B569" s="211"/>
      <c r="C569" s="213" t="s">
        <v>363</v>
      </c>
      <c r="D569" s="219"/>
      <c r="E569" s="33"/>
      <c r="F569" s="33"/>
      <c r="G569" s="33"/>
      <c r="H569" s="33"/>
      <c r="I569" s="33"/>
      <c r="J569" s="33"/>
      <c r="K569" s="33"/>
      <c r="L569" s="33"/>
      <c r="M569" s="33"/>
      <c r="N569" s="33"/>
      <c r="O569" s="33"/>
      <c r="P569" s="33"/>
      <c r="Q569" s="33"/>
      <c r="R569" s="33"/>
      <c r="U569" s="26" t="str">
        <f t="shared" si="1362"/>
        <v>In your group or with your family, practice making change. Pretend a customer has handed you $5 and asked for one box. Then pretend the customer gives you $10 for two boxes and $20 for four boxes.</v>
      </c>
    </row>
    <row r="570" spans="1:21" x14ac:dyDescent="0.2">
      <c r="B570" s="26">
        <v>4</v>
      </c>
      <c r="C570" s="212" t="s">
        <v>359</v>
      </c>
      <c r="D570" s="192"/>
      <c r="E570" s="192"/>
      <c r="F570" s="192"/>
      <c r="G570" s="192"/>
      <c r="H570" s="192"/>
      <c r="I570" s="192"/>
      <c r="J570" s="192"/>
      <c r="K570" s="192"/>
      <c r="L570" s="192"/>
      <c r="M570" s="192"/>
      <c r="N570" s="192"/>
      <c r="O570" s="192"/>
      <c r="P570" s="192"/>
      <c r="Q570" s="192"/>
      <c r="R570" s="192"/>
      <c r="U570" s="26" t="str">
        <f t="shared" si="1362"/>
        <v/>
      </c>
    </row>
    <row r="571" spans="1:21" x14ac:dyDescent="0.2">
      <c r="B571" s="211"/>
      <c r="C571" s="213" t="s">
        <v>364</v>
      </c>
      <c r="D571" s="219"/>
      <c r="E571" s="33"/>
      <c r="F571" s="33"/>
      <c r="G571" s="33"/>
      <c r="H571" s="33"/>
      <c r="I571" s="33"/>
      <c r="J571" s="33"/>
      <c r="K571" s="33"/>
      <c r="L571" s="33"/>
      <c r="M571" s="33"/>
      <c r="N571" s="33"/>
      <c r="O571" s="33"/>
      <c r="P571" s="33"/>
      <c r="Q571" s="33"/>
      <c r="R571" s="33"/>
      <c r="U571" s="26" t="str">
        <f t="shared" si="1362"/>
        <v>With your friends or family, role-play what to do when:
A customer asks for advice about which cookies to buy
A customer tells you that she used to sell cookies as a Girl Scout
A custoemr buys cookies, then says she wants to come back later to buy more</v>
      </c>
    </row>
    <row r="572" spans="1:21" x14ac:dyDescent="0.2">
      <c r="B572" s="26">
        <v>5</v>
      </c>
      <c r="C572" s="212" t="s">
        <v>360</v>
      </c>
      <c r="D572" s="192"/>
      <c r="E572" s="192"/>
      <c r="F572" s="192"/>
      <c r="G572" s="192"/>
      <c r="H572" s="192"/>
      <c r="I572" s="192"/>
      <c r="J572" s="192"/>
      <c r="K572" s="192"/>
      <c r="L572" s="192"/>
      <c r="M572" s="192"/>
      <c r="N572" s="192"/>
      <c r="O572" s="192"/>
      <c r="P572" s="192"/>
      <c r="Q572" s="192"/>
      <c r="R572" s="192"/>
      <c r="U572" s="26" t="str">
        <f t="shared" si="1362"/>
        <v/>
      </c>
    </row>
    <row r="573" spans="1:21" x14ac:dyDescent="0.2">
      <c r="B573" s="211"/>
      <c r="C573" s="213" t="s">
        <v>365</v>
      </c>
      <c r="D573" s="219"/>
      <c r="E573" s="33"/>
      <c r="F573" s="33"/>
      <c r="G573" s="33"/>
      <c r="H573" s="33"/>
      <c r="I573" s="33"/>
      <c r="J573" s="33"/>
      <c r="K573" s="33"/>
      <c r="L573" s="33"/>
      <c r="M573" s="33"/>
      <c r="N573" s="33"/>
      <c r="O573" s="33"/>
      <c r="P573" s="33"/>
      <c r="Q573" s="33"/>
      <c r="R573" s="33"/>
      <c r="U573" s="26" t="str">
        <f t="shared" si="1362"/>
        <v>Everybody who buys cookies is helping you and other girls have a great time in Girl Scouts! Say thanks by asking a gronw-up help you send an e-mail to customers or make thank-you notes to give out with the cookies.</v>
      </c>
    </row>
    <row r="574" spans="1:21" ht="1.5" customHeight="1" thickBot="1" x14ac:dyDescent="0.25">
      <c r="D574" s="192"/>
      <c r="E574" s="192"/>
      <c r="F574" s="192"/>
      <c r="G574" s="192"/>
      <c r="H574" s="192"/>
      <c r="I574" s="192"/>
      <c r="J574" s="192"/>
      <c r="K574" s="192"/>
      <c r="L574" s="192"/>
      <c r="M574" s="192"/>
      <c r="N574" s="192"/>
      <c r="O574" s="192"/>
      <c r="P574" s="192"/>
      <c r="Q574" s="192"/>
      <c r="R574" s="192"/>
      <c r="U574" s="26" t="str">
        <f t="shared" si="1362"/>
        <v/>
      </c>
    </row>
    <row r="575" spans="1:21" ht="13.5" thickBot="1" x14ac:dyDescent="0.25">
      <c r="C575" s="58" t="s">
        <v>48</v>
      </c>
      <c r="D575" s="206" t="str">
        <f>IF(COUNTIF(D565:D574,"A")&gt;4,"C",IF(COUNTIF(D565:D574,"A")&gt;0,"P"," "))</f>
        <v xml:space="preserve"> </v>
      </c>
      <c r="E575" s="206" t="str">
        <f t="shared" ref="E575:R575" si="1505">IF(COUNTIF(E565:E574,"A")&gt;4,"C",IF(COUNTIF(E565:E574,"A")&gt;0,"P"," "))</f>
        <v xml:space="preserve"> </v>
      </c>
      <c r="F575" s="206" t="str">
        <f t="shared" si="1505"/>
        <v xml:space="preserve"> </v>
      </c>
      <c r="G575" s="206" t="str">
        <f t="shared" si="1505"/>
        <v xml:space="preserve"> </v>
      </c>
      <c r="H575" s="206" t="str">
        <f t="shared" si="1505"/>
        <v xml:space="preserve"> </v>
      </c>
      <c r="I575" s="206" t="str">
        <f t="shared" si="1505"/>
        <v xml:space="preserve"> </v>
      </c>
      <c r="J575" s="206" t="str">
        <f t="shared" si="1505"/>
        <v xml:space="preserve"> </v>
      </c>
      <c r="K575" s="206" t="str">
        <f t="shared" si="1505"/>
        <v xml:space="preserve"> </v>
      </c>
      <c r="L575" s="206" t="str">
        <f t="shared" si="1505"/>
        <v xml:space="preserve"> </v>
      </c>
      <c r="M575" s="206" t="str">
        <f t="shared" si="1505"/>
        <v xml:space="preserve"> </v>
      </c>
      <c r="N575" s="206" t="str">
        <f t="shared" si="1505"/>
        <v xml:space="preserve"> </v>
      </c>
      <c r="O575" s="206" t="str">
        <f t="shared" si="1505"/>
        <v xml:space="preserve"> </v>
      </c>
      <c r="P575" s="206" t="str">
        <f t="shared" si="1505"/>
        <v xml:space="preserve"> </v>
      </c>
      <c r="Q575" s="206" t="str">
        <f t="shared" si="1505"/>
        <v xml:space="preserve"> </v>
      </c>
      <c r="R575" s="206" t="str">
        <f t="shared" si="1505"/>
        <v xml:space="preserve"> </v>
      </c>
      <c r="U575" s="26" t="str">
        <f t="shared" si="1362"/>
        <v/>
      </c>
    </row>
    <row r="576" spans="1:21" ht="15" x14ac:dyDescent="0.25">
      <c r="B576" s="209" t="s">
        <v>239</v>
      </c>
      <c r="U576" s="26" t="str">
        <f t="shared" si="1362"/>
        <v/>
      </c>
    </row>
    <row r="577" spans="1:21" x14ac:dyDescent="0.2">
      <c r="B577" s="26">
        <v>1</v>
      </c>
      <c r="C577" s="216" t="s">
        <v>366</v>
      </c>
      <c r="U577" s="26" t="str">
        <f t="shared" si="1362"/>
        <v/>
      </c>
    </row>
    <row r="578" spans="1:21" x14ac:dyDescent="0.2">
      <c r="B578" s="210"/>
      <c r="C578" s="213" t="s">
        <v>371</v>
      </c>
      <c r="D578" s="33"/>
      <c r="E578" s="33"/>
      <c r="F578" s="33"/>
      <c r="G578" s="33"/>
      <c r="H578" s="33"/>
      <c r="I578" s="33"/>
      <c r="J578" s="33"/>
      <c r="K578" s="33"/>
      <c r="L578" s="33"/>
      <c r="M578" s="33"/>
      <c r="N578" s="33"/>
      <c r="O578" s="33"/>
      <c r="P578" s="33"/>
      <c r="Q578" s="33"/>
      <c r="R578" s="33"/>
      <c r="U578" s="26" t="str">
        <f t="shared" si="1362"/>
        <v>What does it mean to "give back"? Giving back is a way of helping people or supporting causes that you care about. Maybe you want to make sure people have enough to eat, ro that pets can find loving homes. Find a business that donates money to help others, perhaps by giving money to schools or hospitals. See if they can use help from you! It doesn't have to be money-they might be able to use your time or ideas.</v>
      </c>
    </row>
    <row r="579" spans="1:21" x14ac:dyDescent="0.2">
      <c r="B579" s="26">
        <v>2</v>
      </c>
      <c r="C579" s="212" t="s">
        <v>367</v>
      </c>
      <c r="D579" s="192" t="str">
        <f t="shared" ref="D579:R579" si="1506">IF(COUNTIF(D578:D578,"A")&gt;=1,"C",IF(COUNTIF(D578:D578,"A")&gt;0,"P"," "))</f>
        <v xml:space="preserve"> </v>
      </c>
      <c r="E579" s="192" t="str">
        <f t="shared" si="1506"/>
        <v xml:space="preserve"> </v>
      </c>
      <c r="F579" s="192" t="str">
        <f t="shared" si="1506"/>
        <v xml:space="preserve"> </v>
      </c>
      <c r="G579" s="192" t="str">
        <f t="shared" si="1506"/>
        <v xml:space="preserve"> </v>
      </c>
      <c r="H579" s="192" t="str">
        <f t="shared" si="1506"/>
        <v xml:space="preserve"> </v>
      </c>
      <c r="I579" s="192" t="str">
        <f t="shared" si="1506"/>
        <v xml:space="preserve"> </v>
      </c>
      <c r="J579" s="192" t="str">
        <f t="shared" si="1506"/>
        <v xml:space="preserve"> </v>
      </c>
      <c r="K579" s="192" t="str">
        <f t="shared" si="1506"/>
        <v xml:space="preserve"> </v>
      </c>
      <c r="L579" s="192" t="str">
        <f t="shared" si="1506"/>
        <v xml:space="preserve"> </v>
      </c>
      <c r="M579" s="192" t="str">
        <f t="shared" si="1506"/>
        <v xml:space="preserve"> </v>
      </c>
      <c r="N579" s="192" t="str">
        <f t="shared" si="1506"/>
        <v xml:space="preserve"> </v>
      </c>
      <c r="O579" s="192" t="str">
        <f t="shared" si="1506"/>
        <v xml:space="preserve"> </v>
      </c>
      <c r="P579" s="192" t="str">
        <f t="shared" si="1506"/>
        <v xml:space="preserve"> </v>
      </c>
      <c r="Q579" s="192" t="str">
        <f t="shared" si="1506"/>
        <v xml:space="preserve"> </v>
      </c>
      <c r="R579" s="192" t="str">
        <f t="shared" si="1506"/>
        <v xml:space="preserve"> </v>
      </c>
      <c r="U579" s="26" t="str">
        <f t="shared" si="1362"/>
        <v/>
      </c>
    </row>
    <row r="580" spans="1:21" x14ac:dyDescent="0.2">
      <c r="B580" s="211"/>
      <c r="C580" s="213" t="s">
        <v>372</v>
      </c>
      <c r="D580" s="33"/>
      <c r="E580" s="33"/>
      <c r="F580" s="33"/>
      <c r="G580" s="33"/>
      <c r="H580" s="33"/>
      <c r="I580" s="33"/>
      <c r="J580" s="33"/>
      <c r="K580" s="33"/>
      <c r="L580" s="33"/>
      <c r="M580" s="33"/>
      <c r="N580" s="33"/>
      <c r="O580" s="33"/>
      <c r="P580" s="33"/>
      <c r="Q580" s="33"/>
      <c r="R580" s="33"/>
      <c r="U580" s="26" t="str">
        <f t="shared" si="1362"/>
        <v>With your Brownie friends, talk about how you'd like to help others through your cookie business. You could help others with some of the money you earn or with the cookeis themselves. If you want to help with money, set a goal for the number of boxes you'll have to sell. If you want to help wtih cookies, think about people who would love to have cookies, sch as soldiers, people in senior citizen homes, or people who can't afford cookies.</v>
      </c>
    </row>
    <row r="581" spans="1:21" x14ac:dyDescent="0.2">
      <c r="B581" s="26">
        <v>3</v>
      </c>
      <c r="C581" s="212" t="s">
        <v>368</v>
      </c>
      <c r="D581" s="192" t="str">
        <f t="shared" ref="D581:R581" si="1507">IF(COUNTIF(D580:D580,"A")&gt;=1,"C",IF(COUNTIF(D580:D580,"A")&gt;0,"P"," "))</f>
        <v xml:space="preserve"> </v>
      </c>
      <c r="E581" s="192" t="str">
        <f t="shared" si="1507"/>
        <v xml:space="preserve"> </v>
      </c>
      <c r="F581" s="192" t="str">
        <f t="shared" si="1507"/>
        <v xml:space="preserve"> </v>
      </c>
      <c r="G581" s="192" t="str">
        <f t="shared" si="1507"/>
        <v xml:space="preserve"> </v>
      </c>
      <c r="H581" s="192" t="str">
        <f t="shared" si="1507"/>
        <v xml:space="preserve"> </v>
      </c>
      <c r="I581" s="192" t="str">
        <f t="shared" si="1507"/>
        <v xml:space="preserve"> </v>
      </c>
      <c r="J581" s="192" t="str">
        <f t="shared" si="1507"/>
        <v xml:space="preserve"> </v>
      </c>
      <c r="K581" s="192" t="str">
        <f t="shared" si="1507"/>
        <v xml:space="preserve"> </v>
      </c>
      <c r="L581" s="192" t="str">
        <f t="shared" si="1507"/>
        <v xml:space="preserve"> </v>
      </c>
      <c r="M581" s="192" t="str">
        <f t="shared" si="1507"/>
        <v xml:space="preserve"> </v>
      </c>
      <c r="N581" s="192" t="str">
        <f t="shared" si="1507"/>
        <v xml:space="preserve"> </v>
      </c>
      <c r="O581" s="192" t="str">
        <f t="shared" si="1507"/>
        <v xml:space="preserve"> </v>
      </c>
      <c r="P581" s="192" t="str">
        <f t="shared" si="1507"/>
        <v xml:space="preserve"> </v>
      </c>
      <c r="Q581" s="192" t="str">
        <f t="shared" si="1507"/>
        <v xml:space="preserve"> </v>
      </c>
      <c r="R581" s="192" t="str">
        <f t="shared" si="1507"/>
        <v xml:space="preserve"> </v>
      </c>
      <c r="U581" s="26" t="str">
        <f t="shared" si="1362"/>
        <v/>
      </c>
    </row>
    <row r="582" spans="1:21" x14ac:dyDescent="0.2">
      <c r="B582" s="211"/>
      <c r="C582" s="213" t="s">
        <v>373</v>
      </c>
      <c r="D582" s="33"/>
      <c r="E582" s="33"/>
      <c r="F582" s="33"/>
      <c r="G582" s="33"/>
      <c r="H582" s="33"/>
      <c r="I582" s="33"/>
      <c r="J582" s="33"/>
      <c r="K582" s="33"/>
      <c r="L582" s="33"/>
      <c r="M582" s="33"/>
      <c r="N582" s="33"/>
      <c r="O582" s="33"/>
      <c r="P582" s="33"/>
      <c r="Q582" s="33"/>
      <c r="R582" s="33"/>
      <c r="U582" s="26" t="str">
        <f t="shared" si="1362"/>
        <v>As you sell cookies, ask customers about how they think your community could be improved. People might tell yout hat there aren't enough trash cans in the park or that a sidewalk should be built near the school. Write down what they say, then look through your notes to find ideas for Take Action projects. You could also tell your cookie customers about a few projects you're thinking of oding, and ask them which one they would choose.</v>
      </c>
    </row>
    <row r="583" spans="1:21" x14ac:dyDescent="0.2">
      <c r="B583" s="26">
        <v>4</v>
      </c>
      <c r="C583" s="212" t="s">
        <v>369</v>
      </c>
      <c r="D583" s="192" t="str">
        <f t="shared" ref="D583:R583" si="1508">IF(COUNTIF(D582:D582,"A")&gt;=1,"C",IF(COUNTIF(D582:D582,"A")&gt;0,"P"," "))</f>
        <v xml:space="preserve"> </v>
      </c>
      <c r="E583" s="192" t="str">
        <f t="shared" si="1508"/>
        <v xml:space="preserve"> </v>
      </c>
      <c r="F583" s="192" t="str">
        <f t="shared" si="1508"/>
        <v xml:space="preserve"> </v>
      </c>
      <c r="G583" s="192" t="str">
        <f t="shared" si="1508"/>
        <v xml:space="preserve"> </v>
      </c>
      <c r="H583" s="192" t="str">
        <f t="shared" si="1508"/>
        <v xml:space="preserve"> </v>
      </c>
      <c r="I583" s="192" t="str">
        <f t="shared" si="1508"/>
        <v xml:space="preserve"> </v>
      </c>
      <c r="J583" s="192" t="str">
        <f t="shared" si="1508"/>
        <v xml:space="preserve"> </v>
      </c>
      <c r="K583" s="192" t="str">
        <f t="shared" si="1508"/>
        <v xml:space="preserve"> </v>
      </c>
      <c r="L583" s="192" t="str">
        <f t="shared" si="1508"/>
        <v xml:space="preserve"> </v>
      </c>
      <c r="M583" s="192" t="str">
        <f t="shared" si="1508"/>
        <v xml:space="preserve"> </v>
      </c>
      <c r="N583" s="192" t="str">
        <f t="shared" si="1508"/>
        <v xml:space="preserve"> </v>
      </c>
      <c r="O583" s="192" t="str">
        <f t="shared" si="1508"/>
        <v xml:space="preserve"> </v>
      </c>
      <c r="P583" s="192" t="str">
        <f t="shared" si="1508"/>
        <v xml:space="preserve"> </v>
      </c>
      <c r="Q583" s="192" t="str">
        <f t="shared" si="1508"/>
        <v xml:space="preserve"> </v>
      </c>
      <c r="R583" s="192" t="str">
        <f t="shared" si="1508"/>
        <v xml:space="preserve"> </v>
      </c>
      <c r="U583" s="26" t="str">
        <f t="shared" si="1362"/>
        <v/>
      </c>
    </row>
    <row r="584" spans="1:21" x14ac:dyDescent="0.2">
      <c r="B584" s="211"/>
      <c r="C584" s="213" t="s">
        <v>374</v>
      </c>
      <c r="D584" s="33"/>
      <c r="E584" s="33"/>
      <c r="F584" s="33"/>
      <c r="G584" s="33"/>
      <c r="H584" s="33"/>
      <c r="I584" s="33"/>
      <c r="J584" s="33"/>
      <c r="K584" s="33"/>
      <c r="L584" s="33"/>
      <c r="M584" s="33"/>
      <c r="N584" s="33"/>
      <c r="O584" s="33"/>
      <c r="P584" s="33"/>
      <c r="Q584" s="33"/>
      <c r="R584" s="33"/>
      <c r="U584" s="26" t="str">
        <f t="shared" ref="U584:U612" si="1509">GetComments(C584)</f>
        <v>If you want to help others with your cookie money, create a budget for a Take Action project or use your money to help your community. If you want to help with cookies, make a plan for how to do that. For example, you could offer your customers a chance to buy cookies for people who would enjoy them, then donate the cookies in person or write cards to send with the cookies.</v>
      </c>
    </row>
    <row r="585" spans="1:21" x14ac:dyDescent="0.2">
      <c r="B585" s="26">
        <v>5</v>
      </c>
      <c r="C585" s="212" t="s">
        <v>370</v>
      </c>
      <c r="D585" s="192" t="str">
        <f t="shared" ref="D585:R585" si="1510">IF(COUNTIF(D584:D584,"A")&gt;=1,"C",IF(COUNTIF(D584:D584,"A")&gt;0,"P"," "))</f>
        <v xml:space="preserve"> </v>
      </c>
      <c r="E585" s="192" t="str">
        <f t="shared" si="1510"/>
        <v xml:space="preserve"> </v>
      </c>
      <c r="F585" s="192" t="str">
        <f t="shared" si="1510"/>
        <v xml:space="preserve"> </v>
      </c>
      <c r="G585" s="192" t="str">
        <f t="shared" si="1510"/>
        <v xml:space="preserve"> </v>
      </c>
      <c r="H585" s="192" t="str">
        <f t="shared" si="1510"/>
        <v xml:space="preserve"> </v>
      </c>
      <c r="I585" s="192" t="str">
        <f t="shared" si="1510"/>
        <v xml:space="preserve"> </v>
      </c>
      <c r="J585" s="192" t="str">
        <f t="shared" si="1510"/>
        <v xml:space="preserve"> </v>
      </c>
      <c r="K585" s="192" t="str">
        <f t="shared" si="1510"/>
        <v xml:space="preserve"> </v>
      </c>
      <c r="L585" s="192" t="str">
        <f t="shared" si="1510"/>
        <v xml:space="preserve"> </v>
      </c>
      <c r="M585" s="192" t="str">
        <f t="shared" si="1510"/>
        <v xml:space="preserve"> </v>
      </c>
      <c r="N585" s="192" t="str">
        <f t="shared" si="1510"/>
        <v xml:space="preserve"> </v>
      </c>
      <c r="O585" s="192" t="str">
        <f t="shared" si="1510"/>
        <v xml:space="preserve"> </v>
      </c>
      <c r="P585" s="192" t="str">
        <f t="shared" si="1510"/>
        <v xml:space="preserve"> </v>
      </c>
      <c r="Q585" s="192" t="str">
        <f t="shared" si="1510"/>
        <v xml:space="preserve"> </v>
      </c>
      <c r="R585" s="192" t="str">
        <f t="shared" si="1510"/>
        <v xml:space="preserve"> </v>
      </c>
      <c r="U585" s="26" t="str">
        <f t="shared" si="1509"/>
        <v/>
      </c>
    </row>
    <row r="586" spans="1:21" x14ac:dyDescent="0.2">
      <c r="B586" s="211"/>
      <c r="C586" s="213" t="s">
        <v>375</v>
      </c>
      <c r="D586" s="33"/>
      <c r="E586" s="33"/>
      <c r="F586" s="33"/>
      <c r="G586" s="33"/>
      <c r="H586" s="33"/>
      <c r="I586" s="33"/>
      <c r="J586" s="33"/>
      <c r="K586" s="33"/>
      <c r="L586" s="33"/>
      <c r="M586" s="33"/>
      <c r="N586" s="33"/>
      <c r="O586" s="33"/>
      <c r="P586" s="33"/>
      <c r="Q586" s="33"/>
      <c r="R586" s="33"/>
      <c r="U586" s="26" t="str">
        <f t="shared" si="1509"/>
        <v>Write your cookie customers after the sale to let them know how they've helped make the world a better place by buying Girl Scout Cookies!</v>
      </c>
    </row>
    <row r="587" spans="1:21" ht="1.5" customHeight="1" thickBot="1" x14ac:dyDescent="0.25">
      <c r="D587" s="192" t="str">
        <f t="shared" ref="D587:R587" si="1511">IF(COUNTIF(D586:D586,"A")&gt;=1,"C",IF(COUNTIF(D586:D586,"A")&gt;0,"P"," "))</f>
        <v xml:space="preserve"> </v>
      </c>
      <c r="E587" s="192" t="str">
        <f t="shared" si="1511"/>
        <v xml:space="preserve"> </v>
      </c>
      <c r="F587" s="192" t="str">
        <f t="shared" si="1511"/>
        <v xml:space="preserve"> </v>
      </c>
      <c r="G587" s="192" t="str">
        <f t="shared" si="1511"/>
        <v xml:space="preserve"> </v>
      </c>
      <c r="H587" s="192" t="str">
        <f t="shared" si="1511"/>
        <v xml:space="preserve"> </v>
      </c>
      <c r="I587" s="192" t="str">
        <f t="shared" si="1511"/>
        <v xml:space="preserve"> </v>
      </c>
      <c r="J587" s="192" t="str">
        <f t="shared" si="1511"/>
        <v xml:space="preserve"> </v>
      </c>
      <c r="K587" s="192" t="str">
        <f t="shared" si="1511"/>
        <v xml:space="preserve"> </v>
      </c>
      <c r="L587" s="192" t="str">
        <f t="shared" si="1511"/>
        <v xml:space="preserve"> </v>
      </c>
      <c r="M587" s="192" t="str">
        <f t="shared" si="1511"/>
        <v xml:space="preserve"> </v>
      </c>
      <c r="N587" s="192" t="str">
        <f t="shared" si="1511"/>
        <v xml:space="preserve"> </v>
      </c>
      <c r="O587" s="192" t="str">
        <f t="shared" si="1511"/>
        <v xml:space="preserve"> </v>
      </c>
      <c r="P587" s="192" t="str">
        <f t="shared" si="1511"/>
        <v xml:space="preserve"> </v>
      </c>
      <c r="Q587" s="192" t="str">
        <f t="shared" si="1511"/>
        <v xml:space="preserve"> </v>
      </c>
      <c r="R587" s="192" t="str">
        <f t="shared" si="1511"/>
        <v xml:space="preserve"> </v>
      </c>
      <c r="U587" s="26" t="str">
        <f t="shared" si="1509"/>
        <v/>
      </c>
    </row>
    <row r="588" spans="1:21" ht="13.5" thickBot="1" x14ac:dyDescent="0.25">
      <c r="C588" s="58" t="s">
        <v>48</v>
      </c>
      <c r="D588" s="206" t="str">
        <f>IF(COUNTIF(D578:D587,"A")&gt;4,"C",IF(COUNTIF(D578:D587,"A")&gt;0,"P"," "))</f>
        <v xml:space="preserve"> </v>
      </c>
      <c r="E588" s="206" t="str">
        <f t="shared" ref="E588:R588" si="1512">IF(COUNTIF(E579:E587,"C")&gt;4,"C",IF(COUNTIF(E579:E587,"C")&gt;0,"P"," "))</f>
        <v xml:space="preserve"> </v>
      </c>
      <c r="F588" s="206" t="str">
        <f t="shared" si="1512"/>
        <v xml:space="preserve"> </v>
      </c>
      <c r="G588" s="206" t="str">
        <f t="shared" si="1512"/>
        <v xml:space="preserve"> </v>
      </c>
      <c r="H588" s="206" t="str">
        <f t="shared" si="1512"/>
        <v xml:space="preserve"> </v>
      </c>
      <c r="I588" s="206" t="str">
        <f t="shared" si="1512"/>
        <v xml:space="preserve"> </v>
      </c>
      <c r="J588" s="206" t="str">
        <f t="shared" si="1512"/>
        <v xml:space="preserve"> </v>
      </c>
      <c r="K588" s="206" t="str">
        <f t="shared" si="1512"/>
        <v xml:space="preserve"> </v>
      </c>
      <c r="L588" s="206" t="str">
        <f t="shared" si="1512"/>
        <v xml:space="preserve"> </v>
      </c>
      <c r="M588" s="206" t="str">
        <f t="shared" si="1512"/>
        <v xml:space="preserve"> </v>
      </c>
      <c r="N588" s="206" t="str">
        <f t="shared" si="1512"/>
        <v xml:space="preserve"> </v>
      </c>
      <c r="O588" s="206" t="str">
        <f t="shared" si="1512"/>
        <v xml:space="preserve"> </v>
      </c>
      <c r="P588" s="206" t="str">
        <f t="shared" si="1512"/>
        <v xml:space="preserve"> </v>
      </c>
      <c r="Q588" s="206" t="str">
        <f t="shared" si="1512"/>
        <v xml:space="preserve"> </v>
      </c>
      <c r="R588" s="206" t="str">
        <f t="shared" si="1512"/>
        <v xml:space="preserve"> </v>
      </c>
      <c r="U588" s="26" t="str">
        <f t="shared" si="1509"/>
        <v/>
      </c>
    </row>
    <row r="589" spans="1:21" ht="18" x14ac:dyDescent="0.2">
      <c r="A589" s="448" t="s">
        <v>735</v>
      </c>
      <c r="B589" s="449"/>
      <c r="C589" s="449"/>
      <c r="D589" s="449"/>
      <c r="E589" s="449"/>
      <c r="F589" s="449"/>
      <c r="G589" s="449"/>
      <c r="H589" s="449"/>
      <c r="I589" s="449"/>
      <c r="J589" s="449"/>
      <c r="K589" s="449"/>
      <c r="L589" s="449"/>
      <c r="M589" s="449"/>
      <c r="N589" s="449"/>
      <c r="O589" s="449"/>
      <c r="P589" s="449"/>
      <c r="Q589" s="449"/>
      <c r="R589" s="449"/>
      <c r="U589" s="26" t="str">
        <f t="shared" si="1509"/>
        <v/>
      </c>
    </row>
    <row r="590" spans="1:21" ht="15" x14ac:dyDescent="0.25">
      <c r="B590" s="209" t="s">
        <v>736</v>
      </c>
      <c r="U590" s="26" t="str">
        <f t="shared" si="1509"/>
        <v/>
      </c>
    </row>
    <row r="591" spans="1:21" x14ac:dyDescent="0.2">
      <c r="B591" s="26">
        <v>1</v>
      </c>
      <c r="C591" s="217" t="s">
        <v>737</v>
      </c>
      <c r="U591" s="26" t="str">
        <f t="shared" si="1509"/>
        <v>Start your adventure by finding a new way to get moving outside!</v>
      </c>
    </row>
    <row r="592" spans="1:21" x14ac:dyDescent="0.2">
      <c r="B592" s="210"/>
      <c r="C592" s="213" t="s">
        <v>738</v>
      </c>
      <c r="D592" s="219"/>
      <c r="E592" s="33"/>
      <c r="F592" s="33"/>
      <c r="G592" s="33"/>
      <c r="H592" s="33"/>
      <c r="I592" s="33"/>
      <c r="J592" s="33"/>
      <c r="K592" s="33"/>
      <c r="L592" s="33"/>
      <c r="M592" s="33"/>
      <c r="N592" s="33"/>
      <c r="O592" s="33"/>
      <c r="P592" s="33"/>
      <c r="Q592" s="33"/>
      <c r="R592" s="33"/>
      <c r="U592" s="26" t="str">
        <f t="shared" si="1509"/>
        <v>Try an outdoor challenge. How could you take something you like to do outside and make it a bit more adventurous?
Invite a friend to climb a hill that’s taller than the ones you’ve
climbed before. Partner up and bike a little farther or in a
new place. Or think up your own idea! Just make sure to get permission for hatever you decide to try.</v>
      </c>
    </row>
    <row r="593" spans="2:21" x14ac:dyDescent="0.2">
      <c r="B593" s="210"/>
      <c r="C593" s="213" t="s">
        <v>739</v>
      </c>
      <c r="D593" s="33"/>
      <c r="E593" s="33"/>
      <c r="F593" s="33"/>
      <c r="G593" s="33"/>
      <c r="H593" s="33"/>
      <c r="I593" s="33"/>
      <c r="J593" s="33"/>
      <c r="K593" s="33"/>
      <c r="L593" s="33"/>
      <c r="M593" s="33"/>
      <c r="N593" s="33"/>
      <c r="O593" s="33"/>
      <c r="P593" s="33"/>
      <c r="Q593" s="33"/>
      <c r="R593" s="33"/>
      <c r="U593" s="26" t="str">
        <f t="shared" si="1509"/>
        <v>Explore the night. After the sun sets, find out how the orld
outside changes. Grab a flashlight, team up with an adult, and go for a nighttime walk around your neighborhood. Search for nighttime critters. Chase fireflies. Listen for sounds. Do you
hear crickets or frogs? Do you see the Big Dipper in the sky?
Use the stars as your disco ball and dance!</v>
      </c>
    </row>
    <row r="594" spans="2:21" x14ac:dyDescent="0.2">
      <c r="B594" s="210"/>
      <c r="C594" s="213" t="s">
        <v>740</v>
      </c>
      <c r="D594" s="33"/>
      <c r="E594" s="33"/>
      <c r="F594" s="33"/>
      <c r="G594" s="33"/>
      <c r="H594" s="33"/>
      <c r="I594" s="33"/>
      <c r="J594" s="33"/>
      <c r="K594" s="33"/>
      <c r="L594" s="33"/>
      <c r="M594" s="33"/>
      <c r="N594" s="33"/>
      <c r="O594" s="33"/>
      <c r="P594" s="33"/>
      <c r="Q594" s="33"/>
      <c r="R594" s="33"/>
      <c r="U594" s="26" t="str">
        <f t="shared" si="1509"/>
        <v>Have fun with water. Take a rowboat on a lake or river. Slip off your shoes and wade in a creek. Jump over the shallow waves at the edge of the ocean. Skip a stone across a pond. (How many
skips can you get before it sinks to the bottom?) If you know
how to swim, take a dip in the ocean, lake, or pool.</v>
      </c>
    </row>
    <row r="595" spans="2:21" x14ac:dyDescent="0.2">
      <c r="B595" s="26">
        <v>2</v>
      </c>
      <c r="C595" s="212" t="s">
        <v>741</v>
      </c>
      <c r="D595" s="192" t="str">
        <f>IF(COUNTIF(D592:D594,"A")&gt;=1,"C",IF(COUNTIF(D592:D594,"A")&gt;0,"P"," "))</f>
        <v xml:space="preserve"> </v>
      </c>
      <c r="E595" s="192" t="str">
        <f t="shared" ref="E595:R595" si="1513">IF(COUNTIF(E592:E594,"A")&gt;=1,"C",IF(COUNTIF(E592:E594,"A")&gt;0,"P"," "))</f>
        <v xml:space="preserve"> </v>
      </c>
      <c r="F595" s="192" t="str">
        <f t="shared" si="1513"/>
        <v xml:space="preserve"> </v>
      </c>
      <c r="G595" s="192" t="str">
        <f t="shared" si="1513"/>
        <v xml:space="preserve"> </v>
      </c>
      <c r="H595" s="192" t="str">
        <f t="shared" si="1513"/>
        <v xml:space="preserve"> </v>
      </c>
      <c r="I595" s="192" t="str">
        <f t="shared" si="1513"/>
        <v xml:space="preserve"> </v>
      </c>
      <c r="J595" s="192" t="str">
        <f t="shared" si="1513"/>
        <v xml:space="preserve"> </v>
      </c>
      <c r="K595" s="192" t="str">
        <f t="shared" si="1513"/>
        <v xml:space="preserve"> </v>
      </c>
      <c r="L595" s="192" t="str">
        <f t="shared" si="1513"/>
        <v xml:space="preserve"> </v>
      </c>
      <c r="M595" s="192" t="str">
        <f t="shared" si="1513"/>
        <v xml:space="preserve"> </v>
      </c>
      <c r="N595" s="192" t="str">
        <f t="shared" si="1513"/>
        <v xml:space="preserve"> </v>
      </c>
      <c r="O595" s="192" t="str">
        <f t="shared" si="1513"/>
        <v xml:space="preserve"> </v>
      </c>
      <c r="P595" s="192" t="str">
        <f t="shared" si="1513"/>
        <v xml:space="preserve"> </v>
      </c>
      <c r="Q595" s="192" t="str">
        <f t="shared" si="1513"/>
        <v xml:space="preserve"> </v>
      </c>
      <c r="R595" s="192" t="str">
        <f t="shared" si="1513"/>
        <v xml:space="preserve"> </v>
      </c>
      <c r="U595" s="26" t="str">
        <f t="shared" si="1509"/>
        <v>Nature is the hundreds of plants and insects you see when you hike a trail. It’s the puffy clouds in the sky. It’s the sound of frogs croaking. It’s the smell
of flowers. It’s the way a worm feels slimy when you touch it. Nature is awesome. It’s surprising.
Sometimes it’s even weird. Let’s explore it!</v>
      </c>
    </row>
    <row r="596" spans="2:21" x14ac:dyDescent="0.2">
      <c r="B596" s="211"/>
      <c r="C596" s="213" t="s">
        <v>742</v>
      </c>
      <c r="D596" s="219"/>
      <c r="E596" s="33"/>
      <c r="F596" s="33"/>
      <c r="G596" s="33"/>
      <c r="H596" s="33"/>
      <c r="I596" s="33"/>
      <c r="J596" s="33"/>
      <c r="K596" s="33"/>
      <c r="L596" s="33"/>
      <c r="M596" s="33"/>
      <c r="N596" s="33"/>
      <c r="O596" s="33"/>
      <c r="P596" s="33"/>
      <c r="Q596" s="33"/>
      <c r="R596" s="33"/>
      <c r="U596" s="26" t="str">
        <f t="shared" si="1509"/>
        <v>Go on a nature hike. Go on a treasure hunt to collect leaves,
pinecones, shells, acorns, and odd-shaped rocks. Follow
tracks on a trail—were they left by humans or by other
creatures? Or go bird watching and count how many
different kinds of birds you see.</v>
      </c>
    </row>
    <row r="597" spans="2:21" x14ac:dyDescent="0.2">
      <c r="B597" s="211"/>
      <c r="C597" s="213" t="s">
        <v>743</v>
      </c>
      <c r="D597" s="33"/>
      <c r="E597" s="33"/>
      <c r="F597" s="33"/>
      <c r="G597" s="33"/>
      <c r="H597" s="33"/>
      <c r="I597" s="33"/>
      <c r="J597" s="33"/>
      <c r="K597" s="33"/>
      <c r="L597" s="33"/>
      <c r="M597" s="33"/>
      <c r="N597" s="33"/>
      <c r="O597" s="33"/>
      <c r="P597" s="33"/>
      <c r="Q597" s="33"/>
      <c r="R597" s="33"/>
      <c r="U597" s="26" t="str">
        <f t="shared" si="1509"/>
        <v>Create a scent diary. Bring a notebook and draw or write about the things that create the unusual, amazing, and
mysterious scents you can find outdoors. (You can even tape
things that you find into your notebook!) Do you smell pine
from a tree? Leaves or wildflowers? A campfire burning? How does the air smell after a rain? Whether exploring on a trail, in
a local park, or in your own backyard, make sure to stop and
close your eyes to take in the scents. Can you describe what
you smell?</v>
      </c>
    </row>
    <row r="598" spans="2:21" x14ac:dyDescent="0.2">
      <c r="B598" s="211"/>
      <c r="C598" s="213" t="s">
        <v>744</v>
      </c>
      <c r="D598" s="33"/>
      <c r="E598" s="33"/>
      <c r="F598" s="33"/>
      <c r="G598" s="33"/>
      <c r="H598" s="33"/>
      <c r="I598" s="33"/>
      <c r="J598" s="33"/>
      <c r="K598" s="33"/>
      <c r="L598" s="33"/>
      <c r="M598" s="33"/>
      <c r="N598" s="33"/>
      <c r="O598" s="33"/>
      <c r="P598" s="33"/>
      <c r="Q598" s="33"/>
      <c r="R598" s="33"/>
      <c r="U598" s="26" t="str">
        <f t="shared" si="1509"/>
        <v>Sky watch. On the next page, learn about different kinds of clouds. Then go outside and look at the sky. What colors and shapes do you see? Are the clouds white or gray? Can you see through them, or are they thick and fluffy, like cotton candy?
Are the clouds moving? Watch the sky at different times of the day to see how it changes. Draw at least five of the different cloud shapes and colors you’ve seen.</v>
      </c>
    </row>
    <row r="599" spans="2:21" x14ac:dyDescent="0.2">
      <c r="B599" s="26">
        <v>3</v>
      </c>
      <c r="C599" s="212" t="s">
        <v>745</v>
      </c>
      <c r="D599" s="192" t="str">
        <f>IF(COUNTIF(D596:D598,"A")&gt;=1,"C",IF(COUNTIF(D596:D598,"A")&gt;0,"P"," "))</f>
        <v xml:space="preserve"> </v>
      </c>
      <c r="E599" s="192" t="str">
        <f>IF(COUNTIF(E596:E598,"A")&gt;=1,"C",IF(COUNTIF(E596:E598,"A")&gt;0,"P"," "))</f>
        <v xml:space="preserve"> </v>
      </c>
      <c r="F599" s="192" t="str">
        <f t="shared" ref="F599:R599" si="1514">IF(COUNTIF(F596:F598,"A")&gt;=1,"C",IF(COUNTIF(F596:F598,"A")&gt;0,"P"," "))</f>
        <v xml:space="preserve"> </v>
      </c>
      <c r="G599" s="192" t="str">
        <f t="shared" si="1514"/>
        <v xml:space="preserve"> </v>
      </c>
      <c r="H599" s="192" t="str">
        <f t="shared" si="1514"/>
        <v xml:space="preserve"> </v>
      </c>
      <c r="I599" s="192" t="str">
        <f t="shared" si="1514"/>
        <v xml:space="preserve"> </v>
      </c>
      <c r="J599" s="192" t="str">
        <f t="shared" si="1514"/>
        <v xml:space="preserve"> </v>
      </c>
      <c r="K599" s="192" t="str">
        <f t="shared" si="1514"/>
        <v xml:space="preserve"> </v>
      </c>
      <c r="L599" s="192" t="str">
        <f t="shared" si="1514"/>
        <v xml:space="preserve"> </v>
      </c>
      <c r="M599" s="192" t="str">
        <f t="shared" si="1514"/>
        <v xml:space="preserve"> </v>
      </c>
      <c r="N599" s="192" t="str">
        <f t="shared" si="1514"/>
        <v xml:space="preserve"> </v>
      </c>
      <c r="O599" s="192" t="str">
        <f t="shared" si="1514"/>
        <v xml:space="preserve"> </v>
      </c>
      <c r="P599" s="192" t="str">
        <f t="shared" si="1514"/>
        <v xml:space="preserve"> </v>
      </c>
      <c r="Q599" s="192" t="str">
        <f t="shared" si="1514"/>
        <v xml:space="preserve"> </v>
      </c>
      <c r="R599" s="192" t="str">
        <f t="shared" si="1514"/>
        <v xml:space="preserve"> </v>
      </c>
      <c r="U599" s="26" t="str">
        <f t="shared" si="1509"/>
        <v>Playing outdoors is fun, of course! And playing outdoors with your friends is even better. It can also help you get ready for your outdoor adventures. So play away!</v>
      </c>
    </row>
    <row r="600" spans="2:21" x14ac:dyDescent="0.2">
      <c r="B600" s="211"/>
      <c r="C600" s="213" t="s">
        <v>746</v>
      </c>
      <c r="D600" s="219"/>
      <c r="E600" s="33"/>
      <c r="F600" s="33"/>
      <c r="G600" s="33"/>
      <c r="H600" s="33"/>
      <c r="I600" s="33"/>
      <c r="J600" s="33"/>
      <c r="K600" s="33"/>
      <c r="L600" s="33"/>
      <c r="M600" s="33"/>
      <c r="N600" s="33"/>
      <c r="O600" s="33"/>
      <c r="P600" s="33"/>
      <c r="Q600" s="33"/>
      <c r="R600" s="33"/>
      <c r="U600" s="26" t="str">
        <f t="shared" si="1509"/>
        <v>Play a survival game. Develop your senses by playing the Survival Tent Game or get stronger and faster playing
Capture the Flag.</v>
      </c>
    </row>
    <row r="601" spans="2:21" x14ac:dyDescent="0.2">
      <c r="B601" s="211"/>
      <c r="C601" s="213" t="s">
        <v>747</v>
      </c>
      <c r="D601" s="33"/>
      <c r="E601" s="33"/>
      <c r="F601" s="33"/>
      <c r="G601" s="33"/>
      <c r="H601" s="33"/>
      <c r="I601" s="33"/>
      <c r="J601" s="33"/>
      <c r="K601" s="33"/>
      <c r="L601" s="33"/>
      <c r="M601" s="33"/>
      <c r="N601" s="33"/>
      <c r="O601" s="33"/>
      <c r="P601" s="33"/>
      <c r="Q601" s="33"/>
      <c r="R601" s="33"/>
      <c r="U601" s="26" t="str">
        <f t="shared" si="1509"/>
        <v>Play a night game. Grab some friends and a flashlight, and head outdoors after the sun goes down! Try a nighttime scavenger hunt and check off things you might see or hear, like the North Star or crickets. Or play a game of flashlight tag.</v>
      </c>
    </row>
    <row r="602" spans="2:21" x14ac:dyDescent="0.2">
      <c r="B602" s="211"/>
      <c r="C602" s="213" t="s">
        <v>748</v>
      </c>
      <c r="D602" s="33"/>
      <c r="E602" s="33"/>
      <c r="F602" s="33"/>
      <c r="G602" s="33"/>
      <c r="H602" s="33"/>
      <c r="I602" s="33"/>
      <c r="J602" s="33"/>
      <c r="K602" s="33"/>
      <c r="L602" s="33"/>
      <c r="M602" s="33"/>
      <c r="N602" s="33"/>
      <c r="O602" s="33"/>
      <c r="P602" s="33"/>
      <c r="Q602" s="33"/>
      <c r="R602" s="33"/>
      <c r="U602" s="26" t="str">
        <f t="shared" si="1509"/>
        <v>Play a water game. Experience fun ways to be around water
and get wet! Fill small balloons with water, and use them to
play catch with a friend. (Remember to pick up and throw
away the balloons that break!) Who can stay dry the longest?
Or do a water limbo dance: Try moving underneath a water
stream from a hose without getting wet. If you’re in a pool
or lake, play a tag game like Marco Polo.</v>
      </c>
    </row>
    <row r="603" spans="2:21" x14ac:dyDescent="0.2">
      <c r="B603" s="26">
        <v>4</v>
      </c>
      <c r="C603" s="212" t="s">
        <v>749</v>
      </c>
      <c r="D603" s="192" t="str">
        <f>IF(COUNTIF(D600:D602,"A")&gt;=1,"C",IF(COUNTIF(D600:D602,"A")&gt;0,"P"," "))</f>
        <v xml:space="preserve"> </v>
      </c>
      <c r="E603" s="192" t="str">
        <f t="shared" ref="E603:R603" si="1515">IF(COUNTIF(E600:E602,"A")&gt;=1,"C",IF(COUNTIF(E600:E602,"A")&gt;0,"P"," "))</f>
        <v xml:space="preserve"> </v>
      </c>
      <c r="F603" s="192" t="str">
        <f t="shared" si="1515"/>
        <v xml:space="preserve"> </v>
      </c>
      <c r="G603" s="192" t="str">
        <f t="shared" si="1515"/>
        <v xml:space="preserve"> </v>
      </c>
      <c r="H603" s="192" t="str">
        <f t="shared" si="1515"/>
        <v xml:space="preserve"> </v>
      </c>
      <c r="I603" s="192" t="str">
        <f t="shared" si="1515"/>
        <v xml:space="preserve"> </v>
      </c>
      <c r="J603" s="192" t="str">
        <f t="shared" si="1515"/>
        <v xml:space="preserve"> </v>
      </c>
      <c r="K603" s="192" t="str">
        <f t="shared" si="1515"/>
        <v xml:space="preserve"> </v>
      </c>
      <c r="L603" s="192" t="str">
        <f t="shared" si="1515"/>
        <v xml:space="preserve"> </v>
      </c>
      <c r="M603" s="192" t="str">
        <f t="shared" si="1515"/>
        <v xml:space="preserve"> </v>
      </c>
      <c r="N603" s="192" t="str">
        <f t="shared" si="1515"/>
        <v xml:space="preserve"> </v>
      </c>
      <c r="O603" s="192" t="str">
        <f t="shared" si="1515"/>
        <v xml:space="preserve"> </v>
      </c>
      <c r="P603" s="192" t="str">
        <f t="shared" si="1515"/>
        <v xml:space="preserve"> </v>
      </c>
      <c r="Q603" s="192" t="str">
        <f t="shared" si="1515"/>
        <v xml:space="preserve"> </v>
      </c>
      <c r="R603" s="192" t="str">
        <f t="shared" si="1515"/>
        <v xml:space="preserve"> </v>
      </c>
      <c r="U603" s="26" t="str">
        <f t="shared" si="1509"/>
        <v>Camping out is a great way to experience the outdoors. Whether it’s in your backyard or on
a campsite, learn something that will come in handy on a campout.</v>
      </c>
    </row>
    <row r="604" spans="2:21" x14ac:dyDescent="0.2">
      <c r="B604" s="211"/>
      <c r="C604" s="213" t="s">
        <v>750</v>
      </c>
      <c r="D604" s="219"/>
      <c r="E604" s="33"/>
      <c r="F604" s="33"/>
      <c r="G604" s="33"/>
      <c r="H604" s="33"/>
      <c r="I604" s="33"/>
      <c r="J604" s="33"/>
      <c r="K604" s="33"/>
      <c r="L604" s="33"/>
      <c r="M604" s="33"/>
      <c r="N604" s="33"/>
      <c r="O604" s="33"/>
      <c r="P604" s="33"/>
      <c r="Q604" s="33"/>
      <c r="R604" s="33"/>
      <c r="U604" s="26" t="str">
        <f t="shared" si="1509"/>
        <v>Prepare a campfire. Collect dry twigs, wood shavings, sticks, and large wood for a fire. Stack your materials into three separate piles: What can be used for tinder? Kindling? Fuel? Then, make an
A frame with three pieces of kindling, just like in the drawing. Leave a space under the crossbar. Lay
a handful of tinder against the crossbar inside.</v>
      </c>
    </row>
    <row r="605" spans="2:21" x14ac:dyDescent="0.2">
      <c r="B605" s="211"/>
      <c r="C605" s="213" t="s">
        <v>751</v>
      </c>
      <c r="D605" s="33"/>
      <c r="E605" s="33"/>
      <c r="F605" s="33"/>
      <c r="G605" s="33"/>
      <c r="H605" s="33"/>
      <c r="I605" s="33"/>
      <c r="J605" s="33"/>
      <c r="K605" s="33"/>
      <c r="L605" s="33"/>
      <c r="M605" s="33"/>
      <c r="N605" s="33"/>
      <c r="O605" s="33"/>
      <c r="P605" s="33"/>
      <c r="Q605" s="33"/>
      <c r="R605" s="33"/>
      <c r="U605" s="26" t="str">
        <f t="shared" si="1509"/>
        <v>Tie an overhand knot and a square knot. There are many
kinds of knots. Learn these two: the overhand knot, which is made with one piece of rope; and the square knot, which is
also known as the joining knot. Follow the steps in the picture, and then tie something, like a bundle of clothes or food in a bag. The overhand knot is also known as a stopper—can you
see why?</v>
      </c>
    </row>
    <row r="606" spans="2:21" x14ac:dyDescent="0.2">
      <c r="B606" s="211"/>
      <c r="C606" s="213" t="s">
        <v>752</v>
      </c>
      <c r="D606" s="33"/>
      <c r="E606" s="33"/>
      <c r="F606" s="33"/>
      <c r="G606" s="33"/>
      <c r="H606" s="33"/>
      <c r="I606" s="33"/>
      <c r="J606" s="33"/>
      <c r="K606" s="33"/>
      <c r="L606" s="33"/>
      <c r="M606" s="33"/>
      <c r="N606" s="33"/>
      <c r="O606" s="33"/>
      <c r="P606" s="33"/>
      <c r="Q606" s="33"/>
      <c r="R606" s="33"/>
      <c r="U606" s="26" t="str">
        <f t="shared" si="1509"/>
        <v>Learn to roll a sleeping bag. The smaller or tighter you make your sleeping bag, the easier it is to carry. Practice rolling and tying your sleeping bag tightly. If you have a sleeping bag that goes into a “stuff sack,” or a bed roll, that’s fine, too! Practice rolling it as tightly as you can before you stuff it into the sack or tie it up.</v>
      </c>
    </row>
    <row r="607" spans="2:21" x14ac:dyDescent="0.2">
      <c r="B607" s="26">
        <v>5</v>
      </c>
      <c r="C607" s="212" t="s">
        <v>753</v>
      </c>
      <c r="D607" s="192" t="str">
        <f>IF(COUNTIF(D604:D606,"A")&gt;=1,"C",IF(COUNTIF(D604:D606,"A")&gt;0,"P"," "))</f>
        <v xml:space="preserve"> </v>
      </c>
      <c r="E607" s="192" t="str">
        <f t="shared" ref="E607:R607" si="1516">IF(COUNTIF(E604:E606,"A")&gt;=1,"C",IF(COUNTIF(E604:E606,"A")&gt;0,"P"," "))</f>
        <v xml:space="preserve"> </v>
      </c>
      <c r="F607" s="192" t="str">
        <f t="shared" si="1516"/>
        <v xml:space="preserve"> </v>
      </c>
      <c r="G607" s="192" t="str">
        <f t="shared" si="1516"/>
        <v xml:space="preserve"> </v>
      </c>
      <c r="H607" s="192" t="str">
        <f t="shared" si="1516"/>
        <v xml:space="preserve"> </v>
      </c>
      <c r="I607" s="192" t="str">
        <f t="shared" si="1516"/>
        <v xml:space="preserve"> </v>
      </c>
      <c r="J607" s="192" t="str">
        <f t="shared" si="1516"/>
        <v xml:space="preserve"> </v>
      </c>
      <c r="K607" s="192" t="str">
        <f t="shared" si="1516"/>
        <v xml:space="preserve"> </v>
      </c>
      <c r="L607" s="192" t="str">
        <f t="shared" si="1516"/>
        <v xml:space="preserve"> </v>
      </c>
      <c r="M607" s="192" t="str">
        <f t="shared" si="1516"/>
        <v xml:space="preserve"> </v>
      </c>
      <c r="N607" s="192" t="str">
        <f t="shared" si="1516"/>
        <v xml:space="preserve"> </v>
      </c>
      <c r="O607" s="192" t="str">
        <f t="shared" si="1516"/>
        <v xml:space="preserve"> </v>
      </c>
      <c r="P607" s="192" t="str">
        <f t="shared" si="1516"/>
        <v xml:space="preserve"> </v>
      </c>
      <c r="Q607" s="192" t="str">
        <f t="shared" si="1516"/>
        <v xml:space="preserve"> </v>
      </c>
      <c r="R607" s="192" t="str">
        <f t="shared" si="1516"/>
        <v xml:space="preserve"> </v>
      </c>
      <c r="U607" s="26" t="str">
        <f t="shared" si="1509"/>
        <v>Find an outdoor space you love, and think about how to make it even better. Outdoor adventurers are champions of the world outside!</v>
      </c>
    </row>
    <row r="608" spans="2:21" x14ac:dyDescent="0.2">
      <c r="B608" s="211"/>
      <c r="C608" s="213" t="s">
        <v>754</v>
      </c>
      <c r="D608" s="219"/>
      <c r="E608" s="33"/>
      <c r="F608" s="33"/>
      <c r="G608" s="33"/>
      <c r="H608" s="33"/>
      <c r="I608" s="33"/>
      <c r="J608" s="33"/>
      <c r="K608" s="33"/>
      <c r="L608" s="33"/>
      <c r="M608" s="33"/>
      <c r="N608" s="33"/>
      <c r="O608" s="33"/>
      <c r="P608" s="33"/>
      <c r="Q608" s="33"/>
      <c r="R608" s="33"/>
      <c r="U608" s="26" t="str">
        <f t="shared" si="1509"/>
        <v>Improve a trail. Tell a family member or your troop leader
that you’d like to help out at a city or state park. You can do
things like help clear an old hiking trail or think of ways to
remind people to protect plants and wildlife.</v>
      </c>
    </row>
    <row r="609" spans="2:21" x14ac:dyDescent="0.2">
      <c r="B609" s="211"/>
      <c r="C609" s="213" t="s">
        <v>755</v>
      </c>
      <c r="D609" s="33"/>
      <c r="E609" s="33"/>
      <c r="F609" s="33"/>
      <c r="G609" s="33"/>
      <c r="H609" s="33"/>
      <c r="I609" s="33"/>
      <c r="J609" s="33"/>
      <c r="K609" s="33"/>
      <c r="L609" s="33"/>
      <c r="M609" s="33"/>
      <c r="N609" s="33"/>
      <c r="O609" s="33"/>
      <c r="P609" s="33"/>
      <c r="Q609" s="33"/>
      <c r="R609" s="33"/>
      <c r="U609" s="26" t="str">
        <f t="shared" si="1509"/>
        <v>Care for animals. How can you help other living things
around you? You might put up a bird feeder or create a
birdbath out of a recycled container. You could plant flowers like zinnias and marigolds to attract hummingbirds. Or pile
up lots of dead branches and leaves to give small animals a
place to nest and hide.</v>
      </c>
    </row>
    <row r="610" spans="2:21" x14ac:dyDescent="0.2">
      <c r="B610" s="211"/>
      <c r="C610" s="213" t="s">
        <v>756</v>
      </c>
      <c r="D610" s="33"/>
      <c r="E610" s="33"/>
      <c r="F610" s="33"/>
      <c r="G610" s="33"/>
      <c r="H610" s="33"/>
      <c r="I610" s="33"/>
      <c r="J610" s="33"/>
      <c r="K610" s="33"/>
      <c r="L610" s="33"/>
      <c r="M610" s="33"/>
      <c r="N610" s="33"/>
      <c r="O610" s="33"/>
      <c r="P610" s="33"/>
      <c r="Q610" s="33"/>
      <c r="R610" s="33"/>
      <c r="U610" s="26" t="str">
        <f t="shared" si="1509"/>
        <v>Help an outdoor space you love. What’s your favorite outdoor place? What could you do it make it even better? You could talk with your troop leader about planting new bushes or trees. Or get together with your troop and come up with your own ideas!</v>
      </c>
    </row>
    <row r="611" spans="2:21" ht="1.5" customHeight="1" thickBot="1" x14ac:dyDescent="0.25">
      <c r="D611" s="192" t="str">
        <f>IF(COUNTIF(D608:D610,"A")&gt;=1,"C",IF(COUNTIF(D608:D610,"A")&gt;0,"P"," "))</f>
        <v xml:space="preserve"> </v>
      </c>
      <c r="E611" s="192" t="str">
        <f t="shared" ref="E611:R611" si="1517">IF(COUNTIF(E608:E610,"A")&gt;=1,"C",IF(COUNTIF(E608:E610,"A")&gt;0,"P"," "))</f>
        <v xml:space="preserve"> </v>
      </c>
      <c r="F611" s="192" t="str">
        <f t="shared" si="1517"/>
        <v xml:space="preserve"> </v>
      </c>
      <c r="G611" s="192" t="str">
        <f t="shared" si="1517"/>
        <v xml:space="preserve"> </v>
      </c>
      <c r="H611" s="192" t="str">
        <f t="shared" si="1517"/>
        <v xml:space="preserve"> </v>
      </c>
      <c r="I611" s="192" t="str">
        <f t="shared" si="1517"/>
        <v xml:space="preserve"> </v>
      </c>
      <c r="J611" s="192" t="str">
        <f t="shared" si="1517"/>
        <v xml:space="preserve"> </v>
      </c>
      <c r="K611" s="192" t="str">
        <f t="shared" si="1517"/>
        <v xml:space="preserve"> </v>
      </c>
      <c r="L611" s="192" t="str">
        <f t="shared" si="1517"/>
        <v xml:space="preserve"> </v>
      </c>
      <c r="M611" s="192" t="str">
        <f t="shared" si="1517"/>
        <v xml:space="preserve"> </v>
      </c>
      <c r="N611" s="192" t="str">
        <f t="shared" si="1517"/>
        <v xml:space="preserve"> </v>
      </c>
      <c r="O611" s="192" t="str">
        <f t="shared" si="1517"/>
        <v xml:space="preserve"> </v>
      </c>
      <c r="P611" s="192" t="str">
        <f t="shared" si="1517"/>
        <v xml:space="preserve"> </v>
      </c>
      <c r="Q611" s="192" t="str">
        <f t="shared" si="1517"/>
        <v xml:space="preserve"> </v>
      </c>
      <c r="R611" s="192" t="str">
        <f t="shared" si="1517"/>
        <v xml:space="preserve"> </v>
      </c>
      <c r="U611" s="26" t="str">
        <f t="shared" si="1509"/>
        <v/>
      </c>
    </row>
    <row r="612" spans="2:21" ht="13.5" thickBot="1" x14ac:dyDescent="0.25">
      <c r="C612" s="58" t="s">
        <v>48</v>
      </c>
      <c r="D612" s="206" t="str">
        <f t="shared" ref="D612:R612" si="1518">IF(COUNTIF(D595:D611,"C")&gt;4,"C",IF(COUNTIF(D595:D611,"C")&gt;0,"P"," "))</f>
        <v xml:space="preserve"> </v>
      </c>
      <c r="E612" s="206" t="str">
        <f t="shared" si="1518"/>
        <v xml:space="preserve"> </v>
      </c>
      <c r="F612" s="206" t="str">
        <f t="shared" si="1518"/>
        <v xml:space="preserve"> </v>
      </c>
      <c r="G612" s="206" t="str">
        <f t="shared" si="1518"/>
        <v xml:space="preserve"> </v>
      </c>
      <c r="H612" s="206" t="str">
        <f t="shared" si="1518"/>
        <v xml:space="preserve"> </v>
      </c>
      <c r="I612" s="206" t="str">
        <f t="shared" si="1518"/>
        <v xml:space="preserve"> </v>
      </c>
      <c r="J612" s="206" t="str">
        <f t="shared" si="1518"/>
        <v xml:space="preserve"> </v>
      </c>
      <c r="K612" s="206" t="str">
        <f t="shared" si="1518"/>
        <v xml:space="preserve"> </v>
      </c>
      <c r="L612" s="206" t="str">
        <f t="shared" si="1518"/>
        <v xml:space="preserve"> </v>
      </c>
      <c r="M612" s="206" t="str">
        <f t="shared" si="1518"/>
        <v xml:space="preserve"> </v>
      </c>
      <c r="N612" s="206" t="str">
        <f t="shared" si="1518"/>
        <v xml:space="preserve"> </v>
      </c>
      <c r="O612" s="206" t="str">
        <f t="shared" si="1518"/>
        <v xml:space="preserve"> </v>
      </c>
      <c r="P612" s="206" t="str">
        <f t="shared" si="1518"/>
        <v xml:space="preserve"> </v>
      </c>
      <c r="Q612" s="206" t="str">
        <f t="shared" si="1518"/>
        <v xml:space="preserve"> </v>
      </c>
      <c r="R612" s="206" t="str">
        <f t="shared" si="1518"/>
        <v xml:space="preserve"> </v>
      </c>
      <c r="U612" s="26" t="str">
        <f t="shared" si="1509"/>
        <v/>
      </c>
    </row>
  </sheetData>
  <sheetProtection selectLockedCells="1"/>
  <mergeCells count="24">
    <mergeCell ref="D1:D4"/>
    <mergeCell ref="E1:E4"/>
    <mergeCell ref="F1:F4"/>
    <mergeCell ref="A353:R353"/>
    <mergeCell ref="A3:C3"/>
    <mergeCell ref="P1:P4"/>
    <mergeCell ref="Q1:Q4"/>
    <mergeCell ref="R1:R4"/>
    <mergeCell ref="A589:R589"/>
    <mergeCell ref="A237:R237"/>
    <mergeCell ref="G1:G4"/>
    <mergeCell ref="H1:H4"/>
    <mergeCell ref="I1:I4"/>
    <mergeCell ref="A5:R5"/>
    <mergeCell ref="A121:R121"/>
    <mergeCell ref="D6:R6"/>
    <mergeCell ref="A515:R515"/>
    <mergeCell ref="A562:R562"/>
    <mergeCell ref="J1:J4"/>
    <mergeCell ref="K1:K4"/>
    <mergeCell ref="L1:L4"/>
    <mergeCell ref="M1:M4"/>
    <mergeCell ref="N1:N4"/>
    <mergeCell ref="O1:O4"/>
  </mergeCells>
  <pageMargins left="0.75" right="0.75" top="1" bottom="0.5" header="0.5" footer="0.25"/>
  <pageSetup scale="74" orientation="portrait" horizontalDpi="300" verticalDpi="300" r:id="rId1"/>
  <headerFooter>
    <oddHeader>&amp;C&amp;"Arial,Bold"&amp;14BrownieTrax&amp;12
Brownie Badges - &amp;D</oddHeader>
    <oddFooter>&amp;CPage &amp;P</oddFooter>
  </headerFooter>
  <rowBreaks count="8" manualBreakCount="8">
    <brk id="74" max="16383" man="1"/>
    <brk id="144" max="16383" man="1"/>
    <brk id="213" max="16383" man="1"/>
    <brk id="283" max="16383" man="1"/>
    <brk id="352" max="16383" man="1"/>
    <brk id="422" max="16383" man="1"/>
    <brk id="491" max="16383" man="1"/>
    <brk id="561"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39997558519241921"/>
    <pageSetUpPr fitToPage="1"/>
  </sheetPr>
  <dimension ref="A1:U55"/>
  <sheetViews>
    <sheetView showGridLines="0" zoomScaleNormal="100" workbookViewId="0">
      <pane ySplit="4" topLeftCell="A5" activePane="bottomLeft" state="frozen"/>
      <selection pane="bottomLeft" activeCell="X59" sqref="X59"/>
    </sheetView>
  </sheetViews>
  <sheetFormatPr defaultRowHeight="12.75" x14ac:dyDescent="0.2"/>
  <cols>
    <col min="1" max="1" width="14.42578125" style="57" customWidth="1"/>
    <col min="2" max="2" width="3.7109375" customWidth="1"/>
    <col min="3" max="3" width="30.28515625" customWidth="1"/>
    <col min="4" max="18" width="3.28515625" style="55" customWidth="1"/>
  </cols>
  <sheetData>
    <row r="1" spans="1:21" ht="12.75" customHeight="1" x14ac:dyDescent="0.2">
      <c r="A1" s="45"/>
      <c r="B1" s="125" t="s">
        <v>45</v>
      </c>
      <c r="C1" s="319">
        <f>Instructions!E3</f>
        <v>0</v>
      </c>
      <c r="D1" s="440" t="str">
        <f ca="1">'Brownie 1'!$A$1</f>
        <v>Brownie 1</v>
      </c>
      <c r="E1" s="440" t="str">
        <f ca="1">'Brownie 2'!$A$1</f>
        <v>Brownie 2</v>
      </c>
      <c r="F1" s="440" t="str">
        <f ca="1">'Brownie 3'!$A$1</f>
        <v>Brownie 3</v>
      </c>
      <c r="G1" s="440" t="str">
        <f ca="1">'Brownie 4'!$A$1</f>
        <v>Brownie 4</v>
      </c>
      <c r="H1" s="440" t="str">
        <f ca="1">'Brownie 5'!$A$1</f>
        <v>Brownie 5</v>
      </c>
      <c r="I1" s="440" t="str">
        <f ca="1">'Brownie 6'!$A$1</f>
        <v>Brownie 6</v>
      </c>
      <c r="J1" s="440" t="str">
        <f ca="1">'Brownie 7'!$A$1</f>
        <v>Brownie 7</v>
      </c>
      <c r="K1" s="440" t="str">
        <f ca="1">'Brownie 8'!$A$1</f>
        <v>Brownie 8</v>
      </c>
      <c r="L1" s="440" t="str">
        <f ca="1">'Brownie 9'!$A$1</f>
        <v>Brownie 9</v>
      </c>
      <c r="M1" s="440" t="str">
        <f ca="1">'Brownie 10'!$A$1</f>
        <v>Brownie 10</v>
      </c>
      <c r="N1" s="440" t="str">
        <f ca="1">'Brownie 11'!$A$1</f>
        <v>Brownie 11</v>
      </c>
      <c r="O1" s="440" t="str">
        <f ca="1">'Brownie 12'!$A$1</f>
        <v>Brownie 12</v>
      </c>
      <c r="P1" s="440" t="str">
        <f ca="1">'Brownie 13'!$A$1</f>
        <v>Brownie 13</v>
      </c>
      <c r="Q1" s="440" t="str">
        <f ca="1">'Brownie 14'!$A$1</f>
        <v>Brownie 14</v>
      </c>
      <c r="R1" s="440" t="str">
        <f ca="1">'Brownie 15'!$A$1</f>
        <v>Brownie 15</v>
      </c>
    </row>
    <row r="2" spans="1:21" ht="12.75" customHeight="1" x14ac:dyDescent="0.2">
      <c r="A2" s="45"/>
      <c r="B2" s="16" t="s">
        <v>46</v>
      </c>
      <c r="C2" s="27">
        <f>Instructions!E5</f>
        <v>0</v>
      </c>
      <c r="D2" s="441"/>
      <c r="E2" s="441"/>
      <c r="F2" s="441"/>
      <c r="G2" s="441"/>
      <c r="H2" s="441"/>
      <c r="I2" s="441"/>
      <c r="J2" s="441"/>
      <c r="K2" s="441"/>
      <c r="L2" s="441"/>
      <c r="M2" s="441"/>
      <c r="N2" s="441"/>
      <c r="O2" s="441"/>
      <c r="P2" s="441"/>
      <c r="Q2" s="441"/>
      <c r="R2" s="441"/>
    </row>
    <row r="3" spans="1:21" x14ac:dyDescent="0.2">
      <c r="A3" s="453" t="s">
        <v>52</v>
      </c>
      <c r="B3" s="453"/>
      <c r="C3" s="465"/>
      <c r="D3" s="441"/>
      <c r="E3" s="441"/>
      <c r="F3" s="441"/>
      <c r="G3" s="441"/>
      <c r="H3" s="441"/>
      <c r="I3" s="441"/>
      <c r="J3" s="441"/>
      <c r="K3" s="441"/>
      <c r="L3" s="441"/>
      <c r="M3" s="441"/>
      <c r="N3" s="441"/>
      <c r="O3" s="441"/>
      <c r="P3" s="441"/>
      <c r="Q3" s="441"/>
      <c r="R3" s="441"/>
    </row>
    <row r="4" spans="1:21" s="110" customFormat="1" x14ac:dyDescent="0.2">
      <c r="A4" s="462"/>
      <c r="B4" s="463"/>
      <c r="C4" s="464"/>
      <c r="D4" s="442"/>
      <c r="E4" s="442"/>
      <c r="F4" s="442"/>
      <c r="G4" s="442"/>
      <c r="H4" s="442"/>
      <c r="I4" s="442"/>
      <c r="J4" s="442"/>
      <c r="K4" s="442"/>
      <c r="L4" s="442"/>
      <c r="M4" s="442"/>
      <c r="N4" s="442"/>
      <c r="O4" s="442"/>
      <c r="P4" s="442"/>
      <c r="Q4" s="442"/>
      <c r="R4" s="442"/>
    </row>
    <row r="5" spans="1:21" ht="18" x14ac:dyDescent="0.2">
      <c r="A5" s="455" t="s">
        <v>54</v>
      </c>
      <c r="B5" s="456"/>
      <c r="C5" s="456"/>
      <c r="D5" s="457"/>
      <c r="E5" s="457"/>
      <c r="F5" s="457"/>
      <c r="G5" s="457"/>
      <c r="H5" s="457"/>
      <c r="I5" s="457"/>
      <c r="J5" s="457"/>
      <c r="K5" s="457"/>
      <c r="L5" s="457"/>
      <c r="M5" s="457"/>
      <c r="N5" s="457"/>
      <c r="O5" s="457"/>
      <c r="P5" s="457"/>
      <c r="Q5" s="457"/>
      <c r="R5" s="457"/>
    </row>
    <row r="6" spans="1:21" ht="18" x14ac:dyDescent="0.2">
      <c r="A6" s="460" t="s">
        <v>55</v>
      </c>
      <c r="B6" s="461"/>
      <c r="C6" s="461"/>
      <c r="D6" s="461"/>
      <c r="E6" s="461"/>
      <c r="F6" s="461"/>
      <c r="G6" s="461"/>
      <c r="H6" s="461"/>
      <c r="I6" s="461"/>
      <c r="J6" s="461"/>
      <c r="K6" s="461"/>
      <c r="L6" s="461"/>
      <c r="M6" s="461"/>
      <c r="N6" s="461"/>
      <c r="O6" s="461"/>
      <c r="P6" s="461"/>
      <c r="Q6" s="461"/>
      <c r="R6" s="461"/>
    </row>
    <row r="7" spans="1:21" s="139" customFormat="1" ht="15" x14ac:dyDescent="0.25">
      <c r="A7" s="137"/>
      <c r="B7" s="458" t="s">
        <v>59</v>
      </c>
      <c r="C7" s="459"/>
      <c r="D7" s="459"/>
      <c r="E7" s="459"/>
      <c r="F7" s="459"/>
      <c r="G7" s="459"/>
      <c r="H7" s="459"/>
      <c r="I7" s="459"/>
      <c r="J7" s="459"/>
      <c r="K7" s="459"/>
      <c r="L7" s="459"/>
      <c r="M7" s="459"/>
      <c r="N7" s="459"/>
      <c r="O7" s="459"/>
      <c r="P7" s="459"/>
      <c r="Q7" s="459"/>
      <c r="R7" s="459"/>
    </row>
    <row r="8" spans="1:21" x14ac:dyDescent="0.2">
      <c r="A8"/>
      <c r="B8" s="46">
        <v>1</v>
      </c>
      <c r="C8" s="47" t="s">
        <v>62</v>
      </c>
      <c r="D8" s="161"/>
      <c r="E8" s="48"/>
      <c r="F8" s="48"/>
      <c r="G8" s="48"/>
      <c r="H8" s="48"/>
      <c r="I8" s="48"/>
      <c r="J8" s="48"/>
      <c r="K8" s="48"/>
      <c r="L8" s="48"/>
      <c r="M8" s="48"/>
      <c r="N8" s="48"/>
      <c r="O8" s="48"/>
      <c r="P8" s="48"/>
      <c r="Q8" s="48"/>
      <c r="R8" s="115"/>
      <c r="U8" t="str">
        <f>GetComments(C8)</f>
        <v>their special qualities and talents</v>
      </c>
    </row>
    <row r="9" spans="1:21" x14ac:dyDescent="0.2">
      <c r="A9" s="45"/>
      <c r="B9" s="46">
        <v>2</v>
      </c>
      <c r="C9" s="49" t="s">
        <v>63</v>
      </c>
      <c r="D9" s="115"/>
      <c r="E9" s="48"/>
      <c r="F9" s="48"/>
      <c r="G9" s="48"/>
      <c r="H9" s="48"/>
      <c r="I9" s="48"/>
      <c r="J9" s="48"/>
      <c r="K9" s="48"/>
      <c r="L9" s="48"/>
      <c r="M9" s="48"/>
      <c r="N9" s="48"/>
      <c r="O9" s="48"/>
      <c r="P9" s="48"/>
      <c r="Q9" s="48"/>
      <c r="R9" s="115"/>
      <c r="U9" t="str">
        <f t="shared" ref="U9:U55" si="0">GetComments(C9)</f>
        <v>the values of the Girl Scout Law</v>
      </c>
    </row>
    <row r="10" spans="1:21" ht="13.5" thickBot="1" x14ac:dyDescent="0.25">
      <c r="A10" s="45"/>
      <c r="B10" s="46">
        <v>3</v>
      </c>
      <c r="C10" s="59" t="s">
        <v>64</v>
      </c>
      <c r="D10" s="115"/>
      <c r="E10" s="48"/>
      <c r="F10" s="48"/>
      <c r="G10" s="48"/>
      <c r="H10" s="48"/>
      <c r="I10" s="48"/>
      <c r="J10" s="48"/>
      <c r="K10" s="48"/>
      <c r="L10" s="48"/>
      <c r="M10" s="48"/>
      <c r="N10" s="48"/>
      <c r="O10" s="48"/>
      <c r="P10" s="48"/>
      <c r="Q10" s="48"/>
      <c r="R10" s="308"/>
      <c r="U10" t="str">
        <f t="shared" si="0"/>
        <v>their special qualities and values of their families</v>
      </c>
    </row>
    <row r="11" spans="1:21" ht="13.5" thickBot="1" x14ac:dyDescent="0.25">
      <c r="A11" s="45"/>
      <c r="C11" s="30" t="s">
        <v>48</v>
      </c>
      <c r="D11" s="51" t="str">
        <f t="shared" ref="D11:I11" si="1">IF(COUNTIF(D8:D10,"A")=3,"C",IF(COUNTIF(D8:D10,"A")&gt;0,"P"," "))</f>
        <v xml:space="preserve"> </v>
      </c>
      <c r="E11" s="51" t="str">
        <f t="shared" si="1"/>
        <v xml:space="preserve"> </v>
      </c>
      <c r="F11" s="51" t="str">
        <f t="shared" si="1"/>
        <v xml:space="preserve"> </v>
      </c>
      <c r="G11" s="51" t="str">
        <f t="shared" si="1"/>
        <v xml:space="preserve"> </v>
      </c>
      <c r="H11" s="51" t="str">
        <f t="shared" si="1"/>
        <v xml:space="preserve"> </v>
      </c>
      <c r="I11" s="51" t="str">
        <f t="shared" si="1"/>
        <v xml:space="preserve"> </v>
      </c>
      <c r="J11" s="51" t="str">
        <f t="shared" ref="J11:R11" si="2">IF(COUNTIF(J8:J10,"A")=3,"C",IF(COUNTIF(J8:J10,"A")&gt;0,"P"," "))</f>
        <v xml:space="preserve"> </v>
      </c>
      <c r="K11" s="51" t="str">
        <f t="shared" si="2"/>
        <v xml:space="preserve"> </v>
      </c>
      <c r="L11" s="51" t="str">
        <f t="shared" si="2"/>
        <v xml:space="preserve"> </v>
      </c>
      <c r="M11" s="51" t="str">
        <f t="shared" si="2"/>
        <v xml:space="preserve"> </v>
      </c>
      <c r="N11" s="51" t="str">
        <f t="shared" si="2"/>
        <v xml:space="preserve"> </v>
      </c>
      <c r="O11" s="51" t="str">
        <f t="shared" si="2"/>
        <v xml:space="preserve"> </v>
      </c>
      <c r="P11" s="51" t="str">
        <f t="shared" si="2"/>
        <v xml:space="preserve"> </v>
      </c>
      <c r="Q11" s="51" t="str">
        <f t="shared" si="2"/>
        <v xml:space="preserve"> </v>
      </c>
      <c r="R11" s="51" t="str">
        <f t="shared" si="2"/>
        <v xml:space="preserve"> </v>
      </c>
      <c r="U11" t="str">
        <f t="shared" si="0"/>
        <v/>
      </c>
    </row>
    <row r="12" spans="1:21" s="139" customFormat="1" ht="15" x14ac:dyDescent="0.25">
      <c r="A12" s="137"/>
      <c r="B12" s="454" t="s">
        <v>115</v>
      </c>
      <c r="C12" s="454"/>
      <c r="D12" s="454"/>
      <c r="E12" s="454"/>
      <c r="F12" s="454"/>
      <c r="G12" s="454"/>
      <c r="H12" s="454"/>
      <c r="I12" s="454"/>
      <c r="J12" s="454"/>
      <c r="K12" s="454"/>
      <c r="L12" s="454"/>
      <c r="M12" s="454"/>
      <c r="N12" s="454"/>
      <c r="O12" s="454"/>
      <c r="P12" s="454"/>
      <c r="Q12" s="454"/>
      <c r="R12" s="454"/>
      <c r="U12" t="str">
        <f t="shared" si="0"/>
        <v/>
      </c>
    </row>
    <row r="13" spans="1:21" x14ac:dyDescent="0.2">
      <c r="A13"/>
      <c r="B13" s="46">
        <v>1</v>
      </c>
      <c r="C13" s="49" t="s">
        <v>56</v>
      </c>
      <c r="D13" s="115"/>
      <c r="E13" s="48"/>
      <c r="F13" s="48"/>
      <c r="G13" s="48"/>
      <c r="H13" s="48"/>
      <c r="I13" s="48"/>
      <c r="J13" s="48"/>
      <c r="K13" s="48"/>
      <c r="L13" s="48"/>
      <c r="M13" s="48"/>
      <c r="N13" s="48"/>
      <c r="O13" s="48"/>
      <c r="P13" s="48"/>
      <c r="Q13" s="48"/>
      <c r="R13" s="115"/>
      <c r="U13" t="str">
        <f t="shared" si="0"/>
        <v/>
      </c>
    </row>
    <row r="14" spans="1:21" x14ac:dyDescent="0.2">
      <c r="A14" s="45"/>
      <c r="B14" s="46">
        <v>2</v>
      </c>
      <c r="C14" s="60" t="s">
        <v>65</v>
      </c>
      <c r="D14" s="115"/>
      <c r="E14" s="48"/>
      <c r="F14" s="48"/>
      <c r="G14" s="48"/>
      <c r="H14" s="48"/>
      <c r="I14" s="48"/>
      <c r="J14" s="48"/>
      <c r="K14" s="48"/>
      <c r="L14" s="48"/>
      <c r="M14" s="48"/>
      <c r="N14" s="48"/>
      <c r="O14" s="48"/>
      <c r="P14" s="48"/>
      <c r="Q14" s="48"/>
      <c r="R14" s="115"/>
      <c r="U14" t="str">
        <f t="shared" si="0"/>
        <v>with their families on a healthy-living activity</v>
      </c>
    </row>
    <row r="15" spans="1:21" ht="13.5" thickBot="1" x14ac:dyDescent="0.25">
      <c r="A15" s="45"/>
      <c r="B15" s="46">
        <v>3</v>
      </c>
      <c r="C15" s="59" t="s">
        <v>66</v>
      </c>
      <c r="D15" s="115"/>
      <c r="E15" s="48"/>
      <c r="F15" s="48"/>
      <c r="G15" s="48"/>
      <c r="H15" s="48"/>
      <c r="I15" s="48"/>
      <c r="J15" s="48"/>
      <c r="K15" s="48"/>
      <c r="L15" s="48"/>
      <c r="M15" s="48"/>
      <c r="N15" s="48"/>
      <c r="O15" s="48"/>
      <c r="P15" s="48"/>
      <c r="Q15" s="48"/>
      <c r="R15" s="308"/>
      <c r="U15" t="str">
        <f t="shared" si="0"/>
        <v>with their communities to increase healthy-living opportunities</v>
      </c>
    </row>
    <row r="16" spans="1:21" ht="13.5" thickBot="1" x14ac:dyDescent="0.25">
      <c r="A16" s="45"/>
      <c r="B16" s="53"/>
      <c r="C16" s="30" t="s">
        <v>48</v>
      </c>
      <c r="D16" s="51" t="str">
        <f t="shared" ref="D16:I16" si="3">IF(COUNTIF(D13:D15,"A")=3,"C",IF(COUNTIF(D13:D15,"A")&gt;0,"P"," "))</f>
        <v xml:space="preserve"> </v>
      </c>
      <c r="E16" s="51" t="str">
        <f t="shared" si="3"/>
        <v xml:space="preserve"> </v>
      </c>
      <c r="F16" s="51" t="str">
        <f t="shared" si="3"/>
        <v xml:space="preserve"> </v>
      </c>
      <c r="G16" s="51" t="str">
        <f t="shared" si="3"/>
        <v xml:space="preserve"> </v>
      </c>
      <c r="H16" s="51" t="str">
        <f t="shared" si="3"/>
        <v xml:space="preserve"> </v>
      </c>
      <c r="I16" s="51" t="str">
        <f t="shared" si="3"/>
        <v xml:space="preserve"> </v>
      </c>
      <c r="J16" s="51" t="str">
        <f t="shared" ref="J16:R16" si="4">IF(COUNTIF(J13:J15,"A")=3,"C",IF(COUNTIF(J13:J15,"A")&gt;0,"P"," "))</f>
        <v xml:space="preserve"> </v>
      </c>
      <c r="K16" s="51" t="str">
        <f t="shared" si="4"/>
        <v xml:space="preserve"> </v>
      </c>
      <c r="L16" s="51" t="str">
        <f t="shared" si="4"/>
        <v xml:space="preserve"> </v>
      </c>
      <c r="M16" s="51" t="str">
        <f t="shared" si="4"/>
        <v xml:space="preserve"> </v>
      </c>
      <c r="N16" s="51" t="str">
        <f t="shared" si="4"/>
        <v xml:space="preserve"> </v>
      </c>
      <c r="O16" s="51" t="str">
        <f t="shared" si="4"/>
        <v xml:space="preserve"> </v>
      </c>
      <c r="P16" s="51" t="str">
        <f t="shared" si="4"/>
        <v xml:space="preserve"> </v>
      </c>
      <c r="Q16" s="51" t="str">
        <f t="shared" si="4"/>
        <v xml:space="preserve"> </v>
      </c>
      <c r="R16" s="51" t="str">
        <f t="shared" si="4"/>
        <v xml:space="preserve"> </v>
      </c>
      <c r="U16" t="str">
        <f t="shared" si="0"/>
        <v/>
      </c>
    </row>
    <row r="17" spans="1:21" s="139" customFormat="1" ht="15" x14ac:dyDescent="0.25">
      <c r="A17" s="137"/>
      <c r="B17" s="454" t="s">
        <v>61</v>
      </c>
      <c r="C17" s="454"/>
      <c r="D17" s="454"/>
      <c r="E17" s="454"/>
      <c r="F17" s="454"/>
      <c r="G17" s="454"/>
      <c r="H17" s="454"/>
      <c r="I17" s="454"/>
      <c r="J17" s="454"/>
      <c r="K17" s="454"/>
      <c r="L17" s="454"/>
      <c r="M17" s="454"/>
      <c r="N17" s="454"/>
      <c r="O17" s="454"/>
      <c r="P17" s="454"/>
      <c r="Q17" s="454"/>
      <c r="R17" s="454"/>
      <c r="U17" t="str">
        <f t="shared" si="0"/>
        <v/>
      </c>
    </row>
    <row r="18" spans="1:21" x14ac:dyDescent="0.2">
      <c r="A18"/>
      <c r="B18" s="46">
        <v>1</v>
      </c>
      <c r="C18" s="61" t="s">
        <v>67</v>
      </c>
      <c r="D18" s="115"/>
      <c r="E18" s="48"/>
      <c r="F18" s="48"/>
      <c r="G18" s="48"/>
      <c r="H18" s="48"/>
      <c r="I18" s="48"/>
      <c r="J18" s="48"/>
      <c r="K18" s="48"/>
      <c r="L18" s="48"/>
      <c r="M18" s="48"/>
      <c r="N18" s="48"/>
      <c r="O18" s="48"/>
      <c r="P18" s="48"/>
      <c r="Q18" s="48"/>
      <c r="R18" s="115"/>
      <c r="U18" t="str">
        <f t="shared" si="0"/>
        <v>identify a community place where they can Take Action</v>
      </c>
    </row>
    <row r="19" spans="1:21" x14ac:dyDescent="0.2">
      <c r="A19" s="45"/>
      <c r="B19" s="46">
        <v>2</v>
      </c>
      <c r="C19" s="29" t="s">
        <v>57</v>
      </c>
      <c r="D19" s="115"/>
      <c r="E19" s="48"/>
      <c r="F19" s="48"/>
      <c r="G19" s="48"/>
      <c r="H19" s="48"/>
      <c r="I19" s="48"/>
      <c r="J19" s="48"/>
      <c r="K19" s="48"/>
      <c r="L19" s="48"/>
      <c r="M19" s="48"/>
      <c r="N19" s="48"/>
      <c r="O19" s="48"/>
      <c r="P19" s="48"/>
      <c r="Q19" s="48"/>
      <c r="R19" s="115"/>
      <c r="U19" t="str">
        <f t="shared" si="0"/>
        <v/>
      </c>
    </row>
    <row r="20" spans="1:21" ht="13.5" thickBot="1" x14ac:dyDescent="0.25">
      <c r="A20" s="45"/>
      <c r="B20" s="46">
        <v>3</v>
      </c>
      <c r="C20" s="62" t="s">
        <v>68</v>
      </c>
      <c r="D20" s="115"/>
      <c r="E20" s="48"/>
      <c r="F20" s="48"/>
      <c r="G20" s="48"/>
      <c r="H20" s="48"/>
      <c r="I20" s="48"/>
      <c r="J20" s="48"/>
      <c r="K20" s="48"/>
      <c r="L20" s="48"/>
      <c r="M20" s="48"/>
      <c r="N20" s="48"/>
      <c r="O20" s="48"/>
      <c r="P20" s="48"/>
      <c r="Q20" s="48"/>
      <c r="R20" s="308"/>
      <c r="U20" t="str">
        <f t="shared" si="0"/>
        <v>improve their world by carrying out their Take Action Project</v>
      </c>
    </row>
    <row r="21" spans="1:21" ht="13.5" thickBot="1" x14ac:dyDescent="0.25">
      <c r="A21" s="45"/>
      <c r="B21" s="53"/>
      <c r="C21" s="30" t="s">
        <v>48</v>
      </c>
      <c r="D21" s="51" t="str">
        <f t="shared" ref="D21:I21" si="5">IF(COUNTIF(D18:D20,"A")=3,"C",IF(COUNTIF(D18:D20,"A")&gt;0,"P"," "))</f>
        <v xml:space="preserve"> </v>
      </c>
      <c r="E21" s="51" t="str">
        <f t="shared" si="5"/>
        <v xml:space="preserve"> </v>
      </c>
      <c r="F21" s="51" t="str">
        <f t="shared" si="5"/>
        <v xml:space="preserve"> </v>
      </c>
      <c r="G21" s="51" t="str">
        <f t="shared" si="5"/>
        <v xml:space="preserve"> </v>
      </c>
      <c r="H21" s="51" t="str">
        <f t="shared" si="5"/>
        <v xml:space="preserve"> </v>
      </c>
      <c r="I21" s="51" t="str">
        <f t="shared" si="5"/>
        <v xml:space="preserve"> </v>
      </c>
      <c r="J21" s="51" t="str">
        <f t="shared" ref="J21:R21" si="6">IF(COUNTIF(J18:J20,"A")=3,"C",IF(COUNTIF(J18:J20,"A")&gt;0,"P"," "))</f>
        <v xml:space="preserve"> </v>
      </c>
      <c r="K21" s="51" t="str">
        <f t="shared" si="6"/>
        <v xml:space="preserve"> </v>
      </c>
      <c r="L21" s="51" t="str">
        <f t="shared" si="6"/>
        <v xml:space="preserve"> </v>
      </c>
      <c r="M21" s="51" t="str">
        <f t="shared" si="6"/>
        <v xml:space="preserve"> </v>
      </c>
      <c r="N21" s="51" t="str">
        <f t="shared" si="6"/>
        <v xml:space="preserve"> </v>
      </c>
      <c r="O21" s="51" t="str">
        <f t="shared" si="6"/>
        <v xml:space="preserve"> </v>
      </c>
      <c r="P21" s="51" t="str">
        <f t="shared" si="6"/>
        <v xml:space="preserve"> </v>
      </c>
      <c r="Q21" s="51" t="str">
        <f t="shared" si="6"/>
        <v xml:space="preserve"> </v>
      </c>
      <c r="R21" s="51" t="str">
        <f t="shared" si="6"/>
        <v xml:space="preserve"> </v>
      </c>
      <c r="U21" t="str">
        <f t="shared" si="0"/>
        <v/>
      </c>
    </row>
    <row r="22" spans="1:21" s="139" customFormat="1" ht="15" x14ac:dyDescent="0.25">
      <c r="A22" s="137"/>
      <c r="B22" s="454" t="s">
        <v>58</v>
      </c>
      <c r="C22" s="454"/>
      <c r="D22" s="454"/>
      <c r="E22" s="454"/>
      <c r="F22" s="454"/>
      <c r="G22" s="454"/>
      <c r="H22" s="454"/>
      <c r="I22" s="454"/>
      <c r="J22" s="454"/>
      <c r="K22" s="454"/>
      <c r="L22" s="454"/>
      <c r="M22" s="454"/>
      <c r="N22" s="454"/>
      <c r="O22" s="454"/>
      <c r="P22" s="454"/>
      <c r="Q22" s="454"/>
      <c r="R22" s="454"/>
      <c r="U22" t="str">
        <f t="shared" si="0"/>
        <v/>
      </c>
    </row>
    <row r="23" spans="1:21" ht="13.5" thickBot="1" x14ac:dyDescent="0.25">
      <c r="A23"/>
      <c r="B23" s="46"/>
      <c r="C23" s="59" t="s">
        <v>69</v>
      </c>
      <c r="D23" s="115"/>
      <c r="E23" s="48"/>
      <c r="F23" s="48"/>
      <c r="G23" s="48"/>
      <c r="H23" s="48"/>
      <c r="I23" s="48"/>
      <c r="J23" s="48"/>
      <c r="K23" s="48"/>
      <c r="L23" s="48"/>
      <c r="M23" s="48"/>
      <c r="N23" s="48"/>
      <c r="O23" s="48"/>
      <c r="P23" s="48"/>
      <c r="Q23" s="48"/>
      <c r="R23" s="115"/>
      <c r="U23" t="str">
        <f t="shared" si="0"/>
        <v>This is the master lock that needs all three of their keys in order to open. Through this award, the Brownies come to see that, together, their three keys - Discover, Connect, and Take Action - unlock the meaning of leadership.</v>
      </c>
    </row>
    <row r="24" spans="1:21" ht="13.5" thickBot="1" x14ac:dyDescent="0.25">
      <c r="A24" s="45"/>
      <c r="B24" s="53"/>
      <c r="C24" s="30" t="s">
        <v>48</v>
      </c>
      <c r="D24" s="51" t="str">
        <f t="shared" ref="D24:I24" si="7">IF(COUNTIF(D23:D23,"A")=1,"C"," ")</f>
        <v xml:space="preserve"> </v>
      </c>
      <c r="E24" s="51" t="str">
        <f t="shared" si="7"/>
        <v xml:space="preserve"> </v>
      </c>
      <c r="F24" s="51" t="str">
        <f t="shared" si="7"/>
        <v xml:space="preserve"> </v>
      </c>
      <c r="G24" s="51" t="str">
        <f t="shared" si="7"/>
        <v xml:space="preserve"> </v>
      </c>
      <c r="H24" s="51" t="str">
        <f t="shared" si="7"/>
        <v xml:space="preserve"> </v>
      </c>
      <c r="I24" s="51" t="str">
        <f t="shared" si="7"/>
        <v xml:space="preserve"> </v>
      </c>
      <c r="J24" s="51" t="str">
        <f t="shared" ref="J24:R24" si="8">IF(COUNTIF(J23:J23,"A")=1,"C"," ")</f>
        <v xml:space="preserve"> </v>
      </c>
      <c r="K24" s="51" t="str">
        <f t="shared" si="8"/>
        <v xml:space="preserve"> </v>
      </c>
      <c r="L24" s="51" t="str">
        <f t="shared" si="8"/>
        <v xml:space="preserve"> </v>
      </c>
      <c r="M24" s="51" t="str">
        <f t="shared" si="8"/>
        <v xml:space="preserve"> </v>
      </c>
      <c r="N24" s="51" t="str">
        <f t="shared" si="8"/>
        <v xml:space="preserve"> </v>
      </c>
      <c r="O24" s="51" t="str">
        <f t="shared" si="8"/>
        <v xml:space="preserve"> </v>
      </c>
      <c r="P24" s="51" t="str">
        <f t="shared" si="8"/>
        <v xml:space="preserve"> </v>
      </c>
      <c r="Q24" s="51" t="str">
        <f t="shared" si="8"/>
        <v xml:space="preserve"> </v>
      </c>
      <c r="R24" s="51" t="str">
        <f t="shared" si="8"/>
        <v xml:space="preserve"> </v>
      </c>
      <c r="U24" t="str">
        <f t="shared" si="0"/>
        <v/>
      </c>
    </row>
    <row r="25" spans="1:21" x14ac:dyDescent="0.2">
      <c r="A25" s="45"/>
      <c r="B25" s="53"/>
      <c r="C25" s="30"/>
      <c r="D25" s="54"/>
      <c r="E25" s="54"/>
      <c r="F25" s="54"/>
      <c r="G25" s="54"/>
      <c r="H25" s="54"/>
      <c r="I25" s="54"/>
      <c r="J25" s="54"/>
      <c r="K25" s="54"/>
      <c r="L25" s="54"/>
      <c r="M25" s="54"/>
      <c r="N25" s="54"/>
      <c r="O25" s="54"/>
      <c r="P25" s="54"/>
      <c r="Q25" s="54"/>
      <c r="R25" s="54"/>
      <c r="U25" t="str">
        <f t="shared" si="0"/>
        <v/>
      </c>
    </row>
    <row r="26" spans="1:21" ht="18" x14ac:dyDescent="0.2">
      <c r="A26" s="455" t="s">
        <v>109</v>
      </c>
      <c r="B26" s="456"/>
      <c r="C26" s="456"/>
      <c r="D26" s="456"/>
      <c r="E26" s="456"/>
      <c r="F26" s="456"/>
      <c r="G26" s="456"/>
      <c r="H26" s="456"/>
      <c r="I26" s="456"/>
      <c r="J26" s="456"/>
      <c r="K26" s="456"/>
      <c r="L26" s="456"/>
      <c r="M26" s="456"/>
      <c r="N26" s="456"/>
      <c r="O26" s="456"/>
      <c r="P26" s="456"/>
      <c r="Q26" s="456"/>
      <c r="R26" s="456"/>
      <c r="U26" t="str">
        <f t="shared" si="0"/>
        <v/>
      </c>
    </row>
    <row r="27" spans="1:21" ht="18" x14ac:dyDescent="0.2">
      <c r="A27" s="460" t="s">
        <v>110</v>
      </c>
      <c r="B27" s="461"/>
      <c r="C27" s="461"/>
      <c r="D27" s="461"/>
      <c r="E27" s="461"/>
      <c r="F27" s="461"/>
      <c r="G27" s="461"/>
      <c r="H27" s="461"/>
      <c r="I27" s="461"/>
      <c r="J27" s="461"/>
      <c r="K27" s="461"/>
      <c r="L27" s="461"/>
      <c r="M27" s="461"/>
      <c r="N27" s="461"/>
      <c r="O27" s="461"/>
      <c r="P27" s="461"/>
      <c r="Q27" s="461"/>
      <c r="R27" s="461"/>
      <c r="U27" t="str">
        <f t="shared" si="0"/>
        <v/>
      </c>
    </row>
    <row r="28" spans="1:21" s="139" customFormat="1" ht="15" x14ac:dyDescent="0.25">
      <c r="A28" s="137"/>
      <c r="B28" s="136" t="s">
        <v>121</v>
      </c>
      <c r="C28" s="138"/>
      <c r="D28" s="138"/>
      <c r="E28" s="138"/>
      <c r="F28" s="138"/>
      <c r="G28" s="138"/>
      <c r="H28" s="138"/>
      <c r="I28" s="138"/>
      <c r="J28" s="138"/>
      <c r="K28" s="138"/>
      <c r="L28" s="138"/>
      <c r="M28" s="138"/>
      <c r="N28" s="138"/>
      <c r="O28" s="138"/>
      <c r="P28" s="138"/>
      <c r="Q28" s="138"/>
      <c r="R28" s="138"/>
      <c r="U28" t="str">
        <f t="shared" si="0"/>
        <v>This first award encourages girls to become aware of the many ways they use and enjoy water. As they begin to understand the science of water and its importance in the world, they will also make a personal commitment to protect it.</v>
      </c>
    </row>
    <row r="29" spans="1:21" x14ac:dyDescent="0.2">
      <c r="A29"/>
      <c r="B29" s="46">
        <v>1</v>
      </c>
      <c r="C29" s="47" t="s">
        <v>122</v>
      </c>
      <c r="D29" s="161"/>
      <c r="E29" s="48"/>
      <c r="F29" s="48"/>
      <c r="G29" s="48"/>
      <c r="H29" s="48"/>
      <c r="I29" s="48"/>
      <c r="J29" s="48"/>
      <c r="K29" s="48"/>
      <c r="L29" s="48"/>
      <c r="M29" s="48"/>
      <c r="N29" s="48"/>
      <c r="O29" s="48"/>
      <c r="P29" s="48"/>
      <c r="Q29" s="48"/>
      <c r="R29" s="48"/>
      <c r="U29" t="str">
        <f t="shared" si="0"/>
        <v>Show two things they know and love about water</v>
      </c>
    </row>
    <row r="30" spans="1:21" ht="13.5" thickBot="1" x14ac:dyDescent="0.25">
      <c r="A30" s="45"/>
      <c r="B30" s="46">
        <v>2</v>
      </c>
      <c r="C30" s="50" t="s">
        <v>123</v>
      </c>
      <c r="D30" s="115"/>
      <c r="E30" s="48"/>
      <c r="F30" s="48"/>
      <c r="G30" s="48"/>
      <c r="H30" s="48"/>
      <c r="I30" s="48"/>
      <c r="J30" s="48"/>
      <c r="K30" s="48"/>
      <c r="L30" s="48"/>
      <c r="M30" s="48"/>
      <c r="N30" s="48"/>
      <c r="O30" s="48"/>
      <c r="P30" s="48"/>
      <c r="Q30" s="48"/>
      <c r="R30" s="309"/>
      <c r="U30" t="str">
        <f t="shared" si="0"/>
        <v>Make and carry out one personal promise that protects water.</v>
      </c>
    </row>
    <row r="31" spans="1:21" ht="13.5" thickBot="1" x14ac:dyDescent="0.25">
      <c r="A31" s="45"/>
      <c r="C31" s="30" t="s">
        <v>48</v>
      </c>
      <c r="D31" s="51" t="str">
        <f t="shared" ref="D31:I31" si="9">IF(COUNTIF(D29:D30,"A")&gt;1,"C",IF(COUNTIF(D29:D30,"A")&gt;0,"P"," "))</f>
        <v xml:space="preserve"> </v>
      </c>
      <c r="E31" s="51" t="str">
        <f t="shared" si="9"/>
        <v xml:space="preserve"> </v>
      </c>
      <c r="F31" s="51" t="str">
        <f t="shared" si="9"/>
        <v xml:space="preserve"> </v>
      </c>
      <c r="G31" s="51" t="str">
        <f t="shared" si="9"/>
        <v xml:space="preserve"> </v>
      </c>
      <c r="H31" s="51" t="str">
        <f t="shared" si="9"/>
        <v xml:space="preserve"> </v>
      </c>
      <c r="I31" s="51" t="str">
        <f t="shared" si="9"/>
        <v xml:space="preserve"> </v>
      </c>
      <c r="J31" s="51" t="str">
        <f t="shared" ref="J31:R31" si="10">IF(COUNTIF(J29:J30,"A")&gt;1,"C",IF(COUNTIF(J29:J30,"A")&gt;0,"P"," "))</f>
        <v xml:space="preserve"> </v>
      </c>
      <c r="K31" s="51" t="str">
        <f t="shared" si="10"/>
        <v xml:space="preserve"> </v>
      </c>
      <c r="L31" s="51" t="str">
        <f t="shared" si="10"/>
        <v xml:space="preserve"> </v>
      </c>
      <c r="M31" s="51" t="str">
        <f t="shared" si="10"/>
        <v xml:space="preserve"> </v>
      </c>
      <c r="N31" s="51" t="str">
        <f t="shared" si="10"/>
        <v xml:space="preserve"> </v>
      </c>
      <c r="O31" s="51" t="str">
        <f t="shared" si="10"/>
        <v xml:space="preserve"> </v>
      </c>
      <c r="P31" s="51" t="str">
        <f t="shared" si="10"/>
        <v xml:space="preserve"> </v>
      </c>
      <c r="Q31" s="51" t="str">
        <f t="shared" si="10"/>
        <v xml:space="preserve"> </v>
      </c>
      <c r="R31" s="51" t="str">
        <f t="shared" si="10"/>
        <v xml:space="preserve"> </v>
      </c>
      <c r="U31" t="str">
        <f t="shared" si="0"/>
        <v/>
      </c>
    </row>
    <row r="32" spans="1:21" s="139" customFormat="1" ht="15" x14ac:dyDescent="0.25">
      <c r="A32" s="137"/>
      <c r="B32" s="454" t="s">
        <v>124</v>
      </c>
      <c r="C32" s="454"/>
      <c r="D32" s="454"/>
      <c r="E32" s="454"/>
      <c r="F32" s="454"/>
      <c r="G32" s="454"/>
      <c r="H32" s="454"/>
      <c r="I32" s="454"/>
      <c r="J32" s="454"/>
      <c r="K32" s="454"/>
      <c r="L32" s="454"/>
      <c r="M32" s="454"/>
      <c r="N32" s="454"/>
      <c r="O32" s="454"/>
      <c r="P32" s="454"/>
      <c r="Q32" s="454"/>
      <c r="R32" s="454"/>
      <c r="U32" t="str">
        <f t="shared" si="0"/>
        <v/>
      </c>
    </row>
    <row r="33" spans="1:21" ht="13.5" thickBot="1" x14ac:dyDescent="0.25">
      <c r="A33"/>
      <c r="B33" s="46">
        <v>1</v>
      </c>
      <c r="C33" s="50" t="s">
        <v>125</v>
      </c>
      <c r="D33" s="115"/>
      <c r="E33" s="48"/>
      <c r="F33" s="48"/>
      <c r="G33" s="48"/>
      <c r="H33" s="48"/>
      <c r="I33" s="48"/>
      <c r="J33" s="48"/>
      <c r="K33" s="48"/>
      <c r="L33" s="48"/>
      <c r="M33" s="48"/>
      <c r="N33" s="48"/>
      <c r="O33" s="48"/>
      <c r="P33" s="48"/>
      <c r="Q33" s="48"/>
      <c r="R33" s="309"/>
      <c r="U33" t="str">
        <f t="shared" si="0"/>
        <v>The second award is earned when the Brownies team up and speak up as advocates to protect water or keep it clean in their community. By making an effort that moves beyond themselves, the girls begin to realize the impact that group efforts can produce.</v>
      </c>
    </row>
    <row r="34" spans="1:21" ht="13.5" thickBot="1" x14ac:dyDescent="0.25">
      <c r="A34" s="45"/>
      <c r="B34" s="53"/>
      <c r="C34" s="30" t="s">
        <v>48</v>
      </c>
      <c r="D34" s="51" t="str">
        <f t="shared" ref="D34:I34" si="11">IF(COUNTIF(D33:D33,"A")=1,"C",IF(COUNTIF(D33:D33,"A")&gt;0,"P"," "))</f>
        <v xml:space="preserve"> </v>
      </c>
      <c r="E34" s="51" t="str">
        <f t="shared" si="11"/>
        <v xml:space="preserve"> </v>
      </c>
      <c r="F34" s="51" t="str">
        <f t="shared" si="11"/>
        <v xml:space="preserve"> </v>
      </c>
      <c r="G34" s="51" t="str">
        <f t="shared" si="11"/>
        <v xml:space="preserve"> </v>
      </c>
      <c r="H34" s="51" t="str">
        <f t="shared" si="11"/>
        <v xml:space="preserve"> </v>
      </c>
      <c r="I34" s="51" t="str">
        <f t="shared" si="11"/>
        <v xml:space="preserve"> </v>
      </c>
      <c r="J34" s="51" t="str">
        <f t="shared" ref="J34:R34" si="12">IF(COUNTIF(J33:J33,"A")=1,"C",IF(COUNTIF(J33:J33,"A")&gt;0,"P"," "))</f>
        <v xml:space="preserve"> </v>
      </c>
      <c r="K34" s="51" t="str">
        <f t="shared" si="12"/>
        <v xml:space="preserve"> </v>
      </c>
      <c r="L34" s="51" t="str">
        <f t="shared" si="12"/>
        <v xml:space="preserve"> </v>
      </c>
      <c r="M34" s="51" t="str">
        <f t="shared" si="12"/>
        <v xml:space="preserve"> </v>
      </c>
      <c r="N34" s="51" t="str">
        <f t="shared" si="12"/>
        <v xml:space="preserve"> </v>
      </c>
      <c r="O34" s="51" t="str">
        <f t="shared" si="12"/>
        <v xml:space="preserve"> </v>
      </c>
      <c r="P34" s="51" t="str">
        <f t="shared" si="12"/>
        <v xml:space="preserve"> </v>
      </c>
      <c r="Q34" s="51" t="str">
        <f t="shared" si="12"/>
        <v xml:space="preserve"> </v>
      </c>
      <c r="R34" s="51" t="str">
        <f t="shared" si="12"/>
        <v xml:space="preserve"> </v>
      </c>
      <c r="U34" t="str">
        <f t="shared" si="0"/>
        <v/>
      </c>
    </row>
    <row r="35" spans="1:21" s="139" customFormat="1" ht="15" x14ac:dyDescent="0.25">
      <c r="A35" s="137"/>
      <c r="B35" s="454" t="s">
        <v>126</v>
      </c>
      <c r="C35" s="454"/>
      <c r="D35" s="454"/>
      <c r="E35" s="454"/>
      <c r="F35" s="454"/>
      <c r="G35" s="454"/>
      <c r="H35" s="454"/>
      <c r="I35" s="454"/>
      <c r="J35" s="454"/>
      <c r="K35" s="454"/>
      <c r="L35" s="454"/>
      <c r="M35" s="454"/>
      <c r="N35" s="454"/>
      <c r="O35" s="454"/>
      <c r="P35" s="454"/>
      <c r="Q35" s="454"/>
      <c r="R35" s="454"/>
      <c r="U35" t="str">
        <f t="shared" si="0"/>
        <v/>
      </c>
    </row>
    <row r="36" spans="1:21" ht="13.5" thickBot="1" x14ac:dyDescent="0.25">
      <c r="A36"/>
      <c r="B36" s="46">
        <v>1</v>
      </c>
      <c r="C36" s="29" t="s">
        <v>127</v>
      </c>
      <c r="D36" s="115"/>
      <c r="E36" s="48"/>
      <c r="F36" s="48"/>
      <c r="G36" s="48"/>
      <c r="H36" s="48"/>
      <c r="I36" s="48"/>
      <c r="J36" s="48"/>
      <c r="K36" s="48"/>
      <c r="L36" s="48"/>
      <c r="M36" s="48"/>
      <c r="N36" s="48"/>
      <c r="O36" s="48"/>
      <c r="P36" s="48"/>
      <c r="Q36" s="48"/>
      <c r="R36" s="309"/>
      <c r="U36" t="str">
        <f t="shared" si="0"/>
        <v>Girls earn the third award as they create an even bigger ripple by sharing their efforts for water with others, educating and inspiring them to join in, and asking them to commit to a water promise.</v>
      </c>
    </row>
    <row r="37" spans="1:21" ht="13.5" thickBot="1" x14ac:dyDescent="0.25">
      <c r="A37" s="45"/>
      <c r="B37" s="53"/>
      <c r="C37" s="30" t="s">
        <v>48</v>
      </c>
      <c r="D37" s="51" t="str">
        <f t="shared" ref="D37:I37" si="13">IF(COUNTIF(D36:D36,"A")=1,"C",IF(COUNTIF(D36:D36,"A")&gt;0,"P"," "))</f>
        <v xml:space="preserve"> </v>
      </c>
      <c r="E37" s="51" t="str">
        <f t="shared" si="13"/>
        <v xml:space="preserve"> </v>
      </c>
      <c r="F37" s="51" t="str">
        <f t="shared" si="13"/>
        <v xml:space="preserve"> </v>
      </c>
      <c r="G37" s="51" t="str">
        <f t="shared" si="13"/>
        <v xml:space="preserve"> </v>
      </c>
      <c r="H37" s="51" t="str">
        <f t="shared" si="13"/>
        <v xml:space="preserve"> </v>
      </c>
      <c r="I37" s="51" t="str">
        <f t="shared" si="13"/>
        <v xml:space="preserve"> </v>
      </c>
      <c r="J37" s="51" t="str">
        <f t="shared" ref="J37:R37" si="14">IF(COUNTIF(J36:J36,"A")=1,"C",IF(COUNTIF(J36:J36,"A")&gt;0,"P"," "))</f>
        <v xml:space="preserve"> </v>
      </c>
      <c r="K37" s="51" t="str">
        <f t="shared" si="14"/>
        <v xml:space="preserve"> </v>
      </c>
      <c r="L37" s="51" t="str">
        <f t="shared" si="14"/>
        <v xml:space="preserve"> </v>
      </c>
      <c r="M37" s="51" t="str">
        <f t="shared" si="14"/>
        <v xml:space="preserve"> </v>
      </c>
      <c r="N37" s="51" t="str">
        <f t="shared" si="14"/>
        <v xml:space="preserve"> </v>
      </c>
      <c r="O37" s="51" t="str">
        <f t="shared" si="14"/>
        <v xml:space="preserve"> </v>
      </c>
      <c r="P37" s="51" t="str">
        <f t="shared" si="14"/>
        <v xml:space="preserve"> </v>
      </c>
      <c r="Q37" s="51" t="str">
        <f t="shared" si="14"/>
        <v xml:space="preserve"> </v>
      </c>
      <c r="R37" s="51" t="str">
        <f t="shared" si="14"/>
        <v xml:space="preserve"> </v>
      </c>
      <c r="U37" t="str">
        <f t="shared" si="0"/>
        <v/>
      </c>
    </row>
    <row r="38" spans="1:21" s="139" customFormat="1" ht="15" x14ac:dyDescent="0.25">
      <c r="A38" s="137"/>
      <c r="B38" s="454" t="s">
        <v>128</v>
      </c>
      <c r="C38" s="454"/>
      <c r="D38" s="454"/>
      <c r="E38" s="454"/>
      <c r="F38" s="454"/>
      <c r="G38" s="454"/>
      <c r="H38" s="454"/>
      <c r="I38" s="454"/>
      <c r="J38" s="454"/>
      <c r="K38" s="454"/>
      <c r="L38" s="454"/>
      <c r="M38" s="454"/>
      <c r="N38" s="454"/>
      <c r="O38" s="454"/>
      <c r="P38" s="454"/>
      <c r="Q38" s="454"/>
      <c r="R38" s="454"/>
      <c r="U38" t="str">
        <f t="shared" si="0"/>
        <v/>
      </c>
    </row>
    <row r="39" spans="1:21" ht="13.5" thickBot="1" x14ac:dyDescent="0.25">
      <c r="A39"/>
      <c r="B39" s="46">
        <v>1</v>
      </c>
      <c r="C39" s="50" t="s">
        <v>129</v>
      </c>
      <c r="D39" s="115"/>
      <c r="E39" s="48"/>
      <c r="F39" s="48"/>
      <c r="G39" s="48"/>
      <c r="H39" s="48"/>
      <c r="I39" s="48"/>
      <c r="J39" s="48"/>
      <c r="K39" s="48"/>
      <c r="L39" s="48"/>
      <c r="M39" s="48"/>
      <c r="N39" s="48"/>
      <c r="O39" s="48"/>
      <c r="P39" s="48"/>
      <c r="Q39" s="48"/>
      <c r="R39" s="48"/>
      <c r="U39" t="str">
        <f t="shared" si="0"/>
        <v>Girls culminate their journey by earning the WOW! Award, a grand finale that symbolizes the powerful change they've brought to their community. The earn the award by showing proof of their SHARE Water efforts, and by describing how their efforts relate to the Gil Scout Law and how they have had an impact as leaders.</v>
      </c>
    </row>
    <row r="40" spans="1:21" ht="12.75" customHeight="1" thickBot="1" x14ac:dyDescent="0.25">
      <c r="A40" s="45"/>
      <c r="B40" s="53"/>
      <c r="C40" s="30" t="s">
        <v>48</v>
      </c>
      <c r="D40" s="51" t="str">
        <f t="shared" ref="D40:I40" si="15">IF(COUNTIF(D39:D39,"A")=1,"C",IF(COUNTIF(D39:D39,"A")&gt;0,"P"," "))</f>
        <v xml:space="preserve"> </v>
      </c>
      <c r="E40" s="51" t="str">
        <f t="shared" si="15"/>
        <v xml:space="preserve"> </v>
      </c>
      <c r="F40" s="51" t="str">
        <f t="shared" si="15"/>
        <v xml:space="preserve"> </v>
      </c>
      <c r="G40" s="51" t="str">
        <f t="shared" si="15"/>
        <v xml:space="preserve"> </v>
      </c>
      <c r="H40" s="51" t="str">
        <f t="shared" si="15"/>
        <v xml:space="preserve"> </v>
      </c>
      <c r="I40" s="51" t="str">
        <f t="shared" si="15"/>
        <v xml:space="preserve"> </v>
      </c>
      <c r="J40" s="51" t="str">
        <f t="shared" ref="J40:R40" si="16">IF(COUNTIF(J39:J39,"A")=1,"C",IF(COUNTIF(J39:J39,"A")&gt;0,"P"," "))</f>
        <v xml:space="preserve"> </v>
      </c>
      <c r="K40" s="51" t="str">
        <f t="shared" si="16"/>
        <v xml:space="preserve"> </v>
      </c>
      <c r="L40" s="51" t="str">
        <f t="shared" si="16"/>
        <v xml:space="preserve"> </v>
      </c>
      <c r="M40" s="51" t="str">
        <f t="shared" si="16"/>
        <v xml:space="preserve"> </v>
      </c>
      <c r="N40" s="51" t="str">
        <f t="shared" si="16"/>
        <v xml:space="preserve"> </v>
      </c>
      <c r="O40" s="51" t="str">
        <f t="shared" si="16"/>
        <v xml:space="preserve"> </v>
      </c>
      <c r="P40" s="51" t="str">
        <f t="shared" si="16"/>
        <v xml:space="preserve"> </v>
      </c>
      <c r="Q40" s="51" t="str">
        <f t="shared" si="16"/>
        <v xml:space="preserve"> </v>
      </c>
      <c r="R40" s="51" t="str">
        <f t="shared" si="16"/>
        <v xml:space="preserve"> </v>
      </c>
      <c r="U40" t="str">
        <f t="shared" si="0"/>
        <v/>
      </c>
    </row>
    <row r="41" spans="1:21" ht="12.75" customHeight="1" x14ac:dyDescent="0.2">
      <c r="A41" s="45"/>
      <c r="B41" s="53"/>
      <c r="C41" s="30"/>
      <c r="D41" s="54"/>
      <c r="E41" s="54"/>
      <c r="F41" s="54"/>
      <c r="G41" s="54"/>
      <c r="H41" s="54"/>
      <c r="I41" s="54"/>
      <c r="J41" s="54"/>
      <c r="K41" s="54"/>
      <c r="L41" s="54"/>
      <c r="M41" s="54"/>
      <c r="N41" s="54"/>
      <c r="O41" s="54"/>
      <c r="P41" s="54"/>
      <c r="Q41" s="54"/>
      <c r="R41" s="54"/>
      <c r="U41" t="str">
        <f t="shared" si="0"/>
        <v/>
      </c>
    </row>
    <row r="42" spans="1:21" ht="18" x14ac:dyDescent="0.2">
      <c r="A42" s="455" t="s">
        <v>114</v>
      </c>
      <c r="B42" s="456"/>
      <c r="C42" s="456"/>
      <c r="D42" s="456"/>
      <c r="E42" s="456"/>
      <c r="F42" s="456"/>
      <c r="G42" s="456"/>
      <c r="H42" s="456"/>
      <c r="I42" s="456"/>
      <c r="J42" s="456"/>
      <c r="K42" s="456"/>
      <c r="L42" s="456"/>
      <c r="M42" s="456"/>
      <c r="N42" s="456"/>
      <c r="O42" s="456"/>
      <c r="P42" s="456"/>
      <c r="Q42" s="456"/>
      <c r="R42" s="456"/>
      <c r="U42" t="str">
        <f t="shared" si="0"/>
        <v/>
      </c>
    </row>
    <row r="43" spans="1:21" ht="18" x14ac:dyDescent="0.2">
      <c r="A43" s="460" t="s">
        <v>135</v>
      </c>
      <c r="B43" s="461"/>
      <c r="C43" s="461"/>
      <c r="D43" s="461"/>
      <c r="E43" s="461"/>
      <c r="F43" s="461"/>
      <c r="G43" s="461"/>
      <c r="H43" s="461"/>
      <c r="I43" s="461"/>
      <c r="J43" s="461"/>
      <c r="K43" s="461"/>
      <c r="L43" s="461"/>
      <c r="M43" s="461"/>
      <c r="N43" s="461"/>
      <c r="O43" s="461"/>
      <c r="P43" s="461"/>
      <c r="Q43" s="461"/>
      <c r="R43" s="461"/>
      <c r="U43" t="str">
        <f t="shared" si="0"/>
        <v/>
      </c>
    </row>
    <row r="44" spans="1:21" s="139" customFormat="1" ht="20.25" customHeight="1" x14ac:dyDescent="0.25">
      <c r="A44" s="137"/>
      <c r="B44" s="136" t="s">
        <v>136</v>
      </c>
      <c r="C44" s="138"/>
      <c r="D44" s="138"/>
      <c r="E44" s="138"/>
      <c r="F44" s="138"/>
      <c r="G44" s="138"/>
      <c r="H44" s="138"/>
      <c r="I44" s="138"/>
      <c r="J44" s="138"/>
      <c r="K44" s="138"/>
      <c r="L44" s="138"/>
      <c r="M44" s="138"/>
      <c r="N44" s="138"/>
      <c r="O44" s="138"/>
      <c r="P44" s="138"/>
      <c r="Q44" s="138"/>
      <c r="R44" s="138"/>
      <c r="U44" t="str">
        <f t="shared" si="0"/>
        <v/>
      </c>
    </row>
    <row r="45" spans="1:21" ht="13.5" thickBot="1" x14ac:dyDescent="0.25">
      <c r="A45"/>
      <c r="B45" s="46">
        <v>1</v>
      </c>
      <c r="C45" s="150" t="s">
        <v>140</v>
      </c>
      <c r="D45" s="161"/>
      <c r="E45" s="48"/>
      <c r="F45" s="48"/>
      <c r="G45" s="48"/>
      <c r="H45" s="48"/>
      <c r="I45" s="48"/>
      <c r="J45" s="48"/>
      <c r="K45" s="48"/>
      <c r="L45" s="48"/>
      <c r="M45" s="48"/>
      <c r="N45" s="48"/>
      <c r="O45" s="48"/>
      <c r="P45" s="48"/>
      <c r="Q45" s="48"/>
      <c r="R45" s="309"/>
      <c r="U45" t="str">
        <f t="shared" si="0"/>
        <v>What it means for Brownies: They see that stories hold clues for how to better the world.
How Brownies earn it: By finding a clue in a story that represents a change they can make in their world.</v>
      </c>
    </row>
    <row r="46" spans="1:21" ht="13.5" thickBot="1" x14ac:dyDescent="0.25">
      <c r="A46" s="45"/>
      <c r="C46" s="30" t="s">
        <v>48</v>
      </c>
      <c r="D46" s="51" t="str">
        <f>IF(COUNTIF(D45:D45,"A")=1,"C",IF(COUNTIF(D45:D45,"A")&gt;0,"P"," "))</f>
        <v xml:space="preserve"> </v>
      </c>
      <c r="E46" s="51" t="str">
        <f t="shared" ref="E46:R46" si="17">IF(COUNTIF(E45:E45,"A")=1,"C",IF(COUNTIF(E45:E45,"A")&gt;0,"P"," "))</f>
        <v xml:space="preserve"> </v>
      </c>
      <c r="F46" s="51" t="str">
        <f t="shared" si="17"/>
        <v xml:space="preserve"> </v>
      </c>
      <c r="G46" s="51" t="str">
        <f t="shared" si="17"/>
        <v xml:space="preserve"> </v>
      </c>
      <c r="H46" s="51" t="str">
        <f t="shared" si="17"/>
        <v xml:space="preserve"> </v>
      </c>
      <c r="I46" s="51" t="str">
        <f t="shared" si="17"/>
        <v xml:space="preserve"> </v>
      </c>
      <c r="J46" s="51" t="str">
        <f t="shared" si="17"/>
        <v xml:space="preserve"> </v>
      </c>
      <c r="K46" s="51" t="str">
        <f t="shared" si="17"/>
        <v xml:space="preserve"> </v>
      </c>
      <c r="L46" s="51" t="str">
        <f t="shared" si="17"/>
        <v xml:space="preserve"> </v>
      </c>
      <c r="M46" s="51" t="str">
        <f t="shared" si="17"/>
        <v xml:space="preserve"> </v>
      </c>
      <c r="N46" s="51" t="str">
        <f t="shared" si="17"/>
        <v xml:space="preserve"> </v>
      </c>
      <c r="O46" s="51" t="str">
        <f t="shared" si="17"/>
        <v xml:space="preserve"> </v>
      </c>
      <c r="P46" s="51" t="str">
        <f t="shared" si="17"/>
        <v xml:space="preserve"> </v>
      </c>
      <c r="Q46" s="51" t="str">
        <f t="shared" si="17"/>
        <v xml:space="preserve"> </v>
      </c>
      <c r="R46" s="51" t="str">
        <f t="shared" si="17"/>
        <v xml:space="preserve"> </v>
      </c>
      <c r="U46" t="str">
        <f t="shared" si="0"/>
        <v/>
      </c>
    </row>
    <row r="47" spans="1:21" s="139" customFormat="1" ht="18" customHeight="1" x14ac:dyDescent="0.25">
      <c r="A47" s="137"/>
      <c r="B47" s="454" t="s">
        <v>137</v>
      </c>
      <c r="C47" s="454"/>
      <c r="D47" s="454"/>
      <c r="E47" s="454"/>
      <c r="F47" s="454"/>
      <c r="G47" s="454"/>
      <c r="H47" s="454"/>
      <c r="I47" s="454"/>
      <c r="J47" s="454"/>
      <c r="K47" s="454"/>
      <c r="L47" s="454"/>
      <c r="M47" s="454"/>
      <c r="N47" s="454"/>
      <c r="O47" s="454"/>
      <c r="P47" s="454"/>
      <c r="Q47" s="454"/>
      <c r="R47" s="454"/>
      <c r="U47" t="str">
        <f t="shared" si="0"/>
        <v/>
      </c>
    </row>
    <row r="48" spans="1:21" ht="13.5" thickBot="1" x14ac:dyDescent="0.25">
      <c r="A48"/>
      <c r="B48" s="46">
        <v>1</v>
      </c>
      <c r="C48" s="151" t="s">
        <v>141</v>
      </c>
      <c r="D48" s="115"/>
      <c r="E48" s="48"/>
      <c r="F48" s="48"/>
      <c r="G48" s="48"/>
      <c r="H48" s="48"/>
      <c r="I48" s="48"/>
      <c r="J48" s="48"/>
      <c r="K48" s="48"/>
      <c r="L48" s="48"/>
      <c r="M48" s="48"/>
      <c r="N48" s="48"/>
      <c r="O48" s="48"/>
      <c r="P48" s="48"/>
      <c r="Q48" s="48"/>
      <c r="R48" s="309"/>
      <c r="U48" t="str">
        <f t="shared" si="0"/>
        <v>What it means for Brownies: They realize they have the power to change things for the better.
How Brownies earn it: They act on a clue to change things for the better for girls in their world.</v>
      </c>
    </row>
    <row r="49" spans="1:21" ht="13.5" thickBot="1" x14ac:dyDescent="0.25">
      <c r="A49" s="45"/>
      <c r="B49" s="53"/>
      <c r="C49" s="30" t="s">
        <v>48</v>
      </c>
      <c r="D49" s="51" t="str">
        <f>IF(COUNTIF(D48:D48,"A")=1,"C",IF(COUNTIF(D48:D48,"A")&gt;0,"P"," "))</f>
        <v xml:space="preserve"> </v>
      </c>
      <c r="E49" s="51" t="str">
        <f t="shared" ref="E49:R49" si="18">IF(COUNTIF(E48:E48,"A")=1,"C",IF(COUNTIF(E48:E48,"A")&gt;0,"P"," "))</f>
        <v xml:space="preserve"> </v>
      </c>
      <c r="F49" s="51" t="str">
        <f t="shared" si="18"/>
        <v xml:space="preserve"> </v>
      </c>
      <c r="G49" s="51" t="str">
        <f t="shared" si="18"/>
        <v xml:space="preserve"> </v>
      </c>
      <c r="H49" s="51" t="str">
        <f t="shared" si="18"/>
        <v xml:space="preserve"> </v>
      </c>
      <c r="I49" s="51" t="str">
        <f t="shared" si="18"/>
        <v xml:space="preserve"> </v>
      </c>
      <c r="J49" s="51" t="str">
        <f t="shared" si="18"/>
        <v xml:space="preserve"> </v>
      </c>
      <c r="K49" s="51" t="str">
        <f t="shared" si="18"/>
        <v xml:space="preserve"> </v>
      </c>
      <c r="L49" s="51" t="str">
        <f t="shared" si="18"/>
        <v xml:space="preserve"> </v>
      </c>
      <c r="M49" s="51" t="str">
        <f t="shared" si="18"/>
        <v xml:space="preserve"> </v>
      </c>
      <c r="N49" s="51" t="str">
        <f t="shared" si="18"/>
        <v xml:space="preserve"> </v>
      </c>
      <c r="O49" s="51" t="str">
        <f t="shared" si="18"/>
        <v xml:space="preserve"> </v>
      </c>
      <c r="P49" s="51" t="str">
        <f t="shared" si="18"/>
        <v xml:space="preserve"> </v>
      </c>
      <c r="Q49" s="51" t="str">
        <f t="shared" si="18"/>
        <v xml:space="preserve"> </v>
      </c>
      <c r="R49" s="51" t="str">
        <f t="shared" si="18"/>
        <v xml:space="preserve"> </v>
      </c>
      <c r="U49" t="str">
        <f t="shared" si="0"/>
        <v/>
      </c>
    </row>
    <row r="50" spans="1:21" s="139" customFormat="1" ht="18.75" customHeight="1" x14ac:dyDescent="0.25">
      <c r="A50" s="137"/>
      <c r="B50" s="454" t="s">
        <v>138</v>
      </c>
      <c r="C50" s="454"/>
      <c r="D50" s="454"/>
      <c r="E50" s="454"/>
      <c r="F50" s="454"/>
      <c r="G50" s="454"/>
      <c r="H50" s="454"/>
      <c r="I50" s="454"/>
      <c r="J50" s="454"/>
      <c r="K50" s="454"/>
      <c r="L50" s="454"/>
      <c r="M50" s="454"/>
      <c r="N50" s="454"/>
      <c r="O50" s="454"/>
      <c r="P50" s="454"/>
      <c r="Q50" s="454"/>
      <c r="R50" s="454"/>
      <c r="U50" t="str">
        <f t="shared" si="0"/>
        <v/>
      </c>
    </row>
    <row r="51" spans="1:21" ht="13.5" thickBot="1" x14ac:dyDescent="0.25">
      <c r="A51"/>
      <c r="B51" s="46">
        <v>1</v>
      </c>
      <c r="C51" s="152" t="s">
        <v>142</v>
      </c>
      <c r="D51" s="115"/>
      <c r="E51" s="48"/>
      <c r="F51" s="48"/>
      <c r="G51" s="48"/>
      <c r="H51" s="48"/>
      <c r="I51" s="48"/>
      <c r="J51" s="48"/>
      <c r="K51" s="48"/>
      <c r="L51" s="48"/>
      <c r="M51" s="48"/>
      <c r="N51" s="48"/>
      <c r="O51" s="48"/>
      <c r="P51" s="48"/>
      <c r="Q51" s="48"/>
      <c r="R51" s="309"/>
      <c r="U51" t="str">
        <f t="shared" si="0"/>
        <v>What it means for Brownies: They have the confidence and knowledge to educate and inspire others.
How Brownies earn it: They teach others about the change they created in their community and inspire their audience to support the change, too.</v>
      </c>
    </row>
    <row r="52" spans="1:21" ht="13.5" thickBot="1" x14ac:dyDescent="0.25">
      <c r="A52" s="45"/>
      <c r="B52" s="53"/>
      <c r="C52" s="30" t="s">
        <v>48</v>
      </c>
      <c r="D52" s="51" t="str">
        <f>IF(COUNTIF(D51:D51,"A")=1,"C",IF(COUNTIF(D51:D51,"A")&gt;0,"P"," "))</f>
        <v xml:space="preserve"> </v>
      </c>
      <c r="E52" s="51" t="str">
        <f t="shared" ref="E52:R52" si="19">IF(COUNTIF(E51:E51,"A")&gt;3,"C",IF(COUNTIF(E51:E51,"A")&gt;0,"P"," "))</f>
        <v xml:space="preserve"> </v>
      </c>
      <c r="F52" s="51" t="str">
        <f t="shared" si="19"/>
        <v xml:space="preserve"> </v>
      </c>
      <c r="G52" s="51" t="str">
        <f t="shared" si="19"/>
        <v xml:space="preserve"> </v>
      </c>
      <c r="H52" s="51" t="str">
        <f t="shared" si="19"/>
        <v xml:space="preserve"> </v>
      </c>
      <c r="I52" s="51" t="str">
        <f t="shared" si="19"/>
        <v xml:space="preserve"> </v>
      </c>
      <c r="J52" s="51" t="str">
        <f t="shared" si="19"/>
        <v xml:space="preserve"> </v>
      </c>
      <c r="K52" s="51" t="str">
        <f t="shared" si="19"/>
        <v xml:space="preserve"> </v>
      </c>
      <c r="L52" s="51" t="str">
        <f t="shared" si="19"/>
        <v xml:space="preserve"> </v>
      </c>
      <c r="M52" s="51" t="str">
        <f t="shared" si="19"/>
        <v xml:space="preserve"> </v>
      </c>
      <c r="N52" s="51" t="str">
        <f t="shared" si="19"/>
        <v xml:space="preserve"> </v>
      </c>
      <c r="O52" s="51" t="str">
        <f t="shared" si="19"/>
        <v xml:space="preserve"> </v>
      </c>
      <c r="P52" s="51" t="str">
        <f t="shared" si="19"/>
        <v xml:space="preserve"> </v>
      </c>
      <c r="Q52" s="51" t="str">
        <f t="shared" si="19"/>
        <v xml:space="preserve"> </v>
      </c>
      <c r="R52" s="52" t="str">
        <f t="shared" si="19"/>
        <v xml:space="preserve"> </v>
      </c>
      <c r="U52" t="str">
        <f t="shared" si="0"/>
        <v/>
      </c>
    </row>
    <row r="53" spans="1:21" s="139" customFormat="1" ht="20.25" customHeight="1" x14ac:dyDescent="0.25">
      <c r="A53" s="137"/>
      <c r="B53" s="454" t="s">
        <v>139</v>
      </c>
      <c r="C53" s="454"/>
      <c r="D53" s="454"/>
      <c r="E53" s="454"/>
      <c r="F53" s="454"/>
      <c r="G53" s="454"/>
      <c r="H53" s="454"/>
      <c r="I53" s="454"/>
      <c r="J53" s="454"/>
      <c r="K53" s="454"/>
      <c r="L53" s="454"/>
      <c r="M53" s="454"/>
      <c r="N53" s="454"/>
      <c r="O53" s="454"/>
      <c r="P53" s="454"/>
      <c r="Q53" s="454"/>
      <c r="R53" s="454"/>
      <c r="U53" t="str">
        <f t="shared" si="0"/>
        <v/>
      </c>
    </row>
    <row r="54" spans="1:21" ht="13.5" thickBot="1" x14ac:dyDescent="0.25">
      <c r="A54"/>
      <c r="B54" s="46">
        <v>1</v>
      </c>
      <c r="C54" s="151" t="s">
        <v>143</v>
      </c>
      <c r="D54" s="115"/>
      <c r="E54" s="48"/>
      <c r="F54" s="48"/>
      <c r="G54" s="48"/>
      <c r="H54" s="48"/>
      <c r="I54" s="48"/>
      <c r="J54" s="48"/>
      <c r="K54" s="48"/>
      <c r="L54" s="48"/>
      <c r="M54" s="48"/>
      <c r="N54" s="48"/>
      <c r="O54" s="48"/>
      <c r="P54" s="48"/>
      <c r="Q54" s="48"/>
      <c r="R54" s="48"/>
      <c r="U54" t="str">
        <f t="shared" si="0"/>
        <v>What it means for Brownies: They understand that they belong to a large and far-reaching world of girls.
How Brownies earn it: They use creative expression (of their choice) to show what it means to them to be part of a larger world of girls.</v>
      </c>
    </row>
    <row r="55" spans="1:21" ht="13.5" thickBot="1" x14ac:dyDescent="0.25">
      <c r="A55" s="45"/>
      <c r="B55" s="53"/>
      <c r="C55" s="30" t="s">
        <v>48</v>
      </c>
      <c r="D55" s="51" t="str">
        <f>IF(COUNTIF(D54:D54,"A")=1,"C",IF(COUNTIF(D54:D54,"A")&gt;0,"P"," "))</f>
        <v xml:space="preserve"> </v>
      </c>
      <c r="E55" s="51" t="str">
        <f t="shared" ref="E55:R55" si="20">IF(COUNTIF(E54:E54,"A")=1,"C",IF(COUNTIF(E54:E54,"A")&gt;0,"P"," "))</f>
        <v xml:space="preserve"> </v>
      </c>
      <c r="F55" s="51" t="str">
        <f t="shared" si="20"/>
        <v xml:space="preserve"> </v>
      </c>
      <c r="G55" s="51" t="str">
        <f t="shared" si="20"/>
        <v xml:space="preserve"> </v>
      </c>
      <c r="H55" s="51" t="str">
        <f t="shared" si="20"/>
        <v xml:space="preserve"> </v>
      </c>
      <c r="I55" s="51" t="str">
        <f t="shared" si="20"/>
        <v xml:space="preserve"> </v>
      </c>
      <c r="J55" s="51" t="str">
        <f t="shared" si="20"/>
        <v xml:space="preserve"> </v>
      </c>
      <c r="K55" s="51" t="str">
        <f t="shared" si="20"/>
        <v xml:space="preserve"> </v>
      </c>
      <c r="L55" s="51" t="str">
        <f t="shared" si="20"/>
        <v xml:space="preserve"> </v>
      </c>
      <c r="M55" s="51" t="str">
        <f t="shared" si="20"/>
        <v xml:space="preserve"> </v>
      </c>
      <c r="N55" s="51" t="str">
        <f t="shared" si="20"/>
        <v xml:space="preserve"> </v>
      </c>
      <c r="O55" s="51" t="str">
        <f t="shared" si="20"/>
        <v xml:space="preserve"> </v>
      </c>
      <c r="P55" s="51" t="str">
        <f t="shared" si="20"/>
        <v xml:space="preserve"> </v>
      </c>
      <c r="Q55" s="51" t="str">
        <f t="shared" si="20"/>
        <v xml:space="preserve"> </v>
      </c>
      <c r="R55" s="51" t="str">
        <f t="shared" si="20"/>
        <v xml:space="preserve"> </v>
      </c>
      <c r="U55" t="str">
        <f t="shared" si="0"/>
        <v/>
      </c>
    </row>
  </sheetData>
  <sheetProtection selectLockedCells="1"/>
  <mergeCells count="33">
    <mergeCell ref="A6:R6"/>
    <mergeCell ref="M1:M4"/>
    <mergeCell ref="B35:R35"/>
    <mergeCell ref="B53:R53"/>
    <mergeCell ref="E1:E4"/>
    <mergeCell ref="H1:H4"/>
    <mergeCell ref="B12:R12"/>
    <mergeCell ref="B7:R7"/>
    <mergeCell ref="I1:I4"/>
    <mergeCell ref="A43:R43"/>
    <mergeCell ref="R1:R4"/>
    <mergeCell ref="B47:R47"/>
    <mergeCell ref="B38:R38"/>
    <mergeCell ref="A4:C4"/>
    <mergeCell ref="A27:R27"/>
    <mergeCell ref="A3:C3"/>
    <mergeCell ref="F1:F4"/>
    <mergeCell ref="G1:G4"/>
    <mergeCell ref="B50:R50"/>
    <mergeCell ref="A42:R42"/>
    <mergeCell ref="A26:R26"/>
    <mergeCell ref="L1:L4"/>
    <mergeCell ref="D1:D4"/>
    <mergeCell ref="O1:O4"/>
    <mergeCell ref="K1:K4"/>
    <mergeCell ref="B22:R22"/>
    <mergeCell ref="B32:R32"/>
    <mergeCell ref="B17:R17"/>
    <mergeCell ref="P1:P4"/>
    <mergeCell ref="Q1:Q4"/>
    <mergeCell ref="A5:R5"/>
    <mergeCell ref="N1:N4"/>
    <mergeCell ref="J1:J4"/>
  </mergeCells>
  <phoneticPr fontId="6" type="noConversion"/>
  <pageMargins left="0.75" right="0.75" top="1" bottom="0.5" header="0.5" footer="0.25"/>
  <pageSetup scale="82" orientation="portrait" r:id="rId1"/>
  <headerFooter alignWithMargins="0">
    <oddHeader>&amp;C&amp;"Arial,Bold"&amp;14BrownieTrax&amp;12
Journey Awards - &amp;D</oddHeader>
    <oddFooter>&amp;CPage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6" tint="-0.499984740745262"/>
  </sheetPr>
  <dimension ref="A1:Z124"/>
  <sheetViews>
    <sheetView showGridLines="0" zoomScaleNormal="100" workbookViewId="0">
      <pane ySplit="4" topLeftCell="A5" activePane="bottomLeft" state="frozen"/>
      <selection pane="bottomLeft" activeCell="D8" sqref="D8"/>
    </sheetView>
  </sheetViews>
  <sheetFormatPr defaultColWidth="9.140625" defaultRowHeight="12.75" x14ac:dyDescent="0.2"/>
  <cols>
    <col min="1" max="1" width="14.7109375" style="128" customWidth="1"/>
    <col min="2" max="2" width="2.7109375" style="76" customWidth="1"/>
    <col min="3" max="3" width="32.7109375" style="76" customWidth="1"/>
    <col min="4" max="18" width="3.28515625" style="129" customWidth="1"/>
    <col min="19" max="26" width="8.85546875" style="76" customWidth="1"/>
    <col min="27" max="16384" width="9.140625" style="76"/>
  </cols>
  <sheetData>
    <row r="1" spans="1:26" ht="12.75" customHeight="1" x14ac:dyDescent="0.2">
      <c r="A1" s="127"/>
      <c r="B1" s="134" t="s">
        <v>111</v>
      </c>
      <c r="C1" s="318">
        <f>Instructions!E3</f>
        <v>0</v>
      </c>
      <c r="D1" s="440" t="str">
        <f ca="1">'Brownie 1'!$A$1</f>
        <v>Brownie 1</v>
      </c>
      <c r="E1" s="440" t="str">
        <f ca="1">'Brownie 2'!$A$1</f>
        <v>Brownie 2</v>
      </c>
      <c r="F1" s="440" t="str">
        <f ca="1">'Brownie 3'!$A$1</f>
        <v>Brownie 3</v>
      </c>
      <c r="G1" s="440" t="str">
        <f ca="1">'Brownie 4'!$A$1</f>
        <v>Brownie 4</v>
      </c>
      <c r="H1" s="440" t="str">
        <f ca="1">'Brownie 5'!$A$1</f>
        <v>Brownie 5</v>
      </c>
      <c r="I1" s="440" t="str">
        <f ca="1">'Brownie 6'!$A$1</f>
        <v>Brownie 6</v>
      </c>
      <c r="J1" s="440" t="str">
        <f ca="1">'Brownie 7'!$A$1</f>
        <v>Brownie 7</v>
      </c>
      <c r="K1" s="440" t="str">
        <f ca="1">'Brownie 8'!$A$1</f>
        <v>Brownie 8</v>
      </c>
      <c r="L1" s="440" t="str">
        <f ca="1">'Brownie 9'!$A$1</f>
        <v>Brownie 9</v>
      </c>
      <c r="M1" s="440" t="str">
        <f ca="1">'Brownie 10'!$A$1</f>
        <v>Brownie 10</v>
      </c>
      <c r="N1" s="440" t="str">
        <f ca="1">'Brownie 11'!$A$1</f>
        <v>Brownie 11</v>
      </c>
      <c r="O1" s="440" t="str">
        <f ca="1">'Brownie 12'!$A$1</f>
        <v>Brownie 12</v>
      </c>
      <c r="P1" s="440" t="str">
        <f ca="1">'Brownie 13'!$A$1</f>
        <v>Brownie 13</v>
      </c>
      <c r="Q1" s="440" t="str">
        <f ca="1">'Brownie 14'!$A$1</f>
        <v>Brownie 14</v>
      </c>
      <c r="R1" s="440" t="str">
        <f ca="1">'Brownie 15'!$A$1</f>
        <v>Brownie 15</v>
      </c>
    </row>
    <row r="2" spans="1:26" ht="15" x14ac:dyDescent="0.25">
      <c r="A2" s="130"/>
      <c r="B2" s="131" t="s">
        <v>112</v>
      </c>
      <c r="C2" s="132">
        <f>Instructions!E5</f>
        <v>0</v>
      </c>
      <c r="D2" s="441"/>
      <c r="E2" s="441"/>
      <c r="F2" s="441"/>
      <c r="G2" s="441"/>
      <c r="H2" s="441"/>
      <c r="I2" s="441"/>
      <c r="J2" s="441"/>
      <c r="K2" s="441"/>
      <c r="L2" s="441"/>
      <c r="M2" s="441"/>
      <c r="N2" s="441"/>
      <c r="O2" s="441"/>
      <c r="P2" s="441"/>
      <c r="Q2" s="441"/>
      <c r="R2" s="441"/>
    </row>
    <row r="3" spans="1:26" x14ac:dyDescent="0.2">
      <c r="A3" s="127"/>
      <c r="B3" s="466"/>
      <c r="C3" s="467"/>
      <c r="D3" s="441"/>
      <c r="E3" s="441"/>
      <c r="F3" s="441"/>
      <c r="G3" s="441"/>
      <c r="H3" s="441"/>
      <c r="I3" s="441"/>
      <c r="J3" s="441"/>
      <c r="K3" s="441"/>
      <c r="L3" s="441"/>
      <c r="M3" s="441"/>
      <c r="N3" s="441"/>
      <c r="O3" s="441"/>
      <c r="P3" s="441"/>
      <c r="Q3" s="441"/>
      <c r="R3" s="441"/>
    </row>
    <row r="4" spans="1:26" x14ac:dyDescent="0.2">
      <c r="A4" s="468" t="s">
        <v>113</v>
      </c>
      <c r="B4" s="468"/>
      <c r="C4" s="469"/>
      <c r="D4" s="442"/>
      <c r="E4" s="442"/>
      <c r="F4" s="442"/>
      <c r="G4" s="442"/>
      <c r="H4" s="442"/>
      <c r="I4" s="442"/>
      <c r="J4" s="442"/>
      <c r="K4" s="442"/>
      <c r="L4" s="442"/>
      <c r="M4" s="442"/>
      <c r="N4" s="442"/>
      <c r="O4" s="442"/>
      <c r="P4" s="442"/>
      <c r="Q4" s="442"/>
      <c r="R4" s="442"/>
    </row>
    <row r="5" spans="1:26" s="317" customFormat="1" ht="15.75" x14ac:dyDescent="0.2">
      <c r="A5" s="470" t="s">
        <v>107</v>
      </c>
      <c r="B5" s="471"/>
      <c r="C5" s="471"/>
      <c r="D5" s="471"/>
      <c r="E5" s="471"/>
      <c r="F5" s="471"/>
      <c r="G5" s="471"/>
      <c r="H5" s="471"/>
      <c r="I5" s="471"/>
      <c r="J5" s="471"/>
      <c r="K5" s="471"/>
      <c r="L5" s="471"/>
      <c r="M5" s="471"/>
      <c r="N5" s="471"/>
      <c r="O5" s="471"/>
      <c r="P5" s="471"/>
      <c r="Q5" s="471"/>
      <c r="R5" s="471"/>
    </row>
    <row r="6" spans="1:26" ht="15.75" x14ac:dyDescent="0.25">
      <c r="A6" s="126"/>
      <c r="B6" s="333" t="s">
        <v>723</v>
      </c>
      <c r="C6" s="335"/>
      <c r="D6" s="450" t="s">
        <v>564</v>
      </c>
      <c r="E6" s="418"/>
      <c r="F6" s="418"/>
      <c r="G6" s="418"/>
      <c r="H6" s="418"/>
      <c r="I6" s="418"/>
      <c r="J6" s="418"/>
      <c r="K6" s="418"/>
      <c r="L6" s="418"/>
      <c r="M6" s="418"/>
      <c r="N6" s="418"/>
      <c r="O6" s="418"/>
      <c r="P6" s="418"/>
      <c r="Q6" s="418"/>
      <c r="R6" s="418"/>
    </row>
    <row r="7" spans="1:26" ht="12.75" customHeight="1" x14ac:dyDescent="0.2">
      <c r="A7" s="133"/>
      <c r="B7" s="26">
        <v>1</v>
      </c>
      <c r="C7" s="347" t="s">
        <v>724</v>
      </c>
      <c r="D7" s="298"/>
      <c r="E7" s="298"/>
      <c r="F7" s="298"/>
      <c r="G7" s="298"/>
      <c r="H7" s="298"/>
      <c r="I7" s="298"/>
      <c r="J7" s="298"/>
      <c r="K7" s="298"/>
      <c r="L7" s="298"/>
      <c r="M7" s="298"/>
      <c r="N7" s="298"/>
      <c r="O7" s="298"/>
      <c r="P7" s="298"/>
      <c r="Q7" s="298"/>
      <c r="R7" s="298"/>
      <c r="S7" s="472" t="s">
        <v>730</v>
      </c>
      <c r="T7" s="473"/>
      <c r="U7" s="473"/>
      <c r="V7" s="473"/>
      <c r="W7" s="473"/>
      <c r="X7" s="473"/>
      <c r="Y7" s="473"/>
      <c r="Z7" s="473"/>
    </row>
    <row r="8" spans="1:26" x14ac:dyDescent="0.2">
      <c r="A8" s="1"/>
      <c r="B8" s="210"/>
      <c r="C8" s="213" t="s">
        <v>724</v>
      </c>
      <c r="D8" s="33"/>
      <c r="E8" s="33"/>
      <c r="F8" s="33"/>
      <c r="G8" s="33"/>
      <c r="H8" s="33"/>
      <c r="I8" s="33"/>
      <c r="J8" s="33"/>
      <c r="K8" s="33"/>
      <c r="L8" s="33"/>
      <c r="M8" s="33"/>
      <c r="N8" s="33"/>
      <c r="O8" s="33"/>
      <c r="P8" s="33"/>
      <c r="Q8" s="33"/>
      <c r="R8" s="33"/>
      <c r="S8" s="473"/>
      <c r="T8" s="473"/>
      <c r="U8" s="473"/>
      <c r="V8" s="473"/>
      <c r="W8" s="473"/>
      <c r="X8" s="473"/>
      <c r="Y8" s="473"/>
      <c r="Z8" s="473"/>
    </row>
    <row r="9" spans="1:26" x14ac:dyDescent="0.2">
      <c r="A9" s="1"/>
      <c r="B9" s="210"/>
      <c r="C9" s="213" t="s">
        <v>724</v>
      </c>
      <c r="D9" s="33"/>
      <c r="E9" s="33"/>
      <c r="F9" s="33"/>
      <c r="G9" s="33"/>
      <c r="H9" s="33"/>
      <c r="I9" s="33"/>
      <c r="J9" s="33"/>
      <c r="K9" s="33"/>
      <c r="L9" s="33"/>
      <c r="M9" s="33"/>
      <c r="N9" s="33"/>
      <c r="O9" s="33"/>
      <c r="P9" s="33"/>
      <c r="Q9" s="33"/>
      <c r="R9" s="33"/>
      <c r="S9" s="473"/>
      <c r="T9" s="473"/>
      <c r="U9" s="473"/>
      <c r="V9" s="473"/>
      <c r="W9" s="473"/>
      <c r="X9" s="473"/>
      <c r="Y9" s="473"/>
      <c r="Z9" s="473"/>
    </row>
    <row r="10" spans="1:26" x14ac:dyDescent="0.2">
      <c r="A10" s="1"/>
      <c r="B10" s="210"/>
      <c r="C10" s="213" t="s">
        <v>724</v>
      </c>
      <c r="D10" s="33"/>
      <c r="E10" s="33"/>
      <c r="F10" s="33"/>
      <c r="G10" s="33"/>
      <c r="H10" s="33"/>
      <c r="I10" s="33"/>
      <c r="J10" s="33"/>
      <c r="K10" s="33"/>
      <c r="L10" s="33"/>
      <c r="M10" s="33"/>
      <c r="N10" s="33"/>
      <c r="O10" s="33"/>
      <c r="P10" s="33"/>
      <c r="Q10" s="33"/>
      <c r="R10" s="33"/>
      <c r="S10" s="473"/>
      <c r="T10" s="473"/>
      <c r="U10" s="473"/>
      <c r="V10" s="473"/>
      <c r="W10" s="473"/>
      <c r="X10" s="473"/>
      <c r="Y10" s="473"/>
      <c r="Z10" s="473"/>
    </row>
    <row r="11" spans="1:26" x14ac:dyDescent="0.2">
      <c r="A11" s="1"/>
      <c r="B11" s="26">
        <v>2</v>
      </c>
      <c r="C11" s="212" t="s">
        <v>724</v>
      </c>
      <c r="D11" s="192" t="str">
        <f>IF(COUNTIF(D8:D10,"A")&gt;=1,"C",IF(COUNTIF(D8:D10,"A")&gt;0,"P"," "))</f>
        <v xml:space="preserve"> </v>
      </c>
      <c r="E11" s="192" t="str">
        <f t="shared" ref="E11:R11" si="0">IF(COUNTIF(E8:E10,"A")&gt;=1,"C",IF(COUNTIF(E8:E10,"A")&gt;0,"P"," "))</f>
        <v xml:space="preserve"> </v>
      </c>
      <c r="F11" s="192" t="str">
        <f t="shared" si="0"/>
        <v xml:space="preserve"> </v>
      </c>
      <c r="G11" s="192" t="str">
        <f t="shared" si="0"/>
        <v xml:space="preserve"> </v>
      </c>
      <c r="H11" s="192" t="str">
        <f t="shared" si="0"/>
        <v xml:space="preserve"> </v>
      </c>
      <c r="I11" s="192" t="str">
        <f t="shared" si="0"/>
        <v xml:space="preserve"> </v>
      </c>
      <c r="J11" s="192" t="str">
        <f t="shared" si="0"/>
        <v xml:space="preserve"> </v>
      </c>
      <c r="K11" s="192" t="str">
        <f t="shared" si="0"/>
        <v xml:space="preserve"> </v>
      </c>
      <c r="L11" s="192" t="str">
        <f t="shared" si="0"/>
        <v xml:space="preserve"> </v>
      </c>
      <c r="M11" s="192" t="str">
        <f t="shared" si="0"/>
        <v xml:space="preserve"> </v>
      </c>
      <c r="N11" s="192" t="str">
        <f t="shared" si="0"/>
        <v xml:space="preserve"> </v>
      </c>
      <c r="O11" s="192" t="str">
        <f t="shared" si="0"/>
        <v xml:space="preserve"> </v>
      </c>
      <c r="P11" s="192" t="str">
        <f t="shared" si="0"/>
        <v xml:space="preserve"> </v>
      </c>
      <c r="Q11" s="192" t="str">
        <f t="shared" si="0"/>
        <v xml:space="preserve"> </v>
      </c>
      <c r="R11" s="192" t="str">
        <f t="shared" si="0"/>
        <v xml:space="preserve"> </v>
      </c>
      <c r="S11" s="473"/>
      <c r="T11" s="473"/>
      <c r="U11" s="473"/>
      <c r="V11" s="473"/>
      <c r="W11" s="473"/>
      <c r="X11" s="473"/>
      <c r="Y11" s="473"/>
      <c r="Z11" s="473"/>
    </row>
    <row r="12" spans="1:26" x14ac:dyDescent="0.2">
      <c r="A12" s="127"/>
      <c r="B12" s="211"/>
      <c r="C12" s="213" t="s">
        <v>724</v>
      </c>
      <c r="D12" s="33"/>
      <c r="E12" s="33"/>
      <c r="F12" s="33"/>
      <c r="G12" s="33"/>
      <c r="H12" s="33"/>
      <c r="I12" s="33"/>
      <c r="J12" s="33"/>
      <c r="K12" s="33"/>
      <c r="L12" s="33"/>
      <c r="M12" s="33"/>
      <c r="N12" s="33"/>
      <c r="O12" s="33"/>
      <c r="P12" s="33"/>
      <c r="Q12" s="33"/>
      <c r="R12" s="33"/>
      <c r="S12" s="473"/>
      <c r="T12" s="473"/>
      <c r="U12" s="473"/>
      <c r="V12" s="473"/>
      <c r="W12" s="473"/>
      <c r="X12" s="473"/>
      <c r="Y12" s="473"/>
      <c r="Z12" s="473"/>
    </row>
    <row r="13" spans="1:26" x14ac:dyDescent="0.2">
      <c r="A13" s="127"/>
      <c r="B13" s="211"/>
      <c r="C13" s="213" t="s">
        <v>724</v>
      </c>
      <c r="D13" s="33"/>
      <c r="E13" s="33"/>
      <c r="F13" s="33"/>
      <c r="G13" s="33"/>
      <c r="H13" s="33"/>
      <c r="I13" s="33"/>
      <c r="J13" s="33"/>
      <c r="K13" s="33"/>
      <c r="L13" s="33"/>
      <c r="M13" s="33"/>
      <c r="N13" s="33"/>
      <c r="O13" s="33"/>
      <c r="P13" s="33"/>
      <c r="Q13" s="33"/>
      <c r="R13" s="33"/>
      <c r="S13" s="473"/>
      <c r="T13" s="473"/>
      <c r="U13" s="473"/>
      <c r="V13" s="473"/>
      <c r="W13" s="473"/>
      <c r="X13" s="473"/>
      <c r="Y13" s="473"/>
      <c r="Z13" s="473"/>
    </row>
    <row r="14" spans="1:26" x14ac:dyDescent="0.2">
      <c r="A14" s="127"/>
      <c r="B14" s="211"/>
      <c r="C14" s="213" t="s">
        <v>724</v>
      </c>
      <c r="D14" s="33"/>
      <c r="E14" s="33"/>
      <c r="F14" s="33"/>
      <c r="G14" s="33"/>
      <c r="H14" s="33"/>
      <c r="I14" s="33"/>
      <c r="J14" s="33"/>
      <c r="K14" s="33"/>
      <c r="L14" s="33"/>
      <c r="M14" s="33"/>
      <c r="N14" s="33"/>
      <c r="O14" s="33"/>
      <c r="P14" s="33"/>
      <c r="Q14" s="33"/>
      <c r="R14" s="33"/>
      <c r="S14" s="473"/>
      <c r="T14" s="473"/>
      <c r="U14" s="473"/>
      <c r="V14" s="473"/>
      <c r="W14" s="473"/>
      <c r="X14" s="473"/>
      <c r="Y14" s="473"/>
      <c r="Z14" s="473"/>
    </row>
    <row r="15" spans="1:26" s="349" customFormat="1" x14ac:dyDescent="0.2">
      <c r="A15" s="350"/>
      <c r="B15" s="217">
        <v>3</v>
      </c>
      <c r="C15" s="212" t="s">
        <v>724</v>
      </c>
      <c r="D15" s="348" t="str">
        <f>IF(COUNTIF(D12:D14,"A")&gt;=1,"C",IF(COUNTIF(D12:D14,"A")&gt;0,"P"," "))</f>
        <v xml:space="preserve"> </v>
      </c>
      <c r="E15" s="348" t="str">
        <f t="shared" ref="E15:R15" si="1">IF(COUNTIF(E12:E14,"A")&gt;=1,"C",IF(COUNTIF(E12:E14,"A")&gt;0,"P"," "))</f>
        <v xml:space="preserve"> </v>
      </c>
      <c r="F15" s="348" t="str">
        <f t="shared" si="1"/>
        <v xml:space="preserve"> </v>
      </c>
      <c r="G15" s="348" t="str">
        <f t="shared" si="1"/>
        <v xml:space="preserve"> </v>
      </c>
      <c r="H15" s="348" t="str">
        <f t="shared" si="1"/>
        <v xml:space="preserve"> </v>
      </c>
      <c r="I15" s="348" t="str">
        <f t="shared" si="1"/>
        <v xml:space="preserve"> </v>
      </c>
      <c r="J15" s="348" t="str">
        <f t="shared" si="1"/>
        <v xml:space="preserve"> </v>
      </c>
      <c r="K15" s="348" t="str">
        <f t="shared" si="1"/>
        <v xml:space="preserve"> </v>
      </c>
      <c r="L15" s="348" t="str">
        <f t="shared" si="1"/>
        <v xml:space="preserve"> </v>
      </c>
      <c r="M15" s="348" t="str">
        <f t="shared" si="1"/>
        <v xml:space="preserve"> </v>
      </c>
      <c r="N15" s="348" t="str">
        <f t="shared" si="1"/>
        <v xml:space="preserve"> </v>
      </c>
      <c r="O15" s="348" t="str">
        <f t="shared" si="1"/>
        <v xml:space="preserve"> </v>
      </c>
      <c r="P15" s="348" t="str">
        <f t="shared" si="1"/>
        <v xml:space="preserve"> </v>
      </c>
      <c r="Q15" s="348" t="str">
        <f t="shared" si="1"/>
        <v xml:space="preserve"> </v>
      </c>
      <c r="R15" s="348" t="str">
        <f t="shared" si="1"/>
        <v xml:space="preserve"> </v>
      </c>
      <c r="S15" s="188"/>
      <c r="T15" s="188"/>
      <c r="U15" s="188"/>
      <c r="V15" s="188"/>
      <c r="W15" s="188"/>
      <c r="X15" s="188"/>
      <c r="Y15" s="188"/>
      <c r="Z15" s="188"/>
    </row>
    <row r="16" spans="1:26" ht="14.25" x14ac:dyDescent="0.2">
      <c r="A16" s="133"/>
      <c r="B16" s="211"/>
      <c r="C16" s="213" t="s">
        <v>724</v>
      </c>
      <c r="D16" s="33"/>
      <c r="E16" s="33"/>
      <c r="F16" s="33"/>
      <c r="G16" s="33"/>
      <c r="H16" s="33"/>
      <c r="I16" s="33"/>
      <c r="J16" s="33"/>
      <c r="K16" s="33"/>
      <c r="L16" s="33"/>
      <c r="M16" s="33"/>
      <c r="N16" s="33"/>
      <c r="O16" s="33"/>
      <c r="P16" s="33"/>
      <c r="Q16" s="33"/>
      <c r="R16" s="33"/>
      <c r="S16" s="188"/>
      <c r="T16" s="188"/>
      <c r="U16" s="188"/>
      <c r="V16" s="188"/>
      <c r="W16" s="188"/>
      <c r="X16" s="188"/>
      <c r="Y16" s="188"/>
      <c r="Z16" s="188"/>
    </row>
    <row r="17" spans="1:26" x14ac:dyDescent="0.2">
      <c r="A17" s="1"/>
      <c r="B17" s="211"/>
      <c r="C17" s="213" t="s">
        <v>724</v>
      </c>
      <c r="D17" s="33"/>
      <c r="E17" s="33"/>
      <c r="F17" s="33"/>
      <c r="G17" s="33"/>
      <c r="H17" s="33"/>
      <c r="I17" s="33"/>
      <c r="J17" s="33"/>
      <c r="K17" s="33"/>
      <c r="L17" s="33"/>
      <c r="M17" s="33"/>
      <c r="N17" s="33"/>
      <c r="O17" s="33"/>
      <c r="P17" s="33"/>
      <c r="Q17" s="33"/>
      <c r="R17" s="33"/>
      <c r="S17" s="188"/>
      <c r="T17" s="188"/>
      <c r="U17" s="188"/>
      <c r="V17" s="188"/>
      <c r="W17" s="188"/>
      <c r="X17" s="188"/>
      <c r="Y17" s="188"/>
      <c r="Z17" s="188"/>
    </row>
    <row r="18" spans="1:26" x14ac:dyDescent="0.2">
      <c r="A18" s="1"/>
      <c r="B18" s="211"/>
      <c r="C18" s="213" t="s">
        <v>724</v>
      </c>
      <c r="D18" s="33"/>
      <c r="E18" s="33"/>
      <c r="F18" s="33"/>
      <c r="G18" s="33"/>
      <c r="H18" s="33"/>
      <c r="I18" s="33"/>
      <c r="J18" s="33"/>
      <c r="K18" s="33"/>
      <c r="L18" s="33"/>
      <c r="M18" s="33"/>
      <c r="N18" s="33"/>
      <c r="O18" s="33"/>
      <c r="P18" s="33"/>
      <c r="Q18" s="33"/>
      <c r="R18" s="33"/>
    </row>
    <row r="19" spans="1:26" x14ac:dyDescent="0.2">
      <c r="A19" s="1"/>
      <c r="B19" s="26">
        <v>4</v>
      </c>
      <c r="C19" s="212" t="s">
        <v>724</v>
      </c>
      <c r="D19" s="192" t="str">
        <f>IF(COUNTIF(D16:D18,"A")&gt;=1,"C",IF(COUNTIF(D16:D18,"A")&gt;0,"P"," "))</f>
        <v xml:space="preserve"> </v>
      </c>
      <c r="E19" s="192" t="str">
        <f t="shared" ref="E19:R19" si="2">IF(COUNTIF(E16:E18,"A")&gt;=1,"C",IF(COUNTIF(E16:E18,"A")&gt;0,"P"," "))</f>
        <v xml:space="preserve"> </v>
      </c>
      <c r="F19" s="192" t="str">
        <f t="shared" si="2"/>
        <v xml:space="preserve"> </v>
      </c>
      <c r="G19" s="192" t="str">
        <f t="shared" si="2"/>
        <v xml:space="preserve"> </v>
      </c>
      <c r="H19" s="192" t="str">
        <f t="shared" si="2"/>
        <v xml:space="preserve"> </v>
      </c>
      <c r="I19" s="192" t="str">
        <f t="shared" si="2"/>
        <v xml:space="preserve"> </v>
      </c>
      <c r="J19" s="192" t="str">
        <f t="shared" si="2"/>
        <v xml:space="preserve"> </v>
      </c>
      <c r="K19" s="192" t="str">
        <f t="shared" si="2"/>
        <v xml:space="preserve"> </v>
      </c>
      <c r="L19" s="192" t="str">
        <f t="shared" si="2"/>
        <v xml:space="preserve"> </v>
      </c>
      <c r="M19" s="192" t="str">
        <f t="shared" si="2"/>
        <v xml:space="preserve"> </v>
      </c>
      <c r="N19" s="192" t="str">
        <f t="shared" si="2"/>
        <v xml:space="preserve"> </v>
      </c>
      <c r="O19" s="192" t="str">
        <f t="shared" si="2"/>
        <v xml:space="preserve"> </v>
      </c>
      <c r="P19" s="192" t="str">
        <f t="shared" si="2"/>
        <v xml:space="preserve"> </v>
      </c>
      <c r="Q19" s="192" t="str">
        <f t="shared" si="2"/>
        <v xml:space="preserve"> </v>
      </c>
      <c r="R19" s="192" t="str">
        <f t="shared" si="2"/>
        <v xml:space="preserve"> </v>
      </c>
    </row>
    <row r="20" spans="1:26" x14ac:dyDescent="0.2">
      <c r="A20" s="1"/>
      <c r="B20" s="211"/>
      <c r="C20" s="213" t="s">
        <v>724</v>
      </c>
      <c r="D20" s="33"/>
      <c r="E20" s="33"/>
      <c r="F20" s="33"/>
      <c r="G20" s="33"/>
      <c r="H20" s="33"/>
      <c r="I20" s="33"/>
      <c r="J20" s="33"/>
      <c r="K20" s="33"/>
      <c r="L20" s="33"/>
      <c r="M20" s="33"/>
      <c r="N20" s="33"/>
      <c r="O20" s="33"/>
      <c r="P20" s="33"/>
      <c r="Q20" s="33"/>
      <c r="R20" s="33"/>
    </row>
    <row r="21" spans="1:26" x14ac:dyDescent="0.2">
      <c r="A21" s="1"/>
      <c r="B21" s="211"/>
      <c r="C21" s="213" t="s">
        <v>724</v>
      </c>
      <c r="D21" s="33"/>
      <c r="E21" s="33"/>
      <c r="F21" s="33"/>
      <c r="G21" s="33"/>
      <c r="H21" s="33"/>
      <c r="I21" s="33"/>
      <c r="J21" s="33"/>
      <c r="K21" s="33"/>
      <c r="L21" s="33"/>
      <c r="M21" s="33"/>
      <c r="N21" s="33"/>
      <c r="O21" s="33"/>
      <c r="P21" s="33"/>
      <c r="Q21" s="33"/>
      <c r="R21" s="33"/>
    </row>
    <row r="22" spans="1:26" x14ac:dyDescent="0.2">
      <c r="A22" s="127"/>
      <c r="B22" s="211"/>
      <c r="C22" s="213" t="s">
        <v>724</v>
      </c>
      <c r="D22" s="33"/>
      <c r="E22" s="33"/>
      <c r="F22" s="33"/>
      <c r="G22" s="33"/>
      <c r="H22" s="33"/>
      <c r="I22" s="33"/>
      <c r="J22" s="33"/>
      <c r="K22" s="33"/>
      <c r="L22" s="33"/>
      <c r="M22" s="33"/>
      <c r="N22" s="33"/>
      <c r="O22" s="33"/>
      <c r="P22" s="33"/>
      <c r="Q22" s="33"/>
      <c r="R22" s="33"/>
    </row>
    <row r="23" spans="1:26" x14ac:dyDescent="0.2">
      <c r="A23" s="127"/>
      <c r="B23" s="26">
        <v>5</v>
      </c>
      <c r="C23" s="212" t="s">
        <v>724</v>
      </c>
      <c r="D23" s="192" t="str">
        <f>IF(COUNTIF(D20:D22,"A")&gt;=1,"C",IF(COUNTIF(D20:D22,"A")&gt;0,"P"," "))</f>
        <v xml:space="preserve"> </v>
      </c>
      <c r="E23" s="192" t="str">
        <f t="shared" ref="E23:R23" si="3">IF(COUNTIF(E20:E22,"A")&gt;=1,"C",IF(COUNTIF(E20:E22,"A")&gt;0,"P"," "))</f>
        <v xml:space="preserve"> </v>
      </c>
      <c r="F23" s="192" t="str">
        <f t="shared" si="3"/>
        <v xml:space="preserve"> </v>
      </c>
      <c r="G23" s="192" t="str">
        <f t="shared" si="3"/>
        <v xml:space="preserve"> </v>
      </c>
      <c r="H23" s="192" t="str">
        <f t="shared" si="3"/>
        <v xml:space="preserve"> </v>
      </c>
      <c r="I23" s="192" t="str">
        <f t="shared" si="3"/>
        <v xml:space="preserve"> </v>
      </c>
      <c r="J23" s="192" t="str">
        <f t="shared" si="3"/>
        <v xml:space="preserve"> </v>
      </c>
      <c r="K23" s="192" t="str">
        <f t="shared" si="3"/>
        <v xml:space="preserve"> </v>
      </c>
      <c r="L23" s="192" t="str">
        <f t="shared" si="3"/>
        <v xml:space="preserve"> </v>
      </c>
      <c r="M23" s="192" t="str">
        <f t="shared" si="3"/>
        <v xml:space="preserve"> </v>
      </c>
      <c r="N23" s="192" t="str">
        <f t="shared" si="3"/>
        <v xml:space="preserve"> </v>
      </c>
      <c r="O23" s="192" t="str">
        <f t="shared" si="3"/>
        <v xml:space="preserve"> </v>
      </c>
      <c r="P23" s="192" t="str">
        <f t="shared" si="3"/>
        <v xml:space="preserve"> </v>
      </c>
      <c r="Q23" s="192" t="str">
        <f t="shared" si="3"/>
        <v xml:space="preserve"> </v>
      </c>
      <c r="R23" s="192" t="str">
        <f t="shared" si="3"/>
        <v xml:space="preserve"> </v>
      </c>
    </row>
    <row r="24" spans="1:26" x14ac:dyDescent="0.2">
      <c r="B24" s="211"/>
      <c r="C24" s="213" t="s">
        <v>724</v>
      </c>
      <c r="D24" s="33"/>
      <c r="E24" s="33"/>
      <c r="F24" s="33"/>
      <c r="G24" s="33"/>
      <c r="H24" s="33"/>
      <c r="I24" s="33"/>
      <c r="J24" s="33"/>
      <c r="K24" s="33"/>
      <c r="L24" s="33"/>
      <c r="M24" s="33"/>
      <c r="N24" s="33"/>
      <c r="O24" s="33"/>
      <c r="P24" s="33"/>
      <c r="Q24" s="33"/>
      <c r="R24" s="33"/>
    </row>
    <row r="25" spans="1:26" x14ac:dyDescent="0.2">
      <c r="B25" s="211"/>
      <c r="C25" s="213" t="s">
        <v>724</v>
      </c>
      <c r="D25" s="33"/>
      <c r="E25" s="33"/>
      <c r="F25" s="33"/>
      <c r="G25" s="33"/>
      <c r="H25" s="33"/>
      <c r="I25" s="33"/>
      <c r="J25" s="33"/>
      <c r="K25" s="33"/>
      <c r="L25" s="33"/>
      <c r="M25" s="33"/>
      <c r="N25" s="33"/>
      <c r="O25" s="33"/>
      <c r="P25" s="33"/>
      <c r="Q25" s="33"/>
      <c r="R25" s="33"/>
    </row>
    <row r="26" spans="1:26" x14ac:dyDescent="0.2">
      <c r="B26" s="211"/>
      <c r="C26" s="213" t="s">
        <v>724</v>
      </c>
      <c r="D26" s="33"/>
      <c r="E26" s="33"/>
      <c r="F26" s="33"/>
      <c r="G26" s="33"/>
      <c r="H26" s="33"/>
      <c r="I26" s="33"/>
      <c r="J26" s="33"/>
      <c r="K26" s="33"/>
      <c r="L26" s="33"/>
      <c r="M26" s="33"/>
      <c r="N26" s="33"/>
      <c r="O26" s="33"/>
      <c r="P26" s="33"/>
      <c r="Q26" s="33"/>
      <c r="R26" s="33"/>
    </row>
    <row r="27" spans="1:26" ht="0.75" customHeight="1" thickBot="1" x14ac:dyDescent="0.25">
      <c r="B27" s="26"/>
      <c r="C27" s="26"/>
      <c r="D27" s="192" t="str">
        <f>IF(COUNTIF(D24:D26,"A")&gt;=1,"C",IF(COUNTIF(D24:D26,"A")&gt;0,"P"," "))</f>
        <v xml:space="preserve"> </v>
      </c>
      <c r="E27" s="192" t="str">
        <f t="shared" ref="E27:R27" si="4">IF(COUNTIF(E24:E26,"A")&gt;=1,"C",IF(COUNTIF(E24:E26,"A")&gt;0,"P"," "))</f>
        <v xml:space="preserve"> </v>
      </c>
      <c r="F27" s="192" t="str">
        <f t="shared" si="4"/>
        <v xml:space="preserve"> </v>
      </c>
      <c r="G27" s="192" t="str">
        <f t="shared" si="4"/>
        <v xml:space="preserve"> </v>
      </c>
      <c r="H27" s="192" t="str">
        <f t="shared" si="4"/>
        <v xml:space="preserve"> </v>
      </c>
      <c r="I27" s="192" t="str">
        <f t="shared" si="4"/>
        <v xml:space="preserve"> </v>
      </c>
      <c r="J27" s="192" t="str">
        <f t="shared" si="4"/>
        <v xml:space="preserve"> </v>
      </c>
      <c r="K27" s="192" t="str">
        <f t="shared" si="4"/>
        <v xml:space="preserve"> </v>
      </c>
      <c r="L27" s="192" t="str">
        <f t="shared" si="4"/>
        <v xml:space="preserve"> </v>
      </c>
      <c r="M27" s="192" t="str">
        <f t="shared" si="4"/>
        <v xml:space="preserve"> </v>
      </c>
      <c r="N27" s="192" t="str">
        <f t="shared" si="4"/>
        <v xml:space="preserve"> </v>
      </c>
      <c r="O27" s="192" t="str">
        <f t="shared" si="4"/>
        <v xml:space="preserve"> </v>
      </c>
      <c r="P27" s="192" t="str">
        <f t="shared" si="4"/>
        <v xml:space="preserve"> </v>
      </c>
      <c r="Q27" s="192" t="str">
        <f t="shared" si="4"/>
        <v xml:space="preserve"> </v>
      </c>
      <c r="R27" s="192" t="str">
        <f t="shared" si="4"/>
        <v xml:space="preserve"> </v>
      </c>
    </row>
    <row r="28" spans="1:26" ht="13.5" thickBot="1" x14ac:dyDescent="0.25">
      <c r="B28" s="26"/>
      <c r="C28" s="58" t="s">
        <v>48</v>
      </c>
      <c r="D28" s="206" t="str">
        <f>IF(COUNTIF(D11:D27,"C")&gt;4,"C",IF(COUNTIF(D11:D27,"C")&gt;0,"P"," "))</f>
        <v xml:space="preserve"> </v>
      </c>
      <c r="E28" s="206" t="str">
        <f t="shared" ref="E28:R28" si="5">IF(COUNTIF(E11:E27,"C")&gt;4,"C",IF(COUNTIF(E11:E27,"C")&gt;0,"P"," "))</f>
        <v xml:space="preserve"> </v>
      </c>
      <c r="F28" s="206" t="str">
        <f t="shared" si="5"/>
        <v xml:space="preserve"> </v>
      </c>
      <c r="G28" s="206" t="str">
        <f t="shared" si="5"/>
        <v xml:space="preserve"> </v>
      </c>
      <c r="H28" s="206" t="str">
        <f t="shared" si="5"/>
        <v xml:space="preserve"> </v>
      </c>
      <c r="I28" s="206" t="str">
        <f t="shared" si="5"/>
        <v xml:space="preserve"> </v>
      </c>
      <c r="J28" s="206" t="str">
        <f t="shared" si="5"/>
        <v xml:space="preserve"> </v>
      </c>
      <c r="K28" s="206" t="str">
        <f t="shared" si="5"/>
        <v xml:space="preserve"> </v>
      </c>
      <c r="L28" s="206" t="str">
        <f t="shared" si="5"/>
        <v xml:space="preserve"> </v>
      </c>
      <c r="M28" s="206" t="str">
        <f t="shared" si="5"/>
        <v xml:space="preserve"> </v>
      </c>
      <c r="N28" s="206" t="str">
        <f t="shared" si="5"/>
        <v xml:space="preserve"> </v>
      </c>
      <c r="O28" s="206" t="str">
        <f t="shared" si="5"/>
        <v xml:space="preserve"> </v>
      </c>
      <c r="P28" s="206" t="str">
        <f t="shared" si="5"/>
        <v xml:space="preserve"> </v>
      </c>
      <c r="Q28" s="206" t="str">
        <f t="shared" si="5"/>
        <v xml:space="preserve"> </v>
      </c>
      <c r="R28" s="206" t="str">
        <f t="shared" si="5"/>
        <v xml:space="preserve"> </v>
      </c>
    </row>
    <row r="30" spans="1:26" ht="15" x14ac:dyDescent="0.25">
      <c r="B30" s="333" t="s">
        <v>723</v>
      </c>
      <c r="C30" s="335"/>
      <c r="D30" s="450"/>
      <c r="E30" s="418"/>
      <c r="F30" s="418"/>
      <c r="G30" s="418"/>
      <c r="H30" s="418"/>
      <c r="I30" s="418"/>
      <c r="J30" s="418"/>
      <c r="K30" s="418"/>
      <c r="L30" s="418"/>
      <c r="M30" s="418"/>
      <c r="N30" s="418"/>
      <c r="O30" s="418"/>
      <c r="P30" s="418"/>
      <c r="Q30" s="418"/>
      <c r="R30" s="418"/>
    </row>
    <row r="31" spans="1:26" x14ac:dyDescent="0.2">
      <c r="B31" s="26">
        <v>1</v>
      </c>
      <c r="C31" s="347" t="s">
        <v>724</v>
      </c>
      <c r="D31" s="298"/>
      <c r="E31" s="298"/>
      <c r="F31" s="298"/>
      <c r="G31" s="298"/>
      <c r="H31" s="298"/>
      <c r="I31" s="298"/>
      <c r="J31" s="298"/>
      <c r="K31" s="298"/>
      <c r="L31" s="298"/>
      <c r="M31" s="298"/>
      <c r="N31" s="298"/>
      <c r="O31" s="298"/>
      <c r="P31" s="298"/>
      <c r="Q31" s="298"/>
      <c r="R31" s="298"/>
    </row>
    <row r="32" spans="1:26" x14ac:dyDescent="0.2">
      <c r="B32" s="210"/>
      <c r="C32" s="213" t="s">
        <v>724</v>
      </c>
      <c r="D32" s="33"/>
      <c r="E32" s="33"/>
      <c r="F32" s="33"/>
      <c r="G32" s="33"/>
      <c r="H32" s="33"/>
      <c r="I32" s="33"/>
      <c r="J32" s="33"/>
      <c r="K32" s="33"/>
      <c r="L32" s="33"/>
      <c r="M32" s="33"/>
      <c r="N32" s="33"/>
      <c r="O32" s="33"/>
      <c r="P32" s="33"/>
      <c r="Q32" s="33"/>
      <c r="R32" s="33"/>
    </row>
    <row r="33" spans="2:18" x14ac:dyDescent="0.2">
      <c r="B33" s="210"/>
      <c r="C33" s="213" t="s">
        <v>724</v>
      </c>
      <c r="D33" s="33"/>
      <c r="E33" s="33"/>
      <c r="F33" s="33"/>
      <c r="G33" s="33"/>
      <c r="H33" s="33"/>
      <c r="I33" s="33"/>
      <c r="J33" s="33"/>
      <c r="K33" s="33"/>
      <c r="L33" s="33"/>
      <c r="M33" s="33"/>
      <c r="N33" s="33"/>
      <c r="O33" s="33"/>
      <c r="P33" s="33"/>
      <c r="Q33" s="33"/>
      <c r="R33" s="33"/>
    </row>
    <row r="34" spans="2:18" x14ac:dyDescent="0.2">
      <c r="B34" s="210"/>
      <c r="C34" s="213" t="s">
        <v>724</v>
      </c>
      <c r="D34" s="33"/>
      <c r="E34" s="33"/>
      <c r="F34" s="33"/>
      <c r="G34" s="33"/>
      <c r="H34" s="33"/>
      <c r="I34" s="33"/>
      <c r="J34" s="33"/>
      <c r="K34" s="33"/>
      <c r="L34" s="33"/>
      <c r="M34" s="33"/>
      <c r="N34" s="33"/>
      <c r="O34" s="33"/>
      <c r="P34" s="33"/>
      <c r="Q34" s="33"/>
      <c r="R34" s="33"/>
    </row>
    <row r="35" spans="2:18" x14ac:dyDescent="0.2">
      <c r="B35" s="26">
        <v>2</v>
      </c>
      <c r="C35" s="212" t="s">
        <v>724</v>
      </c>
      <c r="D35" s="192" t="str">
        <f>IF(COUNTIF(D32:D34,"A")&gt;=1,"C",IF(COUNTIF(D32:D34,"A")&gt;0,"P"," "))</f>
        <v xml:space="preserve"> </v>
      </c>
      <c r="E35" s="192" t="str">
        <f t="shared" ref="E35:R35" si="6">IF(COUNTIF(E32:E34,"A")&gt;=1,"C",IF(COUNTIF(E32:E34,"A")&gt;0,"P"," "))</f>
        <v xml:space="preserve"> </v>
      </c>
      <c r="F35" s="192" t="str">
        <f t="shared" si="6"/>
        <v xml:space="preserve"> </v>
      </c>
      <c r="G35" s="192" t="str">
        <f t="shared" si="6"/>
        <v xml:space="preserve"> </v>
      </c>
      <c r="H35" s="192" t="str">
        <f t="shared" si="6"/>
        <v xml:space="preserve"> </v>
      </c>
      <c r="I35" s="192" t="str">
        <f t="shared" si="6"/>
        <v xml:space="preserve"> </v>
      </c>
      <c r="J35" s="192" t="str">
        <f t="shared" si="6"/>
        <v xml:space="preserve"> </v>
      </c>
      <c r="K35" s="192" t="str">
        <f t="shared" si="6"/>
        <v xml:space="preserve"> </v>
      </c>
      <c r="L35" s="192" t="str">
        <f t="shared" si="6"/>
        <v xml:space="preserve"> </v>
      </c>
      <c r="M35" s="192" t="str">
        <f t="shared" si="6"/>
        <v xml:space="preserve"> </v>
      </c>
      <c r="N35" s="192" t="str">
        <f t="shared" si="6"/>
        <v xml:space="preserve"> </v>
      </c>
      <c r="O35" s="192" t="str">
        <f t="shared" si="6"/>
        <v xml:space="preserve"> </v>
      </c>
      <c r="P35" s="192" t="str">
        <f t="shared" si="6"/>
        <v xml:space="preserve"> </v>
      </c>
      <c r="Q35" s="192" t="str">
        <f t="shared" si="6"/>
        <v xml:space="preserve"> </v>
      </c>
      <c r="R35" s="192" t="str">
        <f t="shared" si="6"/>
        <v xml:space="preserve"> </v>
      </c>
    </row>
    <row r="36" spans="2:18" x14ac:dyDescent="0.2">
      <c r="B36" s="211"/>
      <c r="C36" s="213" t="s">
        <v>724</v>
      </c>
      <c r="D36" s="33"/>
      <c r="E36" s="33"/>
      <c r="F36" s="33"/>
      <c r="G36" s="33"/>
      <c r="H36" s="33"/>
      <c r="I36" s="33"/>
      <c r="J36" s="33"/>
      <c r="K36" s="33"/>
      <c r="L36" s="33"/>
      <c r="M36" s="33"/>
      <c r="N36" s="33"/>
      <c r="O36" s="33"/>
      <c r="P36" s="33"/>
      <c r="Q36" s="33"/>
      <c r="R36" s="33"/>
    </row>
    <row r="37" spans="2:18" x14ac:dyDescent="0.2">
      <c r="B37" s="211"/>
      <c r="C37" s="213" t="s">
        <v>724</v>
      </c>
      <c r="D37" s="33"/>
      <c r="E37" s="33"/>
      <c r="F37" s="33"/>
      <c r="G37" s="33"/>
      <c r="H37" s="33"/>
      <c r="I37" s="33"/>
      <c r="J37" s="33"/>
      <c r="K37" s="33"/>
      <c r="L37" s="33"/>
      <c r="M37" s="33"/>
      <c r="N37" s="33"/>
      <c r="O37" s="33"/>
      <c r="P37" s="33"/>
      <c r="Q37" s="33"/>
      <c r="R37" s="33"/>
    </row>
    <row r="38" spans="2:18" x14ac:dyDescent="0.2">
      <c r="B38" s="211"/>
      <c r="C38" s="213" t="s">
        <v>724</v>
      </c>
      <c r="D38" s="33"/>
      <c r="E38" s="33"/>
      <c r="F38" s="33"/>
      <c r="G38" s="33"/>
      <c r="H38" s="33"/>
      <c r="I38" s="33"/>
      <c r="J38" s="33"/>
      <c r="K38" s="33"/>
      <c r="L38" s="33"/>
      <c r="M38" s="33"/>
      <c r="N38" s="33"/>
      <c r="O38" s="33"/>
      <c r="P38" s="33"/>
      <c r="Q38" s="33"/>
      <c r="R38" s="33"/>
    </row>
    <row r="39" spans="2:18" x14ac:dyDescent="0.2">
      <c r="B39" s="26">
        <v>3</v>
      </c>
      <c r="C39" s="212" t="s">
        <v>724</v>
      </c>
      <c r="D39" s="192" t="str">
        <f>IF(COUNTIF(D36:D38,"A")&gt;=1,"C",IF(COUNTIF(D36:D38,"A")&gt;0,"P"," "))</f>
        <v xml:space="preserve"> </v>
      </c>
      <c r="E39" s="192" t="str">
        <f t="shared" ref="E39:R39" si="7">IF(COUNTIF(E36:E38,"A")&gt;=1,"C",IF(COUNTIF(E36:E38,"A")&gt;0,"P"," "))</f>
        <v xml:space="preserve"> </v>
      </c>
      <c r="F39" s="192" t="str">
        <f t="shared" si="7"/>
        <v xml:space="preserve"> </v>
      </c>
      <c r="G39" s="192" t="str">
        <f t="shared" si="7"/>
        <v xml:space="preserve"> </v>
      </c>
      <c r="H39" s="192" t="str">
        <f t="shared" si="7"/>
        <v xml:space="preserve"> </v>
      </c>
      <c r="I39" s="192" t="str">
        <f t="shared" si="7"/>
        <v xml:space="preserve"> </v>
      </c>
      <c r="J39" s="192" t="str">
        <f t="shared" si="7"/>
        <v xml:space="preserve"> </v>
      </c>
      <c r="K39" s="192" t="str">
        <f t="shared" si="7"/>
        <v xml:space="preserve"> </v>
      </c>
      <c r="L39" s="192" t="str">
        <f t="shared" si="7"/>
        <v xml:space="preserve"> </v>
      </c>
      <c r="M39" s="192" t="str">
        <f t="shared" si="7"/>
        <v xml:space="preserve"> </v>
      </c>
      <c r="N39" s="192" t="str">
        <f t="shared" si="7"/>
        <v xml:space="preserve"> </v>
      </c>
      <c r="O39" s="192" t="str">
        <f t="shared" si="7"/>
        <v xml:space="preserve"> </v>
      </c>
      <c r="P39" s="192" t="str">
        <f t="shared" si="7"/>
        <v xml:space="preserve"> </v>
      </c>
      <c r="Q39" s="192" t="str">
        <f t="shared" si="7"/>
        <v xml:space="preserve"> </v>
      </c>
      <c r="R39" s="192" t="str">
        <f t="shared" si="7"/>
        <v xml:space="preserve"> </v>
      </c>
    </row>
    <row r="40" spans="2:18" x14ac:dyDescent="0.2">
      <c r="B40" s="211"/>
      <c r="C40" s="213" t="s">
        <v>724</v>
      </c>
      <c r="D40" s="33"/>
      <c r="E40" s="33"/>
      <c r="F40" s="33"/>
      <c r="G40" s="33"/>
      <c r="H40" s="33"/>
      <c r="I40" s="33"/>
      <c r="J40" s="33"/>
      <c r="K40" s="33"/>
      <c r="L40" s="33"/>
      <c r="M40" s="33"/>
      <c r="N40" s="33"/>
      <c r="O40" s="33"/>
      <c r="P40" s="33"/>
      <c r="Q40" s="33"/>
      <c r="R40" s="33"/>
    </row>
    <row r="41" spans="2:18" x14ac:dyDescent="0.2">
      <c r="B41" s="211"/>
      <c r="C41" s="213" t="s">
        <v>724</v>
      </c>
      <c r="D41" s="33"/>
      <c r="E41" s="33"/>
      <c r="F41" s="33"/>
      <c r="G41" s="33"/>
      <c r="H41" s="33"/>
      <c r="I41" s="33"/>
      <c r="J41" s="33"/>
      <c r="K41" s="33"/>
      <c r="L41" s="33"/>
      <c r="M41" s="33"/>
      <c r="N41" s="33"/>
      <c r="O41" s="33"/>
      <c r="P41" s="33"/>
      <c r="Q41" s="33"/>
      <c r="R41" s="33"/>
    </row>
    <row r="42" spans="2:18" x14ac:dyDescent="0.2">
      <c r="B42" s="211"/>
      <c r="C42" s="213" t="s">
        <v>724</v>
      </c>
      <c r="D42" s="33"/>
      <c r="E42" s="33"/>
      <c r="F42" s="33"/>
      <c r="G42" s="33"/>
      <c r="H42" s="33"/>
      <c r="I42" s="33"/>
      <c r="J42" s="33"/>
      <c r="K42" s="33"/>
      <c r="L42" s="33"/>
      <c r="M42" s="33"/>
      <c r="N42" s="33"/>
      <c r="O42" s="33"/>
      <c r="P42" s="33"/>
      <c r="Q42" s="33"/>
      <c r="R42" s="33"/>
    </row>
    <row r="43" spans="2:18" x14ac:dyDescent="0.2">
      <c r="B43" s="26">
        <v>4</v>
      </c>
      <c r="C43" s="212" t="s">
        <v>724</v>
      </c>
      <c r="D43" s="192" t="str">
        <f>IF(COUNTIF(D40:D42,"A")&gt;=1,"C",IF(COUNTIF(D40:D42,"A")&gt;0,"P"," "))</f>
        <v xml:space="preserve"> </v>
      </c>
      <c r="E43" s="192" t="str">
        <f t="shared" ref="E43:R43" si="8">IF(COUNTIF(E40:E42,"A")&gt;=1,"C",IF(COUNTIF(E40:E42,"A")&gt;0,"P"," "))</f>
        <v xml:space="preserve"> </v>
      </c>
      <c r="F43" s="192" t="str">
        <f t="shared" si="8"/>
        <v xml:space="preserve"> </v>
      </c>
      <c r="G43" s="192" t="str">
        <f t="shared" si="8"/>
        <v xml:space="preserve"> </v>
      </c>
      <c r="H43" s="192" t="str">
        <f t="shared" si="8"/>
        <v xml:space="preserve"> </v>
      </c>
      <c r="I43" s="192" t="str">
        <f t="shared" si="8"/>
        <v xml:space="preserve"> </v>
      </c>
      <c r="J43" s="192" t="str">
        <f t="shared" si="8"/>
        <v xml:space="preserve"> </v>
      </c>
      <c r="K43" s="192" t="str">
        <f t="shared" si="8"/>
        <v xml:space="preserve"> </v>
      </c>
      <c r="L43" s="192" t="str">
        <f t="shared" si="8"/>
        <v xml:space="preserve"> </v>
      </c>
      <c r="M43" s="192" t="str">
        <f t="shared" si="8"/>
        <v xml:space="preserve"> </v>
      </c>
      <c r="N43" s="192" t="str">
        <f t="shared" si="8"/>
        <v xml:space="preserve"> </v>
      </c>
      <c r="O43" s="192" t="str">
        <f t="shared" si="8"/>
        <v xml:space="preserve"> </v>
      </c>
      <c r="P43" s="192" t="str">
        <f t="shared" si="8"/>
        <v xml:space="preserve"> </v>
      </c>
      <c r="Q43" s="192" t="str">
        <f t="shared" si="8"/>
        <v xml:space="preserve"> </v>
      </c>
      <c r="R43" s="192" t="str">
        <f t="shared" si="8"/>
        <v xml:space="preserve"> </v>
      </c>
    </row>
    <row r="44" spans="2:18" x14ac:dyDescent="0.2">
      <c r="B44" s="211"/>
      <c r="C44" s="213" t="s">
        <v>724</v>
      </c>
      <c r="D44" s="33"/>
      <c r="E44" s="33"/>
      <c r="F44" s="33"/>
      <c r="G44" s="33"/>
      <c r="H44" s="33"/>
      <c r="I44" s="33"/>
      <c r="J44" s="33"/>
      <c r="K44" s="33"/>
      <c r="L44" s="33"/>
      <c r="M44" s="33"/>
      <c r="N44" s="33"/>
      <c r="O44" s="33"/>
      <c r="P44" s="33"/>
      <c r="Q44" s="33"/>
      <c r="R44" s="33"/>
    </row>
    <row r="45" spans="2:18" x14ac:dyDescent="0.2">
      <c r="B45" s="211"/>
      <c r="C45" s="213" t="s">
        <v>724</v>
      </c>
      <c r="D45" s="33"/>
      <c r="E45" s="33"/>
      <c r="F45" s="33"/>
      <c r="G45" s="33"/>
      <c r="H45" s="33"/>
      <c r="I45" s="33"/>
      <c r="J45" s="33"/>
      <c r="K45" s="33"/>
      <c r="L45" s="33"/>
      <c r="M45" s="33"/>
      <c r="N45" s="33"/>
      <c r="O45" s="33"/>
      <c r="P45" s="33"/>
      <c r="Q45" s="33"/>
      <c r="R45" s="33"/>
    </row>
    <row r="46" spans="2:18" x14ac:dyDescent="0.2">
      <c r="B46" s="211"/>
      <c r="C46" s="213" t="s">
        <v>724</v>
      </c>
      <c r="D46" s="33"/>
      <c r="E46" s="33"/>
      <c r="F46" s="33"/>
      <c r="G46" s="33"/>
      <c r="H46" s="33"/>
      <c r="I46" s="33"/>
      <c r="J46" s="33"/>
      <c r="K46" s="33"/>
      <c r="L46" s="33"/>
      <c r="M46" s="33"/>
      <c r="N46" s="33"/>
      <c r="O46" s="33"/>
      <c r="P46" s="33"/>
      <c r="Q46" s="33"/>
      <c r="R46" s="33"/>
    </row>
    <row r="47" spans="2:18" x14ac:dyDescent="0.2">
      <c r="B47" s="26">
        <v>5</v>
      </c>
      <c r="C47" s="212" t="s">
        <v>724</v>
      </c>
      <c r="D47" s="192" t="str">
        <f>IF(COUNTIF(D44:D46,"A")&gt;=1,"C",IF(COUNTIF(D44:D46,"A")&gt;0,"P"," "))</f>
        <v xml:space="preserve"> </v>
      </c>
      <c r="E47" s="192" t="str">
        <f t="shared" ref="E47:R47" si="9">IF(COUNTIF(E44:E46,"A")&gt;=1,"C",IF(COUNTIF(E44:E46,"A")&gt;0,"P"," "))</f>
        <v xml:space="preserve"> </v>
      </c>
      <c r="F47" s="192" t="str">
        <f t="shared" si="9"/>
        <v xml:space="preserve"> </v>
      </c>
      <c r="G47" s="192" t="str">
        <f t="shared" si="9"/>
        <v xml:space="preserve"> </v>
      </c>
      <c r="H47" s="192" t="str">
        <f t="shared" si="9"/>
        <v xml:space="preserve"> </v>
      </c>
      <c r="I47" s="192" t="str">
        <f t="shared" si="9"/>
        <v xml:space="preserve"> </v>
      </c>
      <c r="J47" s="192" t="str">
        <f t="shared" si="9"/>
        <v xml:space="preserve"> </v>
      </c>
      <c r="K47" s="192" t="str">
        <f t="shared" si="9"/>
        <v xml:space="preserve"> </v>
      </c>
      <c r="L47" s="192" t="str">
        <f t="shared" si="9"/>
        <v xml:space="preserve"> </v>
      </c>
      <c r="M47" s="192" t="str">
        <f t="shared" si="9"/>
        <v xml:space="preserve"> </v>
      </c>
      <c r="N47" s="192" t="str">
        <f t="shared" si="9"/>
        <v xml:space="preserve"> </v>
      </c>
      <c r="O47" s="192" t="str">
        <f t="shared" si="9"/>
        <v xml:space="preserve"> </v>
      </c>
      <c r="P47" s="192" t="str">
        <f t="shared" si="9"/>
        <v xml:space="preserve"> </v>
      </c>
      <c r="Q47" s="192" t="str">
        <f t="shared" si="9"/>
        <v xml:space="preserve"> </v>
      </c>
      <c r="R47" s="192" t="str">
        <f t="shared" si="9"/>
        <v xml:space="preserve"> </v>
      </c>
    </row>
    <row r="48" spans="2:18" x14ac:dyDescent="0.2">
      <c r="B48" s="211"/>
      <c r="C48" s="213" t="s">
        <v>724</v>
      </c>
      <c r="D48" s="33"/>
      <c r="E48" s="33"/>
      <c r="F48" s="33"/>
      <c r="G48" s="33"/>
      <c r="H48" s="33"/>
      <c r="I48" s="33"/>
      <c r="J48" s="33"/>
      <c r="K48" s="33"/>
      <c r="L48" s="33"/>
      <c r="M48" s="33"/>
      <c r="N48" s="33"/>
      <c r="O48" s="33"/>
      <c r="P48" s="33"/>
      <c r="Q48" s="33"/>
      <c r="R48" s="33"/>
    </row>
    <row r="49" spans="2:18" x14ac:dyDescent="0.2">
      <c r="B49" s="211"/>
      <c r="C49" s="213" t="s">
        <v>724</v>
      </c>
      <c r="D49" s="33"/>
      <c r="E49" s="33"/>
      <c r="F49" s="33"/>
      <c r="G49" s="33"/>
      <c r="H49" s="33"/>
      <c r="I49" s="33"/>
      <c r="J49" s="33"/>
      <c r="K49" s="33"/>
      <c r="L49" s="33"/>
      <c r="M49" s="33"/>
      <c r="N49" s="33"/>
      <c r="O49" s="33"/>
      <c r="P49" s="33"/>
      <c r="Q49" s="33"/>
      <c r="R49" s="33"/>
    </row>
    <row r="50" spans="2:18" x14ac:dyDescent="0.2">
      <c r="B50" s="211"/>
      <c r="C50" s="213" t="s">
        <v>724</v>
      </c>
      <c r="D50" s="33"/>
      <c r="E50" s="33"/>
      <c r="F50" s="33"/>
      <c r="G50" s="33"/>
      <c r="H50" s="33"/>
      <c r="I50" s="33"/>
      <c r="J50" s="33"/>
      <c r="K50" s="33"/>
      <c r="L50" s="33"/>
      <c r="M50" s="33"/>
      <c r="N50" s="33"/>
      <c r="O50" s="33"/>
      <c r="P50" s="33"/>
      <c r="Q50" s="33"/>
      <c r="R50" s="33"/>
    </row>
    <row r="51" spans="2:18" ht="0.75" customHeight="1" thickBot="1" x14ac:dyDescent="0.25">
      <c r="B51" s="26"/>
      <c r="C51" s="26"/>
      <c r="D51" s="192" t="str">
        <f>IF(COUNTIF(D48:D50,"A")&gt;=1,"C",IF(COUNTIF(D48:D50,"A")&gt;0,"P"," "))</f>
        <v xml:space="preserve"> </v>
      </c>
      <c r="E51" s="192" t="str">
        <f t="shared" ref="E51:R51" si="10">IF(COUNTIF(E48:E50,"A")&gt;=1,"C",IF(COUNTIF(E48:E50,"A")&gt;0,"P"," "))</f>
        <v xml:space="preserve"> </v>
      </c>
      <c r="F51" s="192" t="str">
        <f t="shared" si="10"/>
        <v xml:space="preserve"> </v>
      </c>
      <c r="G51" s="192" t="str">
        <f t="shared" si="10"/>
        <v xml:space="preserve"> </v>
      </c>
      <c r="H51" s="192" t="str">
        <f t="shared" si="10"/>
        <v xml:space="preserve"> </v>
      </c>
      <c r="I51" s="192" t="str">
        <f t="shared" si="10"/>
        <v xml:space="preserve"> </v>
      </c>
      <c r="J51" s="192" t="str">
        <f t="shared" si="10"/>
        <v xml:space="preserve"> </v>
      </c>
      <c r="K51" s="192" t="str">
        <f t="shared" si="10"/>
        <v xml:space="preserve"> </v>
      </c>
      <c r="L51" s="192" t="str">
        <f t="shared" si="10"/>
        <v xml:space="preserve"> </v>
      </c>
      <c r="M51" s="192" t="str">
        <f t="shared" si="10"/>
        <v xml:space="preserve"> </v>
      </c>
      <c r="N51" s="192" t="str">
        <f t="shared" si="10"/>
        <v xml:space="preserve"> </v>
      </c>
      <c r="O51" s="192" t="str">
        <f t="shared" si="10"/>
        <v xml:space="preserve"> </v>
      </c>
      <c r="P51" s="192" t="str">
        <f t="shared" si="10"/>
        <v xml:space="preserve"> </v>
      </c>
      <c r="Q51" s="192" t="str">
        <f t="shared" si="10"/>
        <v xml:space="preserve"> </v>
      </c>
      <c r="R51" s="192" t="str">
        <f t="shared" si="10"/>
        <v xml:space="preserve"> </v>
      </c>
    </row>
    <row r="52" spans="2:18" ht="13.5" thickBot="1" x14ac:dyDescent="0.25">
      <c r="B52" s="26"/>
      <c r="C52" s="58" t="s">
        <v>48</v>
      </c>
      <c r="D52" s="206" t="str">
        <f>IF(COUNTIF(D35:D51,"C")&gt;4,"C",IF(COUNTIF(D35:D51,"C")&gt;0,"P"," "))</f>
        <v xml:space="preserve"> </v>
      </c>
      <c r="E52" s="206" t="str">
        <f t="shared" ref="E52:R52" si="11">IF(COUNTIF(E35:E51,"C")&gt;4,"C",IF(COUNTIF(E35:E51,"C")&gt;0,"P"," "))</f>
        <v xml:space="preserve"> </v>
      </c>
      <c r="F52" s="206" t="str">
        <f t="shared" si="11"/>
        <v xml:space="preserve"> </v>
      </c>
      <c r="G52" s="206" t="str">
        <f t="shared" si="11"/>
        <v xml:space="preserve"> </v>
      </c>
      <c r="H52" s="206" t="str">
        <f t="shared" si="11"/>
        <v xml:space="preserve"> </v>
      </c>
      <c r="I52" s="206" t="str">
        <f t="shared" si="11"/>
        <v xml:space="preserve"> </v>
      </c>
      <c r="J52" s="206" t="str">
        <f t="shared" si="11"/>
        <v xml:space="preserve"> </v>
      </c>
      <c r="K52" s="206" t="str">
        <f t="shared" si="11"/>
        <v xml:space="preserve"> </v>
      </c>
      <c r="L52" s="206" t="str">
        <f t="shared" si="11"/>
        <v xml:space="preserve"> </v>
      </c>
      <c r="M52" s="206" t="str">
        <f t="shared" si="11"/>
        <v xml:space="preserve"> </v>
      </c>
      <c r="N52" s="206" t="str">
        <f t="shared" si="11"/>
        <v xml:space="preserve"> </v>
      </c>
      <c r="O52" s="206" t="str">
        <f t="shared" si="11"/>
        <v xml:space="preserve"> </v>
      </c>
      <c r="P52" s="206" t="str">
        <f t="shared" si="11"/>
        <v xml:space="preserve"> </v>
      </c>
      <c r="Q52" s="206" t="str">
        <f t="shared" si="11"/>
        <v xml:space="preserve"> </v>
      </c>
      <c r="R52" s="206" t="str">
        <f t="shared" si="11"/>
        <v xml:space="preserve"> </v>
      </c>
    </row>
    <row r="54" spans="2:18" ht="15" x14ac:dyDescent="0.25">
      <c r="B54" s="333" t="s">
        <v>723</v>
      </c>
      <c r="C54" s="335"/>
      <c r="D54" s="450"/>
      <c r="E54" s="418"/>
      <c r="F54" s="418"/>
      <c r="G54" s="418"/>
      <c r="H54" s="418"/>
      <c r="I54" s="418"/>
      <c r="J54" s="418"/>
      <c r="K54" s="418"/>
      <c r="L54" s="418"/>
      <c r="M54" s="418"/>
      <c r="N54" s="418"/>
      <c r="O54" s="418"/>
      <c r="P54" s="418"/>
      <c r="Q54" s="418"/>
      <c r="R54" s="418"/>
    </row>
    <row r="55" spans="2:18" x14ac:dyDescent="0.2">
      <c r="B55" s="26">
        <v>1</v>
      </c>
      <c r="C55" s="347" t="s">
        <v>724</v>
      </c>
      <c r="D55" s="298"/>
      <c r="E55" s="298"/>
      <c r="F55" s="298"/>
      <c r="G55" s="298"/>
      <c r="H55" s="298"/>
      <c r="I55" s="298"/>
      <c r="J55" s="298"/>
      <c r="K55" s="298"/>
      <c r="L55" s="298"/>
      <c r="M55" s="298"/>
      <c r="N55" s="298"/>
      <c r="O55" s="298"/>
      <c r="P55" s="298"/>
      <c r="Q55" s="298"/>
      <c r="R55" s="298"/>
    </row>
    <row r="56" spans="2:18" x14ac:dyDescent="0.2">
      <c r="B56" s="210"/>
      <c r="C56" s="213" t="s">
        <v>724</v>
      </c>
      <c r="D56" s="33"/>
      <c r="E56" s="33"/>
      <c r="F56" s="33"/>
      <c r="G56" s="33"/>
      <c r="H56" s="33"/>
      <c r="I56" s="33"/>
      <c r="J56" s="33"/>
      <c r="K56" s="33"/>
      <c r="L56" s="33"/>
      <c r="M56" s="33"/>
      <c r="N56" s="33"/>
      <c r="O56" s="33"/>
      <c r="P56" s="33"/>
      <c r="Q56" s="33"/>
      <c r="R56" s="33"/>
    </row>
    <row r="57" spans="2:18" x14ac:dyDescent="0.2">
      <c r="B57" s="210"/>
      <c r="C57" s="213" t="s">
        <v>724</v>
      </c>
      <c r="D57" s="33"/>
      <c r="E57" s="33"/>
      <c r="F57" s="33"/>
      <c r="G57" s="33"/>
      <c r="H57" s="33"/>
      <c r="I57" s="33"/>
      <c r="J57" s="33"/>
      <c r="K57" s="33"/>
      <c r="L57" s="33"/>
      <c r="M57" s="33"/>
      <c r="N57" s="33"/>
      <c r="O57" s="33"/>
      <c r="P57" s="33"/>
      <c r="Q57" s="33"/>
      <c r="R57" s="33"/>
    </row>
    <row r="58" spans="2:18" x14ac:dyDescent="0.2">
      <c r="B58" s="210"/>
      <c r="C58" s="213" t="s">
        <v>724</v>
      </c>
      <c r="D58" s="33"/>
      <c r="E58" s="33"/>
      <c r="F58" s="33"/>
      <c r="G58" s="33"/>
      <c r="H58" s="33"/>
      <c r="I58" s="33"/>
      <c r="J58" s="33"/>
      <c r="K58" s="33"/>
      <c r="L58" s="33"/>
      <c r="M58" s="33"/>
      <c r="N58" s="33"/>
      <c r="O58" s="33"/>
      <c r="P58" s="33"/>
      <c r="Q58" s="33"/>
      <c r="R58" s="33"/>
    </row>
    <row r="59" spans="2:18" x14ac:dyDescent="0.2">
      <c r="B59" s="26">
        <v>2</v>
      </c>
      <c r="C59" s="212" t="s">
        <v>724</v>
      </c>
      <c r="D59" s="192" t="str">
        <f>IF(COUNTIF(D56:D58,"A")&gt;=1,"C",IF(COUNTIF(D56:D58,"A")&gt;0,"P"," "))</f>
        <v xml:space="preserve"> </v>
      </c>
      <c r="E59" s="192" t="str">
        <f t="shared" ref="E59:R59" si="12">IF(COUNTIF(E56:E58,"A")&gt;=1,"C",IF(COUNTIF(E56:E58,"A")&gt;0,"P"," "))</f>
        <v xml:space="preserve"> </v>
      </c>
      <c r="F59" s="192" t="str">
        <f t="shared" si="12"/>
        <v xml:space="preserve"> </v>
      </c>
      <c r="G59" s="192" t="str">
        <f t="shared" si="12"/>
        <v xml:space="preserve"> </v>
      </c>
      <c r="H59" s="192" t="str">
        <f t="shared" si="12"/>
        <v xml:space="preserve"> </v>
      </c>
      <c r="I59" s="192" t="str">
        <f t="shared" si="12"/>
        <v xml:space="preserve"> </v>
      </c>
      <c r="J59" s="192" t="str">
        <f t="shared" si="12"/>
        <v xml:space="preserve"> </v>
      </c>
      <c r="K59" s="192" t="str">
        <f t="shared" si="12"/>
        <v xml:space="preserve"> </v>
      </c>
      <c r="L59" s="192" t="str">
        <f t="shared" si="12"/>
        <v xml:space="preserve"> </v>
      </c>
      <c r="M59" s="192" t="str">
        <f t="shared" si="12"/>
        <v xml:space="preserve"> </v>
      </c>
      <c r="N59" s="192" t="str">
        <f t="shared" si="12"/>
        <v xml:space="preserve"> </v>
      </c>
      <c r="O59" s="192" t="str">
        <f t="shared" si="12"/>
        <v xml:space="preserve"> </v>
      </c>
      <c r="P59" s="192" t="str">
        <f t="shared" si="12"/>
        <v xml:space="preserve"> </v>
      </c>
      <c r="Q59" s="192" t="str">
        <f t="shared" si="12"/>
        <v xml:space="preserve"> </v>
      </c>
      <c r="R59" s="192" t="str">
        <f t="shared" si="12"/>
        <v xml:space="preserve"> </v>
      </c>
    </row>
    <row r="60" spans="2:18" x14ac:dyDescent="0.2">
      <c r="B60" s="211"/>
      <c r="C60" s="213" t="s">
        <v>724</v>
      </c>
      <c r="D60" s="33"/>
      <c r="E60" s="33"/>
      <c r="F60" s="33"/>
      <c r="G60" s="33"/>
      <c r="H60" s="33"/>
      <c r="I60" s="33"/>
      <c r="J60" s="33"/>
      <c r="K60" s="33"/>
      <c r="L60" s="33"/>
      <c r="M60" s="33"/>
      <c r="N60" s="33"/>
      <c r="O60" s="33"/>
      <c r="P60" s="33"/>
      <c r="Q60" s="33"/>
      <c r="R60" s="33"/>
    </row>
    <row r="61" spans="2:18" x14ac:dyDescent="0.2">
      <c r="B61" s="211"/>
      <c r="C61" s="213" t="s">
        <v>724</v>
      </c>
      <c r="D61" s="33"/>
      <c r="E61" s="33"/>
      <c r="F61" s="33"/>
      <c r="G61" s="33"/>
      <c r="H61" s="33"/>
      <c r="I61" s="33"/>
      <c r="J61" s="33"/>
      <c r="K61" s="33"/>
      <c r="L61" s="33"/>
      <c r="M61" s="33"/>
      <c r="N61" s="33"/>
      <c r="O61" s="33"/>
      <c r="P61" s="33"/>
      <c r="Q61" s="33"/>
      <c r="R61" s="33"/>
    </row>
    <row r="62" spans="2:18" x14ac:dyDescent="0.2">
      <c r="B62" s="211"/>
      <c r="C62" s="213" t="s">
        <v>724</v>
      </c>
      <c r="D62" s="33"/>
      <c r="E62" s="33"/>
      <c r="F62" s="33"/>
      <c r="G62" s="33"/>
      <c r="H62" s="33"/>
      <c r="I62" s="33"/>
      <c r="J62" s="33"/>
      <c r="K62" s="33"/>
      <c r="L62" s="33"/>
      <c r="M62" s="33"/>
      <c r="N62" s="33"/>
      <c r="O62" s="33"/>
      <c r="P62" s="33"/>
      <c r="Q62" s="33"/>
      <c r="R62" s="33"/>
    </row>
    <row r="63" spans="2:18" x14ac:dyDescent="0.2">
      <c r="B63" s="26">
        <v>3</v>
      </c>
      <c r="C63" s="212" t="s">
        <v>724</v>
      </c>
      <c r="D63" s="192" t="str">
        <f>IF(COUNTIF(D60:D62,"A")&gt;=1,"C",IF(COUNTIF(D60:D62,"A")&gt;0,"P"," "))</f>
        <v xml:space="preserve"> </v>
      </c>
      <c r="E63" s="192" t="str">
        <f t="shared" ref="E63:R63" si="13">IF(COUNTIF(E60:E62,"A")&gt;=1,"C",IF(COUNTIF(E60:E62,"A")&gt;0,"P"," "))</f>
        <v xml:space="preserve"> </v>
      </c>
      <c r="F63" s="192" t="str">
        <f t="shared" si="13"/>
        <v xml:space="preserve"> </v>
      </c>
      <c r="G63" s="192" t="str">
        <f t="shared" si="13"/>
        <v xml:space="preserve"> </v>
      </c>
      <c r="H63" s="192" t="str">
        <f t="shared" si="13"/>
        <v xml:space="preserve"> </v>
      </c>
      <c r="I63" s="192" t="str">
        <f t="shared" si="13"/>
        <v xml:space="preserve"> </v>
      </c>
      <c r="J63" s="192" t="str">
        <f t="shared" si="13"/>
        <v xml:space="preserve"> </v>
      </c>
      <c r="K63" s="192" t="str">
        <f t="shared" si="13"/>
        <v xml:space="preserve"> </v>
      </c>
      <c r="L63" s="192" t="str">
        <f t="shared" si="13"/>
        <v xml:space="preserve"> </v>
      </c>
      <c r="M63" s="192" t="str">
        <f t="shared" si="13"/>
        <v xml:space="preserve"> </v>
      </c>
      <c r="N63" s="192" t="str">
        <f t="shared" si="13"/>
        <v xml:space="preserve"> </v>
      </c>
      <c r="O63" s="192" t="str">
        <f t="shared" si="13"/>
        <v xml:space="preserve"> </v>
      </c>
      <c r="P63" s="192" t="str">
        <f t="shared" si="13"/>
        <v xml:space="preserve"> </v>
      </c>
      <c r="Q63" s="192" t="str">
        <f t="shared" si="13"/>
        <v xml:space="preserve"> </v>
      </c>
      <c r="R63" s="192" t="str">
        <f t="shared" si="13"/>
        <v xml:space="preserve"> </v>
      </c>
    </row>
    <row r="64" spans="2:18" x14ac:dyDescent="0.2">
      <c r="B64" s="211"/>
      <c r="C64" s="213" t="s">
        <v>724</v>
      </c>
      <c r="D64" s="33"/>
      <c r="E64" s="33"/>
      <c r="F64" s="33"/>
      <c r="G64" s="33"/>
      <c r="H64" s="33"/>
      <c r="I64" s="33"/>
      <c r="J64" s="33"/>
      <c r="K64" s="33"/>
      <c r="L64" s="33"/>
      <c r="M64" s="33"/>
      <c r="N64" s="33"/>
      <c r="O64" s="33"/>
      <c r="P64" s="33"/>
      <c r="Q64" s="33"/>
      <c r="R64" s="33"/>
    </row>
    <row r="65" spans="2:18" x14ac:dyDescent="0.2">
      <c r="B65" s="211"/>
      <c r="C65" s="213" t="s">
        <v>724</v>
      </c>
      <c r="D65" s="33"/>
      <c r="E65" s="33"/>
      <c r="F65" s="33"/>
      <c r="G65" s="33"/>
      <c r="H65" s="33"/>
      <c r="I65" s="33"/>
      <c r="J65" s="33"/>
      <c r="K65" s="33"/>
      <c r="L65" s="33"/>
      <c r="M65" s="33"/>
      <c r="N65" s="33"/>
      <c r="O65" s="33"/>
      <c r="P65" s="33"/>
      <c r="Q65" s="33"/>
      <c r="R65" s="33"/>
    </row>
    <row r="66" spans="2:18" x14ac:dyDescent="0.2">
      <c r="B66" s="211"/>
      <c r="C66" s="213" t="s">
        <v>724</v>
      </c>
      <c r="D66" s="33"/>
      <c r="E66" s="33"/>
      <c r="F66" s="33"/>
      <c r="G66" s="33"/>
      <c r="H66" s="33"/>
      <c r="I66" s="33"/>
      <c r="J66" s="33"/>
      <c r="K66" s="33"/>
      <c r="L66" s="33"/>
      <c r="M66" s="33"/>
      <c r="N66" s="33"/>
      <c r="O66" s="33"/>
      <c r="P66" s="33"/>
      <c r="Q66" s="33"/>
      <c r="R66" s="33"/>
    </row>
    <row r="67" spans="2:18" x14ac:dyDescent="0.2">
      <c r="B67" s="26">
        <v>4</v>
      </c>
      <c r="C67" s="212" t="s">
        <v>724</v>
      </c>
      <c r="D67" s="192" t="str">
        <f>IF(COUNTIF(D64:D66,"A")&gt;=1,"C",IF(COUNTIF(D64:D66,"A")&gt;0,"P"," "))</f>
        <v xml:space="preserve"> </v>
      </c>
      <c r="E67" s="192" t="str">
        <f t="shared" ref="E67:R67" si="14">IF(COUNTIF(E64:E66,"A")&gt;=1,"C",IF(COUNTIF(E64:E66,"A")&gt;0,"P"," "))</f>
        <v xml:space="preserve"> </v>
      </c>
      <c r="F67" s="192" t="str">
        <f t="shared" si="14"/>
        <v xml:space="preserve"> </v>
      </c>
      <c r="G67" s="192" t="str">
        <f t="shared" si="14"/>
        <v xml:space="preserve"> </v>
      </c>
      <c r="H67" s="192" t="str">
        <f t="shared" si="14"/>
        <v xml:space="preserve"> </v>
      </c>
      <c r="I67" s="192" t="str">
        <f t="shared" si="14"/>
        <v xml:space="preserve"> </v>
      </c>
      <c r="J67" s="192" t="str">
        <f t="shared" si="14"/>
        <v xml:space="preserve"> </v>
      </c>
      <c r="K67" s="192" t="str">
        <f t="shared" si="14"/>
        <v xml:space="preserve"> </v>
      </c>
      <c r="L67" s="192" t="str">
        <f t="shared" si="14"/>
        <v xml:space="preserve"> </v>
      </c>
      <c r="M67" s="192" t="str">
        <f t="shared" si="14"/>
        <v xml:space="preserve"> </v>
      </c>
      <c r="N67" s="192" t="str">
        <f t="shared" si="14"/>
        <v xml:space="preserve"> </v>
      </c>
      <c r="O67" s="192" t="str">
        <f t="shared" si="14"/>
        <v xml:space="preserve"> </v>
      </c>
      <c r="P67" s="192" t="str">
        <f t="shared" si="14"/>
        <v xml:space="preserve"> </v>
      </c>
      <c r="Q67" s="192" t="str">
        <f t="shared" si="14"/>
        <v xml:space="preserve"> </v>
      </c>
      <c r="R67" s="192" t="str">
        <f t="shared" si="14"/>
        <v xml:space="preserve"> </v>
      </c>
    </row>
    <row r="68" spans="2:18" x14ac:dyDescent="0.2">
      <c r="B68" s="211"/>
      <c r="C68" s="213" t="s">
        <v>724</v>
      </c>
      <c r="D68" s="33"/>
      <c r="E68" s="33"/>
      <c r="F68" s="33"/>
      <c r="G68" s="33"/>
      <c r="H68" s="33"/>
      <c r="I68" s="33"/>
      <c r="J68" s="33"/>
      <c r="K68" s="33"/>
      <c r="L68" s="33"/>
      <c r="M68" s="33"/>
      <c r="N68" s="33"/>
      <c r="O68" s="33"/>
      <c r="P68" s="33"/>
      <c r="Q68" s="33"/>
      <c r="R68" s="33"/>
    </row>
    <row r="69" spans="2:18" x14ac:dyDescent="0.2">
      <c r="B69" s="211"/>
      <c r="C69" s="213" t="s">
        <v>724</v>
      </c>
      <c r="D69" s="33"/>
      <c r="E69" s="33"/>
      <c r="F69" s="33"/>
      <c r="G69" s="33"/>
      <c r="H69" s="33"/>
      <c r="I69" s="33"/>
      <c r="J69" s="33"/>
      <c r="K69" s="33"/>
      <c r="L69" s="33"/>
      <c r="M69" s="33"/>
      <c r="N69" s="33"/>
      <c r="O69" s="33"/>
      <c r="P69" s="33"/>
      <c r="Q69" s="33"/>
      <c r="R69" s="33"/>
    </row>
    <row r="70" spans="2:18" x14ac:dyDescent="0.2">
      <c r="B70" s="211"/>
      <c r="C70" s="213" t="s">
        <v>724</v>
      </c>
      <c r="D70" s="33"/>
      <c r="E70" s="33"/>
      <c r="F70" s="33"/>
      <c r="G70" s="33"/>
      <c r="H70" s="33"/>
      <c r="I70" s="33"/>
      <c r="J70" s="33"/>
      <c r="K70" s="33"/>
      <c r="L70" s="33"/>
      <c r="M70" s="33"/>
      <c r="N70" s="33"/>
      <c r="O70" s="33"/>
      <c r="P70" s="33"/>
      <c r="Q70" s="33"/>
      <c r="R70" s="33"/>
    </row>
    <row r="71" spans="2:18" x14ac:dyDescent="0.2">
      <c r="B71" s="26">
        <v>5</v>
      </c>
      <c r="C71" s="212" t="s">
        <v>724</v>
      </c>
      <c r="D71" s="192" t="str">
        <f>IF(COUNTIF(D68:D70,"A")&gt;=1,"C",IF(COUNTIF(D68:D70,"A")&gt;0,"P"," "))</f>
        <v xml:space="preserve"> </v>
      </c>
      <c r="E71" s="192" t="str">
        <f t="shared" ref="E71:R71" si="15">IF(COUNTIF(E68:E70,"A")&gt;=1,"C",IF(COUNTIF(E68:E70,"A")&gt;0,"P"," "))</f>
        <v xml:space="preserve"> </v>
      </c>
      <c r="F71" s="192" t="str">
        <f t="shared" si="15"/>
        <v xml:space="preserve"> </v>
      </c>
      <c r="G71" s="192" t="str">
        <f t="shared" si="15"/>
        <v xml:space="preserve"> </v>
      </c>
      <c r="H71" s="192" t="str">
        <f t="shared" si="15"/>
        <v xml:space="preserve"> </v>
      </c>
      <c r="I71" s="192" t="str">
        <f t="shared" si="15"/>
        <v xml:space="preserve"> </v>
      </c>
      <c r="J71" s="192" t="str">
        <f t="shared" si="15"/>
        <v xml:space="preserve"> </v>
      </c>
      <c r="K71" s="192" t="str">
        <f t="shared" si="15"/>
        <v xml:space="preserve"> </v>
      </c>
      <c r="L71" s="192" t="str">
        <f t="shared" si="15"/>
        <v xml:space="preserve"> </v>
      </c>
      <c r="M71" s="192" t="str">
        <f t="shared" si="15"/>
        <v xml:space="preserve"> </v>
      </c>
      <c r="N71" s="192" t="str">
        <f t="shared" si="15"/>
        <v xml:space="preserve"> </v>
      </c>
      <c r="O71" s="192" t="str">
        <f t="shared" si="15"/>
        <v xml:space="preserve"> </v>
      </c>
      <c r="P71" s="192" t="str">
        <f t="shared" si="15"/>
        <v xml:space="preserve"> </v>
      </c>
      <c r="Q71" s="192" t="str">
        <f t="shared" si="15"/>
        <v xml:space="preserve"> </v>
      </c>
      <c r="R71" s="192" t="str">
        <f t="shared" si="15"/>
        <v xml:space="preserve"> </v>
      </c>
    </row>
    <row r="72" spans="2:18" x14ac:dyDescent="0.2">
      <c r="B72" s="211"/>
      <c r="C72" s="213" t="s">
        <v>724</v>
      </c>
      <c r="D72" s="33"/>
      <c r="E72" s="33"/>
      <c r="F72" s="33"/>
      <c r="G72" s="33"/>
      <c r="H72" s="33"/>
      <c r="I72" s="33"/>
      <c r="J72" s="33"/>
      <c r="K72" s="33"/>
      <c r="L72" s="33"/>
      <c r="M72" s="33"/>
      <c r="N72" s="33"/>
      <c r="O72" s="33"/>
      <c r="P72" s="33"/>
      <c r="Q72" s="33"/>
      <c r="R72" s="33"/>
    </row>
    <row r="73" spans="2:18" x14ac:dyDescent="0.2">
      <c r="B73" s="211"/>
      <c r="C73" s="213" t="s">
        <v>724</v>
      </c>
      <c r="D73" s="33"/>
      <c r="E73" s="33"/>
      <c r="F73" s="33"/>
      <c r="G73" s="33"/>
      <c r="H73" s="33"/>
      <c r="I73" s="33"/>
      <c r="J73" s="33"/>
      <c r="K73" s="33"/>
      <c r="L73" s="33"/>
      <c r="M73" s="33"/>
      <c r="N73" s="33"/>
      <c r="O73" s="33"/>
      <c r="P73" s="33"/>
      <c r="Q73" s="33"/>
      <c r="R73" s="33"/>
    </row>
    <row r="74" spans="2:18" x14ac:dyDescent="0.2">
      <c r="B74" s="211"/>
      <c r="C74" s="213" t="s">
        <v>724</v>
      </c>
      <c r="D74" s="33"/>
      <c r="E74" s="33"/>
      <c r="F74" s="33"/>
      <c r="G74" s="33"/>
      <c r="H74" s="33"/>
      <c r="I74" s="33"/>
      <c r="J74" s="33"/>
      <c r="K74" s="33"/>
      <c r="L74" s="33"/>
      <c r="M74" s="33"/>
      <c r="N74" s="33"/>
      <c r="O74" s="33"/>
      <c r="P74" s="33"/>
      <c r="Q74" s="33"/>
      <c r="R74" s="33"/>
    </row>
    <row r="75" spans="2:18" ht="0.75" customHeight="1" thickBot="1" x14ac:dyDescent="0.25">
      <c r="B75" s="26"/>
      <c r="C75" s="26"/>
      <c r="D75" s="192" t="str">
        <f>IF(COUNTIF(D72:D74,"A")&gt;=1,"C",IF(COUNTIF(D72:D74,"A")&gt;0,"P"," "))</f>
        <v xml:space="preserve"> </v>
      </c>
      <c r="E75" s="192" t="str">
        <f t="shared" ref="E75:R75" si="16">IF(COUNTIF(E72:E74,"A")&gt;=1,"C",IF(COUNTIF(E72:E74,"A")&gt;0,"P"," "))</f>
        <v xml:space="preserve"> </v>
      </c>
      <c r="F75" s="192" t="str">
        <f t="shared" si="16"/>
        <v xml:space="preserve"> </v>
      </c>
      <c r="G75" s="192" t="str">
        <f t="shared" si="16"/>
        <v xml:space="preserve"> </v>
      </c>
      <c r="H75" s="192" t="str">
        <f t="shared" si="16"/>
        <v xml:space="preserve"> </v>
      </c>
      <c r="I75" s="192" t="str">
        <f t="shared" si="16"/>
        <v xml:space="preserve"> </v>
      </c>
      <c r="J75" s="192" t="str">
        <f t="shared" si="16"/>
        <v xml:space="preserve"> </v>
      </c>
      <c r="K75" s="192" t="str">
        <f t="shared" si="16"/>
        <v xml:space="preserve"> </v>
      </c>
      <c r="L75" s="192" t="str">
        <f t="shared" si="16"/>
        <v xml:space="preserve"> </v>
      </c>
      <c r="M75" s="192" t="str">
        <f t="shared" si="16"/>
        <v xml:space="preserve"> </v>
      </c>
      <c r="N75" s="192" t="str">
        <f t="shared" si="16"/>
        <v xml:space="preserve"> </v>
      </c>
      <c r="O75" s="192" t="str">
        <f t="shared" si="16"/>
        <v xml:space="preserve"> </v>
      </c>
      <c r="P75" s="192" t="str">
        <f t="shared" si="16"/>
        <v xml:space="preserve"> </v>
      </c>
      <c r="Q75" s="192" t="str">
        <f t="shared" si="16"/>
        <v xml:space="preserve"> </v>
      </c>
      <c r="R75" s="192" t="str">
        <f t="shared" si="16"/>
        <v xml:space="preserve"> </v>
      </c>
    </row>
    <row r="76" spans="2:18" ht="13.5" thickBot="1" x14ac:dyDescent="0.25">
      <c r="B76" s="26"/>
      <c r="C76" s="58" t="s">
        <v>48</v>
      </c>
      <c r="D76" s="206" t="str">
        <f>IF(COUNTIF(D59:D75,"C")&gt;4,"C",IF(COUNTIF(D59:D75,"C")&gt;0,"P"," "))</f>
        <v xml:space="preserve"> </v>
      </c>
      <c r="E76" s="206" t="str">
        <f t="shared" ref="E76:R76" si="17">IF(COUNTIF(E59:E75,"C")&gt;4,"C",IF(COUNTIF(E59:E75,"C")&gt;0,"P"," "))</f>
        <v xml:space="preserve"> </v>
      </c>
      <c r="F76" s="206" t="str">
        <f t="shared" si="17"/>
        <v xml:space="preserve"> </v>
      </c>
      <c r="G76" s="206" t="str">
        <f t="shared" si="17"/>
        <v xml:space="preserve"> </v>
      </c>
      <c r="H76" s="206" t="str">
        <f t="shared" si="17"/>
        <v xml:space="preserve"> </v>
      </c>
      <c r="I76" s="206" t="str">
        <f t="shared" si="17"/>
        <v xml:space="preserve"> </v>
      </c>
      <c r="J76" s="206" t="str">
        <f t="shared" si="17"/>
        <v xml:space="preserve"> </v>
      </c>
      <c r="K76" s="206" t="str">
        <f t="shared" si="17"/>
        <v xml:space="preserve"> </v>
      </c>
      <c r="L76" s="206" t="str">
        <f t="shared" si="17"/>
        <v xml:space="preserve"> </v>
      </c>
      <c r="M76" s="206" t="str">
        <f t="shared" si="17"/>
        <v xml:space="preserve"> </v>
      </c>
      <c r="N76" s="206" t="str">
        <f t="shared" si="17"/>
        <v xml:space="preserve"> </v>
      </c>
      <c r="O76" s="206" t="str">
        <f t="shared" si="17"/>
        <v xml:space="preserve"> </v>
      </c>
      <c r="P76" s="206" t="str">
        <f t="shared" si="17"/>
        <v xml:space="preserve"> </v>
      </c>
      <c r="Q76" s="206" t="str">
        <f t="shared" si="17"/>
        <v xml:space="preserve"> </v>
      </c>
      <c r="R76" s="206" t="str">
        <f t="shared" si="17"/>
        <v xml:space="preserve"> </v>
      </c>
    </row>
    <row r="78" spans="2:18" ht="15" x14ac:dyDescent="0.25">
      <c r="B78" s="333" t="s">
        <v>723</v>
      </c>
      <c r="C78" s="335"/>
      <c r="D78" s="450"/>
      <c r="E78" s="418"/>
      <c r="F78" s="418"/>
      <c r="G78" s="418"/>
      <c r="H78" s="418"/>
      <c r="I78" s="418"/>
      <c r="J78" s="418"/>
      <c r="K78" s="418"/>
      <c r="L78" s="418"/>
      <c r="M78" s="418"/>
      <c r="N78" s="418"/>
      <c r="O78" s="418"/>
      <c r="P78" s="418"/>
      <c r="Q78" s="418"/>
      <c r="R78" s="418"/>
    </row>
    <row r="79" spans="2:18" x14ac:dyDescent="0.2">
      <c r="B79" s="26">
        <v>1</v>
      </c>
      <c r="C79" s="347" t="s">
        <v>724</v>
      </c>
      <c r="D79" s="298"/>
      <c r="E79" s="298"/>
      <c r="F79" s="298"/>
      <c r="G79" s="298"/>
      <c r="H79" s="298"/>
      <c r="I79" s="298"/>
      <c r="J79" s="298"/>
      <c r="K79" s="298"/>
      <c r="L79" s="298"/>
      <c r="M79" s="298"/>
      <c r="N79" s="298"/>
      <c r="O79" s="298"/>
      <c r="P79" s="298"/>
      <c r="Q79" s="298"/>
      <c r="R79" s="298"/>
    </row>
    <row r="80" spans="2:18" x14ac:dyDescent="0.2">
      <c r="B80" s="210"/>
      <c r="C80" s="213" t="s">
        <v>724</v>
      </c>
      <c r="D80" s="33"/>
      <c r="E80" s="33"/>
      <c r="F80" s="33"/>
      <c r="G80" s="33"/>
      <c r="H80" s="33"/>
      <c r="I80" s="33"/>
      <c r="J80" s="33"/>
      <c r="K80" s="33"/>
      <c r="L80" s="33"/>
      <c r="M80" s="33"/>
      <c r="N80" s="33"/>
      <c r="O80" s="33"/>
      <c r="P80" s="33"/>
      <c r="Q80" s="33"/>
      <c r="R80" s="33"/>
    </row>
    <row r="81" spans="2:18" x14ac:dyDescent="0.2">
      <c r="B81" s="210"/>
      <c r="C81" s="213" t="s">
        <v>724</v>
      </c>
      <c r="D81" s="33"/>
      <c r="E81" s="33"/>
      <c r="F81" s="33"/>
      <c r="G81" s="33"/>
      <c r="H81" s="33"/>
      <c r="I81" s="33"/>
      <c r="J81" s="33"/>
      <c r="K81" s="33"/>
      <c r="L81" s="33"/>
      <c r="M81" s="33"/>
      <c r="N81" s="33"/>
      <c r="O81" s="33"/>
      <c r="P81" s="33"/>
      <c r="Q81" s="33"/>
      <c r="R81" s="33"/>
    </row>
    <row r="82" spans="2:18" x14ac:dyDescent="0.2">
      <c r="B82" s="210"/>
      <c r="C82" s="213" t="s">
        <v>724</v>
      </c>
      <c r="D82" s="33"/>
      <c r="E82" s="33"/>
      <c r="F82" s="33"/>
      <c r="G82" s="33"/>
      <c r="H82" s="33"/>
      <c r="I82" s="33"/>
      <c r="J82" s="33"/>
      <c r="K82" s="33"/>
      <c r="L82" s="33"/>
      <c r="M82" s="33"/>
      <c r="N82" s="33"/>
      <c r="O82" s="33"/>
      <c r="P82" s="33"/>
      <c r="Q82" s="33"/>
      <c r="R82" s="33"/>
    </row>
    <row r="83" spans="2:18" x14ac:dyDescent="0.2">
      <c r="B83" s="26">
        <v>2</v>
      </c>
      <c r="C83" s="212" t="s">
        <v>724</v>
      </c>
      <c r="D83" s="192" t="str">
        <f>IF(COUNTIF(D80:D82,"A")&gt;=1,"C",IF(COUNTIF(D80:D82,"A")&gt;0,"P"," "))</f>
        <v xml:space="preserve"> </v>
      </c>
      <c r="E83" s="192" t="str">
        <f t="shared" ref="E83:R83" si="18">IF(COUNTIF(E80:E82,"A")&gt;=1,"C",IF(COUNTIF(E80:E82,"A")&gt;0,"P"," "))</f>
        <v xml:space="preserve"> </v>
      </c>
      <c r="F83" s="192" t="str">
        <f t="shared" si="18"/>
        <v xml:space="preserve"> </v>
      </c>
      <c r="G83" s="192" t="str">
        <f t="shared" si="18"/>
        <v xml:space="preserve"> </v>
      </c>
      <c r="H83" s="192" t="str">
        <f t="shared" si="18"/>
        <v xml:space="preserve"> </v>
      </c>
      <c r="I83" s="192" t="str">
        <f t="shared" si="18"/>
        <v xml:space="preserve"> </v>
      </c>
      <c r="J83" s="192" t="str">
        <f t="shared" si="18"/>
        <v xml:space="preserve"> </v>
      </c>
      <c r="K83" s="192" t="str">
        <f t="shared" si="18"/>
        <v xml:space="preserve"> </v>
      </c>
      <c r="L83" s="192" t="str">
        <f t="shared" si="18"/>
        <v xml:space="preserve"> </v>
      </c>
      <c r="M83" s="192" t="str">
        <f t="shared" si="18"/>
        <v xml:space="preserve"> </v>
      </c>
      <c r="N83" s="192" t="str">
        <f t="shared" si="18"/>
        <v xml:space="preserve"> </v>
      </c>
      <c r="O83" s="192" t="str">
        <f t="shared" si="18"/>
        <v xml:space="preserve"> </v>
      </c>
      <c r="P83" s="192" t="str">
        <f t="shared" si="18"/>
        <v xml:space="preserve"> </v>
      </c>
      <c r="Q83" s="192" t="str">
        <f t="shared" si="18"/>
        <v xml:space="preserve"> </v>
      </c>
      <c r="R83" s="192" t="str">
        <f t="shared" si="18"/>
        <v xml:space="preserve"> </v>
      </c>
    </row>
    <row r="84" spans="2:18" x14ac:dyDescent="0.2">
      <c r="B84" s="211"/>
      <c r="C84" s="213" t="s">
        <v>724</v>
      </c>
      <c r="D84" s="33"/>
      <c r="E84" s="33"/>
      <c r="F84" s="33"/>
      <c r="G84" s="33"/>
      <c r="H84" s="33"/>
      <c r="I84" s="33"/>
      <c r="J84" s="33"/>
      <c r="K84" s="33"/>
      <c r="L84" s="33"/>
      <c r="M84" s="33"/>
      <c r="N84" s="33"/>
      <c r="O84" s="33"/>
      <c r="P84" s="33"/>
      <c r="Q84" s="33"/>
      <c r="R84" s="33"/>
    </row>
    <row r="85" spans="2:18" x14ac:dyDescent="0.2">
      <c r="B85" s="211"/>
      <c r="C85" s="213" t="s">
        <v>724</v>
      </c>
      <c r="D85" s="33"/>
      <c r="E85" s="33"/>
      <c r="F85" s="33"/>
      <c r="G85" s="33"/>
      <c r="H85" s="33"/>
      <c r="I85" s="33"/>
      <c r="J85" s="33"/>
      <c r="K85" s="33"/>
      <c r="L85" s="33"/>
      <c r="M85" s="33"/>
      <c r="N85" s="33"/>
      <c r="O85" s="33"/>
      <c r="P85" s="33"/>
      <c r="Q85" s="33"/>
      <c r="R85" s="33"/>
    </row>
    <row r="86" spans="2:18" x14ac:dyDescent="0.2">
      <c r="B86" s="211"/>
      <c r="C86" s="213" t="s">
        <v>724</v>
      </c>
      <c r="D86" s="33"/>
      <c r="E86" s="33"/>
      <c r="F86" s="33"/>
      <c r="G86" s="33"/>
      <c r="H86" s="33"/>
      <c r="I86" s="33"/>
      <c r="J86" s="33"/>
      <c r="K86" s="33"/>
      <c r="L86" s="33"/>
      <c r="M86" s="33"/>
      <c r="N86" s="33"/>
      <c r="O86" s="33"/>
      <c r="P86" s="33"/>
      <c r="Q86" s="33"/>
      <c r="R86" s="33"/>
    </row>
    <row r="87" spans="2:18" x14ac:dyDescent="0.2">
      <c r="B87" s="26">
        <v>3</v>
      </c>
      <c r="C87" s="212" t="s">
        <v>724</v>
      </c>
      <c r="D87" s="192" t="str">
        <f>IF(COUNTIF(D84:D86,"A")&gt;=1,"C",IF(COUNTIF(D84:D86,"A")&gt;0,"P"," "))</f>
        <v xml:space="preserve"> </v>
      </c>
      <c r="E87" s="192" t="str">
        <f t="shared" ref="E87:R87" si="19">IF(COUNTIF(E84:E86,"A")&gt;=1,"C",IF(COUNTIF(E84:E86,"A")&gt;0,"P"," "))</f>
        <v xml:space="preserve"> </v>
      </c>
      <c r="F87" s="192" t="str">
        <f t="shared" si="19"/>
        <v xml:space="preserve"> </v>
      </c>
      <c r="G87" s="192" t="str">
        <f t="shared" si="19"/>
        <v xml:space="preserve"> </v>
      </c>
      <c r="H87" s="192" t="str">
        <f t="shared" si="19"/>
        <v xml:space="preserve"> </v>
      </c>
      <c r="I87" s="192" t="str">
        <f t="shared" si="19"/>
        <v xml:space="preserve"> </v>
      </c>
      <c r="J87" s="192" t="str">
        <f t="shared" si="19"/>
        <v xml:space="preserve"> </v>
      </c>
      <c r="K87" s="192" t="str">
        <f t="shared" si="19"/>
        <v xml:space="preserve"> </v>
      </c>
      <c r="L87" s="192" t="str">
        <f t="shared" si="19"/>
        <v xml:space="preserve"> </v>
      </c>
      <c r="M87" s="192" t="str">
        <f t="shared" si="19"/>
        <v xml:space="preserve"> </v>
      </c>
      <c r="N87" s="192" t="str">
        <f t="shared" si="19"/>
        <v xml:space="preserve"> </v>
      </c>
      <c r="O87" s="192" t="str">
        <f t="shared" si="19"/>
        <v xml:space="preserve"> </v>
      </c>
      <c r="P87" s="192" t="str">
        <f t="shared" si="19"/>
        <v xml:space="preserve"> </v>
      </c>
      <c r="Q87" s="192" t="str">
        <f t="shared" si="19"/>
        <v xml:space="preserve"> </v>
      </c>
      <c r="R87" s="192" t="str">
        <f t="shared" si="19"/>
        <v xml:space="preserve"> </v>
      </c>
    </row>
    <row r="88" spans="2:18" x14ac:dyDescent="0.2">
      <c r="B88" s="211"/>
      <c r="C88" s="213" t="s">
        <v>724</v>
      </c>
      <c r="D88" s="33"/>
      <c r="E88" s="33"/>
      <c r="F88" s="33"/>
      <c r="G88" s="33"/>
      <c r="H88" s="33"/>
      <c r="I88" s="33"/>
      <c r="J88" s="33"/>
      <c r="K88" s="33"/>
      <c r="L88" s="33"/>
      <c r="M88" s="33"/>
      <c r="N88" s="33"/>
      <c r="O88" s="33"/>
      <c r="P88" s="33"/>
      <c r="Q88" s="33"/>
      <c r="R88" s="33"/>
    </row>
    <row r="89" spans="2:18" x14ac:dyDescent="0.2">
      <c r="B89" s="211"/>
      <c r="C89" s="213" t="s">
        <v>724</v>
      </c>
      <c r="D89" s="33"/>
      <c r="E89" s="33"/>
      <c r="F89" s="33"/>
      <c r="G89" s="33"/>
      <c r="H89" s="33"/>
      <c r="I89" s="33"/>
      <c r="J89" s="33"/>
      <c r="K89" s="33"/>
      <c r="L89" s="33"/>
      <c r="M89" s="33"/>
      <c r="N89" s="33"/>
      <c r="O89" s="33"/>
      <c r="P89" s="33"/>
      <c r="Q89" s="33"/>
      <c r="R89" s="33"/>
    </row>
    <row r="90" spans="2:18" x14ac:dyDescent="0.2">
      <c r="B90" s="211"/>
      <c r="C90" s="213" t="s">
        <v>724</v>
      </c>
      <c r="D90" s="33"/>
      <c r="E90" s="33"/>
      <c r="F90" s="33"/>
      <c r="G90" s="33"/>
      <c r="H90" s="33"/>
      <c r="I90" s="33"/>
      <c r="J90" s="33"/>
      <c r="K90" s="33"/>
      <c r="L90" s="33"/>
      <c r="M90" s="33"/>
      <c r="N90" s="33"/>
      <c r="O90" s="33"/>
      <c r="P90" s="33"/>
      <c r="Q90" s="33"/>
      <c r="R90" s="33"/>
    </row>
    <row r="91" spans="2:18" x14ac:dyDescent="0.2">
      <c r="B91" s="26">
        <v>4</v>
      </c>
      <c r="C91" s="212" t="s">
        <v>724</v>
      </c>
      <c r="D91" s="192" t="str">
        <f>IF(COUNTIF(D88:D90,"A")&gt;=1,"C",IF(COUNTIF(D88:D90,"A")&gt;0,"P"," "))</f>
        <v xml:space="preserve"> </v>
      </c>
      <c r="E91" s="192" t="str">
        <f t="shared" ref="E91:R91" si="20">IF(COUNTIF(E88:E90,"A")&gt;=1,"C",IF(COUNTIF(E88:E90,"A")&gt;0,"P"," "))</f>
        <v xml:space="preserve"> </v>
      </c>
      <c r="F91" s="192" t="str">
        <f t="shared" si="20"/>
        <v xml:space="preserve"> </v>
      </c>
      <c r="G91" s="192" t="str">
        <f t="shared" si="20"/>
        <v xml:space="preserve"> </v>
      </c>
      <c r="H91" s="192" t="str">
        <f t="shared" si="20"/>
        <v xml:space="preserve"> </v>
      </c>
      <c r="I91" s="192" t="str">
        <f t="shared" si="20"/>
        <v xml:space="preserve"> </v>
      </c>
      <c r="J91" s="192" t="str">
        <f t="shared" si="20"/>
        <v xml:space="preserve"> </v>
      </c>
      <c r="K91" s="192" t="str">
        <f t="shared" si="20"/>
        <v xml:space="preserve"> </v>
      </c>
      <c r="L91" s="192" t="str">
        <f t="shared" si="20"/>
        <v xml:space="preserve"> </v>
      </c>
      <c r="M91" s="192" t="str">
        <f t="shared" si="20"/>
        <v xml:space="preserve"> </v>
      </c>
      <c r="N91" s="192" t="str">
        <f t="shared" si="20"/>
        <v xml:space="preserve"> </v>
      </c>
      <c r="O91" s="192" t="str">
        <f t="shared" si="20"/>
        <v xml:space="preserve"> </v>
      </c>
      <c r="P91" s="192" t="str">
        <f t="shared" si="20"/>
        <v xml:space="preserve"> </v>
      </c>
      <c r="Q91" s="192" t="str">
        <f t="shared" si="20"/>
        <v xml:space="preserve"> </v>
      </c>
      <c r="R91" s="192" t="str">
        <f t="shared" si="20"/>
        <v xml:space="preserve"> </v>
      </c>
    </row>
    <row r="92" spans="2:18" x14ac:dyDescent="0.2">
      <c r="B92" s="211"/>
      <c r="C92" s="213" t="s">
        <v>724</v>
      </c>
      <c r="D92" s="33"/>
      <c r="E92" s="33"/>
      <c r="F92" s="33"/>
      <c r="G92" s="33"/>
      <c r="H92" s="33"/>
      <c r="I92" s="33"/>
      <c r="J92" s="33"/>
      <c r="K92" s="33"/>
      <c r="L92" s="33"/>
      <c r="M92" s="33"/>
      <c r="N92" s="33"/>
      <c r="O92" s="33"/>
      <c r="P92" s="33"/>
      <c r="Q92" s="33"/>
      <c r="R92" s="33"/>
    </row>
    <row r="93" spans="2:18" x14ac:dyDescent="0.2">
      <c r="B93" s="211"/>
      <c r="C93" s="213" t="s">
        <v>724</v>
      </c>
      <c r="D93" s="33"/>
      <c r="E93" s="33"/>
      <c r="F93" s="33"/>
      <c r="G93" s="33"/>
      <c r="H93" s="33"/>
      <c r="I93" s="33"/>
      <c r="J93" s="33"/>
      <c r="K93" s="33"/>
      <c r="L93" s="33"/>
      <c r="M93" s="33"/>
      <c r="N93" s="33"/>
      <c r="O93" s="33"/>
      <c r="P93" s="33"/>
      <c r="Q93" s="33"/>
      <c r="R93" s="33"/>
    </row>
    <row r="94" spans="2:18" x14ac:dyDescent="0.2">
      <c r="B94" s="211"/>
      <c r="C94" s="213" t="s">
        <v>724</v>
      </c>
      <c r="D94" s="33"/>
      <c r="E94" s="33"/>
      <c r="F94" s="33"/>
      <c r="G94" s="33"/>
      <c r="H94" s="33"/>
      <c r="I94" s="33"/>
      <c r="J94" s="33"/>
      <c r="K94" s="33"/>
      <c r="L94" s="33"/>
      <c r="M94" s="33"/>
      <c r="N94" s="33"/>
      <c r="O94" s="33"/>
      <c r="P94" s="33"/>
      <c r="Q94" s="33"/>
      <c r="R94" s="33"/>
    </row>
    <row r="95" spans="2:18" x14ac:dyDescent="0.2">
      <c r="B95" s="26">
        <v>5</v>
      </c>
      <c r="C95" s="212" t="s">
        <v>724</v>
      </c>
      <c r="D95" s="192" t="str">
        <f>IF(COUNTIF(D92:D94,"A")&gt;=1,"C",IF(COUNTIF(D92:D94,"A")&gt;0,"P"," "))</f>
        <v xml:space="preserve"> </v>
      </c>
      <c r="E95" s="192" t="str">
        <f t="shared" ref="E95:R95" si="21">IF(COUNTIF(E92:E94,"A")&gt;=1,"C",IF(COUNTIF(E92:E94,"A")&gt;0,"P"," "))</f>
        <v xml:space="preserve"> </v>
      </c>
      <c r="F95" s="192" t="str">
        <f t="shared" si="21"/>
        <v xml:space="preserve"> </v>
      </c>
      <c r="G95" s="192" t="str">
        <f t="shared" si="21"/>
        <v xml:space="preserve"> </v>
      </c>
      <c r="H95" s="192" t="str">
        <f t="shared" si="21"/>
        <v xml:space="preserve"> </v>
      </c>
      <c r="I95" s="192" t="str">
        <f t="shared" si="21"/>
        <v xml:space="preserve"> </v>
      </c>
      <c r="J95" s="192" t="str">
        <f t="shared" si="21"/>
        <v xml:space="preserve"> </v>
      </c>
      <c r="K95" s="192" t="str">
        <f t="shared" si="21"/>
        <v xml:space="preserve"> </v>
      </c>
      <c r="L95" s="192" t="str">
        <f t="shared" si="21"/>
        <v xml:space="preserve"> </v>
      </c>
      <c r="M95" s="192" t="str">
        <f t="shared" si="21"/>
        <v xml:space="preserve"> </v>
      </c>
      <c r="N95" s="192" t="str">
        <f t="shared" si="21"/>
        <v xml:space="preserve"> </v>
      </c>
      <c r="O95" s="192" t="str">
        <f t="shared" si="21"/>
        <v xml:space="preserve"> </v>
      </c>
      <c r="P95" s="192" t="str">
        <f t="shared" si="21"/>
        <v xml:space="preserve"> </v>
      </c>
      <c r="Q95" s="192" t="str">
        <f t="shared" si="21"/>
        <v xml:space="preserve"> </v>
      </c>
      <c r="R95" s="192" t="str">
        <f t="shared" si="21"/>
        <v xml:space="preserve"> </v>
      </c>
    </row>
    <row r="96" spans="2:18" x14ac:dyDescent="0.2">
      <c r="B96" s="211"/>
      <c r="C96" s="213" t="s">
        <v>724</v>
      </c>
      <c r="D96" s="33"/>
      <c r="E96" s="33"/>
      <c r="F96" s="33"/>
      <c r="G96" s="33"/>
      <c r="H96" s="33"/>
      <c r="I96" s="33"/>
      <c r="J96" s="33"/>
      <c r="K96" s="33"/>
      <c r="L96" s="33"/>
      <c r="M96" s="33"/>
      <c r="N96" s="33"/>
      <c r="O96" s="33"/>
      <c r="P96" s="33"/>
      <c r="Q96" s="33"/>
      <c r="R96" s="33"/>
    </row>
    <row r="97" spans="2:18" x14ac:dyDescent="0.2">
      <c r="B97" s="211"/>
      <c r="C97" s="213" t="s">
        <v>724</v>
      </c>
      <c r="D97" s="33"/>
      <c r="E97" s="33"/>
      <c r="F97" s="33"/>
      <c r="G97" s="33"/>
      <c r="H97" s="33"/>
      <c r="I97" s="33"/>
      <c r="J97" s="33"/>
      <c r="K97" s="33"/>
      <c r="L97" s="33"/>
      <c r="M97" s="33"/>
      <c r="N97" s="33"/>
      <c r="O97" s="33"/>
      <c r="P97" s="33"/>
      <c r="Q97" s="33"/>
      <c r="R97" s="33"/>
    </row>
    <row r="98" spans="2:18" x14ac:dyDescent="0.2">
      <c r="B98" s="211"/>
      <c r="C98" s="213" t="s">
        <v>724</v>
      </c>
      <c r="D98" s="33"/>
      <c r="E98" s="33"/>
      <c r="F98" s="33"/>
      <c r="G98" s="33"/>
      <c r="H98" s="33"/>
      <c r="I98" s="33"/>
      <c r="J98" s="33"/>
      <c r="K98" s="33"/>
      <c r="L98" s="33"/>
      <c r="M98" s="33"/>
      <c r="N98" s="33"/>
      <c r="O98" s="33"/>
      <c r="P98" s="33"/>
      <c r="Q98" s="33"/>
      <c r="R98" s="33"/>
    </row>
    <row r="99" spans="2:18" ht="0.75" customHeight="1" thickBot="1" x14ac:dyDescent="0.25">
      <c r="B99" s="26"/>
      <c r="C99" s="26"/>
      <c r="D99" s="192" t="str">
        <f>IF(COUNTIF(D96:D98,"A")&gt;=1,"C",IF(COUNTIF(D96:D98,"A")&gt;0,"P"," "))</f>
        <v xml:space="preserve"> </v>
      </c>
      <c r="E99" s="192" t="str">
        <f t="shared" ref="E99:R99" si="22">IF(COUNTIF(E96:E98,"A")&gt;=1,"C",IF(COUNTIF(E96:E98,"A")&gt;0,"P"," "))</f>
        <v xml:space="preserve"> </v>
      </c>
      <c r="F99" s="192" t="str">
        <f t="shared" si="22"/>
        <v xml:space="preserve"> </v>
      </c>
      <c r="G99" s="192" t="str">
        <f t="shared" si="22"/>
        <v xml:space="preserve"> </v>
      </c>
      <c r="H99" s="192" t="str">
        <f t="shared" si="22"/>
        <v xml:space="preserve"> </v>
      </c>
      <c r="I99" s="192" t="str">
        <f t="shared" si="22"/>
        <v xml:space="preserve"> </v>
      </c>
      <c r="J99" s="192" t="str">
        <f t="shared" si="22"/>
        <v xml:space="preserve"> </v>
      </c>
      <c r="K99" s="192" t="str">
        <f t="shared" si="22"/>
        <v xml:space="preserve"> </v>
      </c>
      <c r="L99" s="192" t="str">
        <f t="shared" si="22"/>
        <v xml:space="preserve"> </v>
      </c>
      <c r="M99" s="192" t="str">
        <f t="shared" si="22"/>
        <v xml:space="preserve"> </v>
      </c>
      <c r="N99" s="192" t="str">
        <f t="shared" si="22"/>
        <v xml:space="preserve"> </v>
      </c>
      <c r="O99" s="192" t="str">
        <f t="shared" si="22"/>
        <v xml:space="preserve"> </v>
      </c>
      <c r="P99" s="192" t="str">
        <f t="shared" si="22"/>
        <v xml:space="preserve"> </v>
      </c>
      <c r="Q99" s="192" t="str">
        <f t="shared" si="22"/>
        <v xml:space="preserve"> </v>
      </c>
      <c r="R99" s="192" t="str">
        <f t="shared" si="22"/>
        <v xml:space="preserve"> </v>
      </c>
    </row>
    <row r="100" spans="2:18" ht="13.5" thickBot="1" x14ac:dyDescent="0.25">
      <c r="B100" s="26"/>
      <c r="C100" s="58" t="s">
        <v>48</v>
      </c>
      <c r="D100" s="206" t="str">
        <f>IF(COUNTIF(D83:D99,"C")&gt;4,"C",IF(COUNTIF(D83:D99,"C")&gt;0,"P"," "))</f>
        <v xml:space="preserve"> </v>
      </c>
      <c r="E100" s="206" t="str">
        <f t="shared" ref="E100:R100" si="23">IF(COUNTIF(E83:E99,"C")&gt;4,"C",IF(COUNTIF(E83:E99,"C")&gt;0,"P"," "))</f>
        <v xml:space="preserve"> </v>
      </c>
      <c r="F100" s="206" t="str">
        <f t="shared" si="23"/>
        <v xml:space="preserve"> </v>
      </c>
      <c r="G100" s="206" t="str">
        <f t="shared" si="23"/>
        <v xml:space="preserve"> </v>
      </c>
      <c r="H100" s="206" t="str">
        <f t="shared" si="23"/>
        <v xml:space="preserve"> </v>
      </c>
      <c r="I100" s="206" t="str">
        <f t="shared" si="23"/>
        <v xml:space="preserve"> </v>
      </c>
      <c r="J100" s="206" t="str">
        <f t="shared" si="23"/>
        <v xml:space="preserve"> </v>
      </c>
      <c r="K100" s="206" t="str">
        <f t="shared" si="23"/>
        <v xml:space="preserve"> </v>
      </c>
      <c r="L100" s="206" t="str">
        <f t="shared" si="23"/>
        <v xml:space="preserve"> </v>
      </c>
      <c r="M100" s="206" t="str">
        <f t="shared" si="23"/>
        <v xml:space="preserve"> </v>
      </c>
      <c r="N100" s="206" t="str">
        <f t="shared" si="23"/>
        <v xml:space="preserve"> </v>
      </c>
      <c r="O100" s="206" t="str">
        <f t="shared" si="23"/>
        <v xml:space="preserve"> </v>
      </c>
      <c r="P100" s="206" t="str">
        <f t="shared" si="23"/>
        <v xml:space="preserve"> </v>
      </c>
      <c r="Q100" s="206" t="str">
        <f t="shared" si="23"/>
        <v xml:space="preserve"> </v>
      </c>
      <c r="R100" s="206" t="str">
        <f t="shared" si="23"/>
        <v xml:space="preserve"> </v>
      </c>
    </row>
    <row r="102" spans="2:18" ht="15" x14ac:dyDescent="0.25">
      <c r="B102" s="333" t="s">
        <v>723</v>
      </c>
      <c r="C102" s="335"/>
      <c r="D102" s="450"/>
      <c r="E102" s="418"/>
      <c r="F102" s="418"/>
      <c r="G102" s="418"/>
      <c r="H102" s="418"/>
      <c r="I102" s="418"/>
      <c r="J102" s="418"/>
      <c r="K102" s="418"/>
      <c r="L102" s="418"/>
      <c r="M102" s="418"/>
      <c r="N102" s="418"/>
      <c r="O102" s="418"/>
      <c r="P102" s="418"/>
      <c r="Q102" s="418"/>
      <c r="R102" s="418"/>
    </row>
    <row r="103" spans="2:18" x14ac:dyDescent="0.2">
      <c r="B103" s="26">
        <v>1</v>
      </c>
      <c r="C103" s="347" t="s">
        <v>724</v>
      </c>
      <c r="D103" s="298"/>
      <c r="E103" s="298"/>
      <c r="F103" s="298"/>
      <c r="G103" s="298"/>
      <c r="H103" s="298"/>
      <c r="I103" s="298"/>
      <c r="J103" s="298"/>
      <c r="K103" s="298"/>
      <c r="L103" s="298"/>
      <c r="M103" s="298"/>
      <c r="N103" s="298"/>
      <c r="O103" s="298"/>
      <c r="P103" s="298"/>
      <c r="Q103" s="298"/>
      <c r="R103" s="298"/>
    </row>
    <row r="104" spans="2:18" x14ac:dyDescent="0.2">
      <c r="B104" s="210"/>
      <c r="C104" s="213" t="s">
        <v>724</v>
      </c>
      <c r="D104" s="33"/>
      <c r="E104" s="33"/>
      <c r="F104" s="33"/>
      <c r="G104" s="33"/>
      <c r="H104" s="33"/>
      <c r="I104" s="33"/>
      <c r="J104" s="33"/>
      <c r="K104" s="33"/>
      <c r="L104" s="33"/>
      <c r="M104" s="33"/>
      <c r="N104" s="33"/>
      <c r="O104" s="33"/>
      <c r="P104" s="33"/>
      <c r="Q104" s="33"/>
      <c r="R104" s="33"/>
    </row>
    <row r="105" spans="2:18" x14ac:dyDescent="0.2">
      <c r="B105" s="210"/>
      <c r="C105" s="213" t="s">
        <v>724</v>
      </c>
      <c r="D105" s="33"/>
      <c r="E105" s="33"/>
      <c r="F105" s="33"/>
      <c r="G105" s="33"/>
      <c r="H105" s="33"/>
      <c r="I105" s="33"/>
      <c r="J105" s="33"/>
      <c r="K105" s="33"/>
      <c r="L105" s="33"/>
      <c r="M105" s="33"/>
      <c r="N105" s="33"/>
      <c r="O105" s="33"/>
      <c r="P105" s="33"/>
      <c r="Q105" s="33"/>
      <c r="R105" s="33"/>
    </row>
    <row r="106" spans="2:18" x14ac:dyDescent="0.2">
      <c r="B106" s="210"/>
      <c r="C106" s="213" t="s">
        <v>724</v>
      </c>
      <c r="D106" s="33"/>
      <c r="E106" s="33"/>
      <c r="F106" s="33"/>
      <c r="G106" s="33"/>
      <c r="H106" s="33"/>
      <c r="I106" s="33"/>
      <c r="J106" s="33"/>
      <c r="K106" s="33"/>
      <c r="L106" s="33"/>
      <c r="M106" s="33"/>
      <c r="N106" s="33"/>
      <c r="O106" s="33"/>
      <c r="P106" s="33"/>
      <c r="Q106" s="33"/>
      <c r="R106" s="33"/>
    </row>
    <row r="107" spans="2:18" x14ac:dyDescent="0.2">
      <c r="B107" s="26">
        <v>2</v>
      </c>
      <c r="C107" s="212" t="s">
        <v>724</v>
      </c>
      <c r="D107" s="192" t="str">
        <f>IF(COUNTIF(D104:D106,"A")&gt;=1,"C",IF(COUNTIF(D104:D106,"A")&gt;0,"P"," "))</f>
        <v xml:space="preserve"> </v>
      </c>
      <c r="E107" s="192" t="str">
        <f t="shared" ref="E107:R107" si="24">IF(COUNTIF(E104:E106,"A")&gt;=1,"C",IF(COUNTIF(E104:E106,"A")&gt;0,"P"," "))</f>
        <v xml:space="preserve"> </v>
      </c>
      <c r="F107" s="192" t="str">
        <f t="shared" si="24"/>
        <v xml:space="preserve"> </v>
      </c>
      <c r="G107" s="192" t="str">
        <f t="shared" si="24"/>
        <v xml:space="preserve"> </v>
      </c>
      <c r="H107" s="192" t="str">
        <f t="shared" si="24"/>
        <v xml:space="preserve"> </v>
      </c>
      <c r="I107" s="192" t="str">
        <f t="shared" si="24"/>
        <v xml:space="preserve"> </v>
      </c>
      <c r="J107" s="192" t="str">
        <f t="shared" si="24"/>
        <v xml:space="preserve"> </v>
      </c>
      <c r="K107" s="192" t="str">
        <f t="shared" si="24"/>
        <v xml:space="preserve"> </v>
      </c>
      <c r="L107" s="192" t="str">
        <f t="shared" si="24"/>
        <v xml:space="preserve"> </v>
      </c>
      <c r="M107" s="192" t="str">
        <f t="shared" si="24"/>
        <v xml:space="preserve"> </v>
      </c>
      <c r="N107" s="192" t="str">
        <f t="shared" si="24"/>
        <v xml:space="preserve"> </v>
      </c>
      <c r="O107" s="192" t="str">
        <f t="shared" si="24"/>
        <v xml:space="preserve"> </v>
      </c>
      <c r="P107" s="192" t="str">
        <f t="shared" si="24"/>
        <v xml:space="preserve"> </v>
      </c>
      <c r="Q107" s="192" t="str">
        <f t="shared" si="24"/>
        <v xml:space="preserve"> </v>
      </c>
      <c r="R107" s="192" t="str">
        <f t="shared" si="24"/>
        <v xml:space="preserve"> </v>
      </c>
    </row>
    <row r="108" spans="2:18" x14ac:dyDescent="0.2">
      <c r="B108" s="211"/>
      <c r="C108" s="213" t="s">
        <v>724</v>
      </c>
      <c r="D108" s="33"/>
      <c r="E108" s="33"/>
      <c r="F108" s="33"/>
      <c r="G108" s="33"/>
      <c r="H108" s="33"/>
      <c r="I108" s="33"/>
      <c r="J108" s="33"/>
      <c r="K108" s="33"/>
      <c r="L108" s="33"/>
      <c r="M108" s="33"/>
      <c r="N108" s="33"/>
      <c r="O108" s="33"/>
      <c r="P108" s="33"/>
      <c r="Q108" s="33"/>
      <c r="R108" s="33"/>
    </row>
    <row r="109" spans="2:18" x14ac:dyDescent="0.2">
      <c r="B109" s="211"/>
      <c r="C109" s="213" t="s">
        <v>724</v>
      </c>
      <c r="D109" s="33"/>
      <c r="E109" s="33"/>
      <c r="F109" s="33"/>
      <c r="G109" s="33"/>
      <c r="H109" s="33"/>
      <c r="I109" s="33"/>
      <c r="J109" s="33"/>
      <c r="K109" s="33"/>
      <c r="L109" s="33"/>
      <c r="M109" s="33"/>
      <c r="N109" s="33"/>
      <c r="O109" s="33"/>
      <c r="P109" s="33"/>
      <c r="Q109" s="33"/>
      <c r="R109" s="33"/>
    </row>
    <row r="110" spans="2:18" x14ac:dyDescent="0.2">
      <c r="B110" s="211"/>
      <c r="C110" s="213" t="s">
        <v>724</v>
      </c>
      <c r="D110" s="33"/>
      <c r="E110" s="33"/>
      <c r="F110" s="33"/>
      <c r="G110" s="33"/>
      <c r="H110" s="33"/>
      <c r="I110" s="33"/>
      <c r="J110" s="33"/>
      <c r="K110" s="33"/>
      <c r="L110" s="33"/>
      <c r="M110" s="33"/>
      <c r="N110" s="33"/>
      <c r="O110" s="33"/>
      <c r="P110" s="33"/>
      <c r="Q110" s="33"/>
      <c r="R110" s="33"/>
    </row>
    <row r="111" spans="2:18" x14ac:dyDescent="0.2">
      <c r="B111" s="26">
        <v>3</v>
      </c>
      <c r="C111" s="212" t="s">
        <v>724</v>
      </c>
      <c r="D111" s="192" t="str">
        <f>IF(COUNTIF(D108:D110,"A")&gt;=1,"C",IF(COUNTIF(D108:D110,"A")&gt;0,"P"," "))</f>
        <v xml:space="preserve"> </v>
      </c>
      <c r="E111" s="192" t="str">
        <f t="shared" ref="E111:R111" si="25">IF(COUNTIF(E108:E110,"A")&gt;=1,"C",IF(COUNTIF(E108:E110,"A")&gt;0,"P"," "))</f>
        <v xml:space="preserve"> </v>
      </c>
      <c r="F111" s="192" t="str">
        <f t="shared" si="25"/>
        <v xml:space="preserve"> </v>
      </c>
      <c r="G111" s="192" t="str">
        <f t="shared" si="25"/>
        <v xml:space="preserve"> </v>
      </c>
      <c r="H111" s="192" t="str">
        <f t="shared" si="25"/>
        <v xml:space="preserve"> </v>
      </c>
      <c r="I111" s="192" t="str">
        <f t="shared" si="25"/>
        <v xml:space="preserve"> </v>
      </c>
      <c r="J111" s="192" t="str">
        <f t="shared" si="25"/>
        <v xml:space="preserve"> </v>
      </c>
      <c r="K111" s="192" t="str">
        <f t="shared" si="25"/>
        <v xml:space="preserve"> </v>
      </c>
      <c r="L111" s="192" t="str">
        <f t="shared" si="25"/>
        <v xml:space="preserve"> </v>
      </c>
      <c r="M111" s="192" t="str">
        <f t="shared" si="25"/>
        <v xml:space="preserve"> </v>
      </c>
      <c r="N111" s="192" t="str">
        <f t="shared" si="25"/>
        <v xml:space="preserve"> </v>
      </c>
      <c r="O111" s="192" t="str">
        <f t="shared" si="25"/>
        <v xml:space="preserve"> </v>
      </c>
      <c r="P111" s="192" t="str">
        <f t="shared" si="25"/>
        <v xml:space="preserve"> </v>
      </c>
      <c r="Q111" s="192" t="str">
        <f t="shared" si="25"/>
        <v xml:space="preserve"> </v>
      </c>
      <c r="R111" s="192" t="str">
        <f t="shared" si="25"/>
        <v xml:space="preserve"> </v>
      </c>
    </row>
    <row r="112" spans="2:18" x14ac:dyDescent="0.2">
      <c r="B112" s="211"/>
      <c r="C112" s="213" t="s">
        <v>724</v>
      </c>
      <c r="D112" s="33"/>
      <c r="E112" s="33"/>
      <c r="F112" s="33"/>
      <c r="G112" s="33"/>
      <c r="H112" s="33"/>
      <c r="I112" s="33"/>
      <c r="J112" s="33"/>
      <c r="K112" s="33"/>
      <c r="L112" s="33"/>
      <c r="M112" s="33"/>
      <c r="N112" s="33"/>
      <c r="O112" s="33"/>
      <c r="P112" s="33"/>
      <c r="Q112" s="33"/>
      <c r="R112" s="33"/>
    </row>
    <row r="113" spans="2:18" x14ac:dyDescent="0.2">
      <c r="B113" s="211"/>
      <c r="C113" s="213" t="s">
        <v>724</v>
      </c>
      <c r="D113" s="33"/>
      <c r="E113" s="33"/>
      <c r="F113" s="33"/>
      <c r="G113" s="33"/>
      <c r="H113" s="33"/>
      <c r="I113" s="33"/>
      <c r="J113" s="33"/>
      <c r="K113" s="33"/>
      <c r="L113" s="33"/>
      <c r="M113" s="33"/>
      <c r="N113" s="33"/>
      <c r="O113" s="33"/>
      <c r="P113" s="33"/>
      <c r="Q113" s="33"/>
      <c r="R113" s="33"/>
    </row>
    <row r="114" spans="2:18" x14ac:dyDescent="0.2">
      <c r="B114" s="211"/>
      <c r="C114" s="213" t="s">
        <v>724</v>
      </c>
      <c r="D114" s="33"/>
      <c r="E114" s="33"/>
      <c r="F114" s="33"/>
      <c r="G114" s="33"/>
      <c r="H114" s="33"/>
      <c r="I114" s="33"/>
      <c r="J114" s="33"/>
      <c r="K114" s="33"/>
      <c r="L114" s="33"/>
      <c r="M114" s="33"/>
      <c r="N114" s="33"/>
      <c r="O114" s="33"/>
      <c r="P114" s="33"/>
      <c r="Q114" s="33"/>
      <c r="R114" s="33"/>
    </row>
    <row r="115" spans="2:18" x14ac:dyDescent="0.2">
      <c r="B115" s="26">
        <v>4</v>
      </c>
      <c r="C115" s="212" t="s">
        <v>724</v>
      </c>
      <c r="D115" s="192" t="str">
        <f>IF(COUNTIF(D112:D114,"A")&gt;=1,"C",IF(COUNTIF(D112:D114,"A")&gt;0,"P"," "))</f>
        <v xml:space="preserve"> </v>
      </c>
      <c r="E115" s="192" t="str">
        <f t="shared" ref="E115:R115" si="26">IF(COUNTIF(E112:E114,"A")&gt;=1,"C",IF(COUNTIF(E112:E114,"A")&gt;0,"P"," "))</f>
        <v xml:space="preserve"> </v>
      </c>
      <c r="F115" s="192" t="str">
        <f t="shared" si="26"/>
        <v xml:space="preserve"> </v>
      </c>
      <c r="G115" s="192" t="str">
        <f t="shared" si="26"/>
        <v xml:space="preserve"> </v>
      </c>
      <c r="H115" s="192" t="str">
        <f t="shared" si="26"/>
        <v xml:space="preserve"> </v>
      </c>
      <c r="I115" s="192" t="str">
        <f t="shared" si="26"/>
        <v xml:space="preserve"> </v>
      </c>
      <c r="J115" s="192" t="str">
        <f t="shared" si="26"/>
        <v xml:space="preserve"> </v>
      </c>
      <c r="K115" s="192" t="str">
        <f t="shared" si="26"/>
        <v xml:space="preserve"> </v>
      </c>
      <c r="L115" s="192" t="str">
        <f t="shared" si="26"/>
        <v xml:space="preserve"> </v>
      </c>
      <c r="M115" s="192" t="str">
        <f t="shared" si="26"/>
        <v xml:space="preserve"> </v>
      </c>
      <c r="N115" s="192" t="str">
        <f t="shared" si="26"/>
        <v xml:space="preserve"> </v>
      </c>
      <c r="O115" s="192" t="str">
        <f t="shared" si="26"/>
        <v xml:space="preserve"> </v>
      </c>
      <c r="P115" s="192" t="str">
        <f t="shared" si="26"/>
        <v xml:space="preserve"> </v>
      </c>
      <c r="Q115" s="192" t="str">
        <f t="shared" si="26"/>
        <v xml:space="preserve"> </v>
      </c>
      <c r="R115" s="192" t="str">
        <f t="shared" si="26"/>
        <v xml:space="preserve"> </v>
      </c>
    </row>
    <row r="116" spans="2:18" x14ac:dyDescent="0.2">
      <c r="B116" s="211"/>
      <c r="C116" s="213" t="s">
        <v>724</v>
      </c>
      <c r="D116" s="33"/>
      <c r="E116" s="33"/>
      <c r="F116" s="33"/>
      <c r="G116" s="33"/>
      <c r="H116" s="33"/>
      <c r="I116" s="33"/>
      <c r="J116" s="33"/>
      <c r="K116" s="33"/>
      <c r="L116" s="33"/>
      <c r="M116" s="33"/>
      <c r="N116" s="33"/>
      <c r="O116" s="33"/>
      <c r="P116" s="33"/>
      <c r="Q116" s="33"/>
      <c r="R116" s="33"/>
    </row>
    <row r="117" spans="2:18" x14ac:dyDescent="0.2">
      <c r="B117" s="211"/>
      <c r="C117" s="213" t="s">
        <v>724</v>
      </c>
      <c r="D117" s="33"/>
      <c r="E117" s="33"/>
      <c r="F117" s="33"/>
      <c r="G117" s="33"/>
      <c r="H117" s="33"/>
      <c r="I117" s="33"/>
      <c r="J117" s="33"/>
      <c r="K117" s="33"/>
      <c r="L117" s="33"/>
      <c r="M117" s="33"/>
      <c r="N117" s="33"/>
      <c r="O117" s="33"/>
      <c r="P117" s="33"/>
      <c r="Q117" s="33"/>
      <c r="R117" s="33"/>
    </row>
    <row r="118" spans="2:18" x14ac:dyDescent="0.2">
      <c r="B118" s="211"/>
      <c r="C118" s="213" t="s">
        <v>724</v>
      </c>
      <c r="D118" s="33"/>
      <c r="E118" s="33"/>
      <c r="F118" s="33"/>
      <c r="G118" s="33"/>
      <c r="H118" s="33"/>
      <c r="I118" s="33"/>
      <c r="J118" s="33"/>
      <c r="K118" s="33"/>
      <c r="L118" s="33"/>
      <c r="M118" s="33"/>
      <c r="N118" s="33"/>
      <c r="O118" s="33"/>
      <c r="P118" s="33"/>
      <c r="Q118" s="33"/>
      <c r="R118" s="33"/>
    </row>
    <row r="119" spans="2:18" x14ac:dyDescent="0.2">
      <c r="B119" s="26">
        <v>5</v>
      </c>
      <c r="C119" s="212" t="s">
        <v>724</v>
      </c>
      <c r="D119" s="192" t="str">
        <f>IF(COUNTIF(D116:D118,"A")&gt;=1,"C",IF(COUNTIF(D116:D118,"A")&gt;0,"P"," "))</f>
        <v xml:space="preserve"> </v>
      </c>
      <c r="E119" s="192" t="str">
        <f t="shared" ref="E119:R119" si="27">IF(COUNTIF(E116:E118,"A")&gt;=1,"C",IF(COUNTIF(E116:E118,"A")&gt;0,"P"," "))</f>
        <v xml:space="preserve"> </v>
      </c>
      <c r="F119" s="192" t="str">
        <f t="shared" si="27"/>
        <v xml:space="preserve"> </v>
      </c>
      <c r="G119" s="192" t="str">
        <f t="shared" si="27"/>
        <v xml:space="preserve"> </v>
      </c>
      <c r="H119" s="192" t="str">
        <f t="shared" si="27"/>
        <v xml:space="preserve"> </v>
      </c>
      <c r="I119" s="192" t="str">
        <f t="shared" si="27"/>
        <v xml:space="preserve"> </v>
      </c>
      <c r="J119" s="192" t="str">
        <f t="shared" si="27"/>
        <v xml:space="preserve"> </v>
      </c>
      <c r="K119" s="192" t="str">
        <f t="shared" si="27"/>
        <v xml:space="preserve"> </v>
      </c>
      <c r="L119" s="192" t="str">
        <f t="shared" si="27"/>
        <v xml:space="preserve"> </v>
      </c>
      <c r="M119" s="192" t="str">
        <f t="shared" si="27"/>
        <v xml:space="preserve"> </v>
      </c>
      <c r="N119" s="192" t="str">
        <f t="shared" si="27"/>
        <v xml:space="preserve"> </v>
      </c>
      <c r="O119" s="192" t="str">
        <f t="shared" si="27"/>
        <v xml:space="preserve"> </v>
      </c>
      <c r="P119" s="192" t="str">
        <f t="shared" si="27"/>
        <v xml:space="preserve"> </v>
      </c>
      <c r="Q119" s="192" t="str">
        <f t="shared" si="27"/>
        <v xml:space="preserve"> </v>
      </c>
      <c r="R119" s="192" t="str">
        <f t="shared" si="27"/>
        <v xml:space="preserve"> </v>
      </c>
    </row>
    <row r="120" spans="2:18" x14ac:dyDescent="0.2">
      <c r="B120" s="211"/>
      <c r="C120" s="213" t="s">
        <v>724</v>
      </c>
      <c r="D120" s="33"/>
      <c r="E120" s="33"/>
      <c r="F120" s="33"/>
      <c r="G120" s="33"/>
      <c r="H120" s="33"/>
      <c r="I120" s="33"/>
      <c r="J120" s="33"/>
      <c r="K120" s="33"/>
      <c r="L120" s="33"/>
      <c r="M120" s="33"/>
      <c r="N120" s="33"/>
      <c r="O120" s="33"/>
      <c r="P120" s="33"/>
      <c r="Q120" s="33"/>
      <c r="R120" s="33"/>
    </row>
    <row r="121" spans="2:18" x14ac:dyDescent="0.2">
      <c r="B121" s="211"/>
      <c r="C121" s="213" t="s">
        <v>724</v>
      </c>
      <c r="D121" s="33"/>
      <c r="E121" s="33"/>
      <c r="F121" s="33"/>
      <c r="G121" s="33"/>
      <c r="H121" s="33"/>
      <c r="I121" s="33"/>
      <c r="J121" s="33"/>
      <c r="K121" s="33"/>
      <c r="L121" s="33"/>
      <c r="M121" s="33"/>
      <c r="N121" s="33"/>
      <c r="O121" s="33"/>
      <c r="P121" s="33"/>
      <c r="Q121" s="33"/>
      <c r="R121" s="33"/>
    </row>
    <row r="122" spans="2:18" x14ac:dyDescent="0.2">
      <c r="B122" s="211"/>
      <c r="C122" s="213" t="s">
        <v>724</v>
      </c>
      <c r="D122" s="33"/>
      <c r="E122" s="33"/>
      <c r="F122" s="33"/>
      <c r="G122" s="33"/>
      <c r="H122" s="33"/>
      <c r="I122" s="33"/>
      <c r="J122" s="33"/>
      <c r="K122" s="33"/>
      <c r="L122" s="33"/>
      <c r="M122" s="33"/>
      <c r="N122" s="33"/>
      <c r="O122" s="33"/>
      <c r="P122" s="33"/>
      <c r="Q122" s="33"/>
      <c r="R122" s="33"/>
    </row>
    <row r="123" spans="2:18" ht="0.75" customHeight="1" thickBot="1" x14ac:dyDescent="0.25">
      <c r="B123" s="26"/>
      <c r="C123" s="26"/>
      <c r="D123" s="192" t="str">
        <f>IF(COUNTIF(D120:D122,"A")&gt;=1,"C",IF(COUNTIF(D120:D122,"A")&gt;0,"P"," "))</f>
        <v xml:space="preserve"> </v>
      </c>
      <c r="E123" s="192" t="str">
        <f t="shared" ref="E123:R123" si="28">IF(COUNTIF(E120:E122,"A")&gt;=1,"C",IF(COUNTIF(E120:E122,"A")&gt;0,"P"," "))</f>
        <v xml:space="preserve"> </v>
      </c>
      <c r="F123" s="192" t="str">
        <f t="shared" si="28"/>
        <v xml:space="preserve"> </v>
      </c>
      <c r="G123" s="192" t="str">
        <f t="shared" si="28"/>
        <v xml:space="preserve"> </v>
      </c>
      <c r="H123" s="192" t="str">
        <f t="shared" si="28"/>
        <v xml:space="preserve"> </v>
      </c>
      <c r="I123" s="192" t="str">
        <f t="shared" si="28"/>
        <v xml:space="preserve"> </v>
      </c>
      <c r="J123" s="192" t="str">
        <f t="shared" si="28"/>
        <v xml:space="preserve"> </v>
      </c>
      <c r="K123" s="192" t="str">
        <f t="shared" si="28"/>
        <v xml:space="preserve"> </v>
      </c>
      <c r="L123" s="192" t="str">
        <f t="shared" si="28"/>
        <v xml:space="preserve"> </v>
      </c>
      <c r="M123" s="192" t="str">
        <f t="shared" si="28"/>
        <v xml:space="preserve"> </v>
      </c>
      <c r="N123" s="192" t="str">
        <f t="shared" si="28"/>
        <v xml:space="preserve"> </v>
      </c>
      <c r="O123" s="192" t="str">
        <f t="shared" si="28"/>
        <v xml:space="preserve"> </v>
      </c>
      <c r="P123" s="192" t="str">
        <f t="shared" si="28"/>
        <v xml:space="preserve"> </v>
      </c>
      <c r="Q123" s="192" t="str">
        <f t="shared" si="28"/>
        <v xml:space="preserve"> </v>
      </c>
      <c r="R123" s="192" t="str">
        <f t="shared" si="28"/>
        <v xml:space="preserve"> </v>
      </c>
    </row>
    <row r="124" spans="2:18" ht="13.5" thickBot="1" x14ac:dyDescent="0.25">
      <c r="B124" s="26"/>
      <c r="C124" s="58" t="s">
        <v>48</v>
      </c>
      <c r="D124" s="206" t="str">
        <f>IF(COUNTIF(D107:D123,"C")&gt;4,"C",IF(COUNTIF(D107:D123,"C")&gt;0,"P"," "))</f>
        <v xml:space="preserve"> </v>
      </c>
      <c r="E124" s="206" t="str">
        <f t="shared" ref="E124:R124" si="29">IF(COUNTIF(E107:E123,"C")&gt;4,"C",IF(COUNTIF(E107:E123,"C")&gt;0,"P"," "))</f>
        <v xml:space="preserve"> </v>
      </c>
      <c r="F124" s="206" t="str">
        <f t="shared" si="29"/>
        <v xml:space="preserve"> </v>
      </c>
      <c r="G124" s="206" t="str">
        <f t="shared" si="29"/>
        <v xml:space="preserve"> </v>
      </c>
      <c r="H124" s="206" t="str">
        <f t="shared" si="29"/>
        <v xml:space="preserve"> </v>
      </c>
      <c r="I124" s="206" t="str">
        <f t="shared" si="29"/>
        <v xml:space="preserve"> </v>
      </c>
      <c r="J124" s="206" t="str">
        <f t="shared" si="29"/>
        <v xml:space="preserve"> </v>
      </c>
      <c r="K124" s="206" t="str">
        <f t="shared" si="29"/>
        <v xml:space="preserve"> </v>
      </c>
      <c r="L124" s="206" t="str">
        <f t="shared" si="29"/>
        <v xml:space="preserve"> </v>
      </c>
      <c r="M124" s="206" t="str">
        <f t="shared" si="29"/>
        <v xml:space="preserve"> </v>
      </c>
      <c r="N124" s="206" t="str">
        <f t="shared" si="29"/>
        <v xml:space="preserve"> </v>
      </c>
      <c r="O124" s="206" t="str">
        <f t="shared" si="29"/>
        <v xml:space="preserve"> </v>
      </c>
      <c r="P124" s="206" t="str">
        <f t="shared" si="29"/>
        <v xml:space="preserve"> </v>
      </c>
      <c r="Q124" s="206" t="str">
        <f t="shared" si="29"/>
        <v xml:space="preserve"> </v>
      </c>
      <c r="R124" s="206" t="str">
        <f t="shared" si="29"/>
        <v xml:space="preserve"> </v>
      </c>
    </row>
  </sheetData>
  <sheetProtection password="EE48" sheet="1" objects="1" scenarios="1" selectLockedCells="1"/>
  <mergeCells count="24">
    <mergeCell ref="S7:Z14"/>
    <mergeCell ref="D6:R6"/>
    <mergeCell ref="O1:O4"/>
    <mergeCell ref="J1:J4"/>
    <mergeCell ref="K1:K4"/>
    <mergeCell ref="P1:P4"/>
    <mergeCell ref="Q1:Q4"/>
    <mergeCell ref="L1:L4"/>
    <mergeCell ref="D102:R102"/>
    <mergeCell ref="B3:C3"/>
    <mergeCell ref="I1:I4"/>
    <mergeCell ref="G1:G4"/>
    <mergeCell ref="A4:C4"/>
    <mergeCell ref="F1:F4"/>
    <mergeCell ref="A5:R5"/>
    <mergeCell ref="R1:R4"/>
    <mergeCell ref="N1:N4"/>
    <mergeCell ref="H1:H4"/>
    <mergeCell ref="D1:D4"/>
    <mergeCell ref="E1:E4"/>
    <mergeCell ref="M1:M4"/>
    <mergeCell ref="D30:R30"/>
    <mergeCell ref="D54:R54"/>
    <mergeCell ref="D78:R78"/>
  </mergeCells>
  <phoneticPr fontId="6" type="noConversion"/>
  <pageMargins left="0.75" right="0.75" top="1" bottom="0.5" header="0.25" footer="0.25"/>
  <pageSetup scale="70" fitToHeight="0" orientation="portrait" r:id="rId1"/>
  <headerFooter alignWithMargins="0">
    <oddHeader>&amp;C&amp;"Arial,Bold"&amp;14BrownieTrax&amp;12
Council Own Try-Its - &amp;D</oddHeader>
    <oddFooter>Page &amp;P</oddFooter>
  </headerFooter>
  <rowBreaks count="1" manualBreakCount="1">
    <brk id="76" max="17"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17"/>
    <pageSetUpPr fitToPage="1"/>
  </sheetPr>
  <dimension ref="A1:U18"/>
  <sheetViews>
    <sheetView showGridLines="0" zoomScaleNormal="100" workbookViewId="0">
      <selection activeCell="V22" sqref="V22"/>
    </sheetView>
  </sheetViews>
  <sheetFormatPr defaultColWidth="9.140625" defaultRowHeight="12.75" x14ac:dyDescent="0.2"/>
  <cols>
    <col min="1" max="1" width="14.42578125" style="162" customWidth="1"/>
    <col min="2" max="2" width="2.28515625" style="162" customWidth="1"/>
    <col min="3" max="3" width="34.7109375" style="162" bestFit="1" customWidth="1"/>
    <col min="4" max="18" width="3.28515625" style="162" bestFit="1" customWidth="1"/>
    <col min="19" max="16384" width="9.140625" style="162"/>
  </cols>
  <sheetData>
    <row r="1" spans="1:21" ht="12.75" customHeight="1" x14ac:dyDescent="0.2">
      <c r="A1" s="312"/>
      <c r="B1" s="313" t="s">
        <v>45</v>
      </c>
      <c r="C1" s="314">
        <v>0</v>
      </c>
      <c r="D1" s="440" t="str">
        <f ca="1">'Brownie 1'!$A$1</f>
        <v>Brownie 1</v>
      </c>
      <c r="E1" s="440" t="str">
        <f ca="1">'Brownie 2'!$A$1</f>
        <v>Brownie 2</v>
      </c>
      <c r="F1" s="440" t="str">
        <f ca="1">'Brownie 3'!$A$1</f>
        <v>Brownie 3</v>
      </c>
      <c r="G1" s="440" t="str">
        <f ca="1">'Brownie 4'!$A$1</f>
        <v>Brownie 4</v>
      </c>
      <c r="H1" s="440" t="str">
        <f ca="1">'Brownie 5'!$A$1</f>
        <v>Brownie 5</v>
      </c>
      <c r="I1" s="440" t="str">
        <f ca="1">'Brownie 6'!$A$1</f>
        <v>Brownie 6</v>
      </c>
      <c r="J1" s="440" t="str">
        <f ca="1">'Brownie 7'!$A$1</f>
        <v>Brownie 7</v>
      </c>
      <c r="K1" s="440" t="str">
        <f ca="1">'Brownie 8'!$A$1</f>
        <v>Brownie 8</v>
      </c>
      <c r="L1" s="440" t="str">
        <f ca="1">'Brownie 9'!$A$1</f>
        <v>Brownie 9</v>
      </c>
      <c r="M1" s="440" t="str">
        <f ca="1">'Brownie 10'!$A$1</f>
        <v>Brownie 10</v>
      </c>
      <c r="N1" s="440" t="str">
        <f ca="1">'Brownie 11'!$A$1</f>
        <v>Brownie 11</v>
      </c>
      <c r="O1" s="440" t="str">
        <f ca="1">'Brownie 12'!$A$1</f>
        <v>Brownie 12</v>
      </c>
      <c r="P1" s="440" t="str">
        <f ca="1">'Brownie 13'!$A$1</f>
        <v>Brownie 13</v>
      </c>
      <c r="Q1" s="440" t="str">
        <f ca="1">'Brownie 14'!$A$1</f>
        <v>Brownie 14</v>
      </c>
      <c r="R1" s="440" t="str">
        <f ca="1">'Brownie 15'!$A$1</f>
        <v>Brownie 15</v>
      </c>
    </row>
    <row r="2" spans="1:21" ht="15.75" x14ac:dyDescent="0.25">
      <c r="A2" s="315"/>
      <c r="B2" s="163" t="s">
        <v>46</v>
      </c>
      <c r="C2" s="164">
        <v>0</v>
      </c>
      <c r="D2" s="441"/>
      <c r="E2" s="441"/>
      <c r="F2" s="441"/>
      <c r="G2" s="441"/>
      <c r="H2" s="441"/>
      <c r="I2" s="441"/>
      <c r="J2" s="441"/>
      <c r="K2" s="441"/>
      <c r="L2" s="441"/>
      <c r="M2" s="441"/>
      <c r="N2" s="441"/>
      <c r="O2" s="441"/>
      <c r="P2" s="441"/>
      <c r="Q2" s="441"/>
      <c r="R2" s="441"/>
    </row>
    <row r="3" spans="1:21" x14ac:dyDescent="0.2">
      <c r="A3" s="474"/>
      <c r="B3" s="474"/>
      <c r="C3" s="475"/>
      <c r="D3" s="441"/>
      <c r="E3" s="441"/>
      <c r="F3" s="441"/>
      <c r="G3" s="441"/>
      <c r="H3" s="441"/>
      <c r="I3" s="441"/>
      <c r="J3" s="441"/>
      <c r="K3" s="441"/>
      <c r="L3" s="441"/>
      <c r="M3" s="441"/>
      <c r="N3" s="441"/>
      <c r="O3" s="441"/>
      <c r="P3" s="441"/>
      <c r="Q3" s="441"/>
      <c r="R3" s="441"/>
    </row>
    <row r="4" spans="1:21" x14ac:dyDescent="0.2">
      <c r="A4" s="234"/>
      <c r="B4" s="299"/>
      <c r="C4" s="316" t="s">
        <v>52</v>
      </c>
      <c r="D4" s="442"/>
      <c r="E4" s="442"/>
      <c r="F4" s="442"/>
      <c r="G4" s="442"/>
      <c r="H4" s="442"/>
      <c r="I4" s="442"/>
      <c r="J4" s="442"/>
      <c r="K4" s="442"/>
      <c r="L4" s="442"/>
      <c r="M4" s="442"/>
      <c r="N4" s="442"/>
      <c r="O4" s="442"/>
      <c r="P4" s="442"/>
      <c r="Q4" s="442"/>
      <c r="R4" s="442"/>
    </row>
    <row r="5" spans="1:21" x14ac:dyDescent="0.2">
      <c r="A5" s="167"/>
      <c r="B5" s="167"/>
      <c r="C5" s="167"/>
      <c r="D5" s="166"/>
      <c r="E5" s="166"/>
      <c r="F5" s="165"/>
      <c r="G5" s="165"/>
      <c r="H5" s="165"/>
      <c r="I5" s="165"/>
      <c r="J5" s="476"/>
      <c r="K5" s="477"/>
      <c r="L5" s="477"/>
      <c r="M5" s="477"/>
      <c r="N5" s="477"/>
      <c r="O5" s="477"/>
      <c r="P5" s="477"/>
      <c r="Q5" s="477"/>
      <c r="R5" s="477"/>
    </row>
    <row r="6" spans="1:21" x14ac:dyDescent="0.2">
      <c r="A6" s="167"/>
      <c r="B6" s="168" t="s">
        <v>152</v>
      </c>
      <c r="C6" s="169"/>
      <c r="D6" s="170"/>
      <c r="E6" s="170"/>
      <c r="F6" s="169"/>
      <c r="G6" s="169"/>
      <c r="H6" s="169"/>
      <c r="I6" s="169"/>
      <c r="J6" s="171"/>
      <c r="K6" s="172"/>
      <c r="L6" s="172"/>
      <c r="M6" s="172"/>
      <c r="N6" s="172"/>
      <c r="O6" s="172"/>
      <c r="P6" s="172"/>
      <c r="Q6" s="172"/>
      <c r="R6" s="172"/>
      <c r="U6" s="162" t="str">
        <f>GetComments(C6)</f>
        <v>Share your talents and skills by teaching younger Girl Scouts something you have learned to do as a Brownie.
This list has a few ideas to get you started. You only have to do one of these-or something like it-to complete the step.</v>
      </c>
    </row>
    <row r="7" spans="1:21" x14ac:dyDescent="0.2">
      <c r="A7" s="173"/>
      <c r="B7" s="174">
        <v>1</v>
      </c>
      <c r="C7" s="175" t="s">
        <v>153</v>
      </c>
      <c r="D7" s="176"/>
      <c r="E7" s="177" t="s">
        <v>150</v>
      </c>
      <c r="F7" s="177" t="s">
        <v>150</v>
      </c>
      <c r="G7" s="177" t="s">
        <v>150</v>
      </c>
      <c r="H7" s="177" t="s">
        <v>150</v>
      </c>
      <c r="I7" s="177"/>
      <c r="J7" s="177" t="s">
        <v>150</v>
      </c>
      <c r="K7" s="177" t="s">
        <v>150</v>
      </c>
      <c r="L7" s="177" t="s">
        <v>150</v>
      </c>
      <c r="M7" s="177" t="s">
        <v>150</v>
      </c>
      <c r="N7" s="177" t="s">
        <v>150</v>
      </c>
      <c r="O7" s="177" t="s">
        <v>150</v>
      </c>
      <c r="P7" s="177" t="s">
        <v>150</v>
      </c>
      <c r="Q7" s="177" t="s">
        <v>150</v>
      </c>
      <c r="R7" s="177" t="s">
        <v>150</v>
      </c>
      <c r="U7" s="162" t="str">
        <f t="shared" ref="U7:U18" si="0">GetComments(C7)</f>
        <v>Teach a group of Girl Scout Daisies a song, game, or craft that you enjoyed doing on your Brownie adventure.</v>
      </c>
    </row>
    <row r="8" spans="1:21" x14ac:dyDescent="0.2">
      <c r="A8" s="173"/>
      <c r="B8" s="174">
        <v>2</v>
      </c>
      <c r="C8" s="175" t="s">
        <v>154</v>
      </c>
      <c r="D8" s="177"/>
      <c r="E8" s="177"/>
      <c r="F8" s="177"/>
      <c r="G8" s="177"/>
      <c r="H8" s="177"/>
      <c r="I8" s="177"/>
      <c r="J8" s="177"/>
      <c r="K8" s="177"/>
      <c r="L8" s="177"/>
      <c r="M8" s="177"/>
      <c r="N8" s="177"/>
      <c r="O8" s="177"/>
      <c r="P8" s="177"/>
      <c r="Q8" s="177"/>
      <c r="R8" s="177"/>
      <c r="U8" s="162" t="str">
        <f t="shared" si="0"/>
        <v>Talk to your Daisy sisters about the Journeys you did as a Brownie and how you made the world a better place. Maybe you can show photos that you took on a Journey or teach one of the skills you learned.</v>
      </c>
    </row>
    <row r="9" spans="1:21" x14ac:dyDescent="0.2">
      <c r="A9" s="173"/>
      <c r="B9" s="174">
        <v>3</v>
      </c>
      <c r="C9" s="175" t="s">
        <v>155</v>
      </c>
      <c r="D9" s="176"/>
      <c r="E9" s="177"/>
      <c r="F9" s="177"/>
      <c r="G9" s="177"/>
      <c r="H9" s="177"/>
      <c r="I9" s="177"/>
      <c r="J9" s="177"/>
      <c r="K9" s="177"/>
      <c r="L9" s="177"/>
      <c r="M9" s="177"/>
      <c r="N9" s="177"/>
      <c r="O9" s="177"/>
      <c r="P9" s="177"/>
      <c r="Q9" s="177"/>
      <c r="R9" s="177"/>
      <c r="U9" s="162" t="str">
        <f t="shared" si="0"/>
        <v>Help the Daisies make small books by stapling blank pages between two pieces of construction paper. Pass the books around and write message to the Daisies, telling them what makes them special, why you're glad they're your sister Girl Scouts, and what they can look forward to as Brownies. Inspire your Daisy sisters to climb the ladder of leadership!</v>
      </c>
    </row>
    <row r="10" spans="1:21" s="182" customFormat="1" ht="6" customHeight="1" x14ac:dyDescent="0.2">
      <c r="A10" s="178"/>
      <c r="B10" s="179"/>
      <c r="C10" s="180"/>
      <c r="D10" s="181" t="str">
        <f t="shared" ref="D10:R10" si="1">IF(COUNTIF(D7:D9,"A")&gt;=1,"C",IF(COUNTIF(D7:D9,"A")&gt;0,"P"," "))</f>
        <v xml:space="preserve"> </v>
      </c>
      <c r="E10" s="181" t="str">
        <f t="shared" si="1"/>
        <v xml:space="preserve"> </v>
      </c>
      <c r="F10" s="181" t="str">
        <f t="shared" si="1"/>
        <v xml:space="preserve"> </v>
      </c>
      <c r="G10" s="181" t="str">
        <f t="shared" si="1"/>
        <v xml:space="preserve"> </v>
      </c>
      <c r="H10" s="181" t="str">
        <f t="shared" si="1"/>
        <v xml:space="preserve"> </v>
      </c>
      <c r="I10" s="181" t="str">
        <f t="shared" si="1"/>
        <v xml:space="preserve"> </v>
      </c>
      <c r="J10" s="181" t="str">
        <f t="shared" si="1"/>
        <v xml:space="preserve"> </v>
      </c>
      <c r="K10" s="181" t="str">
        <f t="shared" si="1"/>
        <v xml:space="preserve"> </v>
      </c>
      <c r="L10" s="181" t="str">
        <f t="shared" si="1"/>
        <v xml:space="preserve"> </v>
      </c>
      <c r="M10" s="181" t="str">
        <f t="shared" si="1"/>
        <v xml:space="preserve"> </v>
      </c>
      <c r="N10" s="181" t="str">
        <f t="shared" si="1"/>
        <v xml:space="preserve"> </v>
      </c>
      <c r="O10" s="181" t="str">
        <f t="shared" si="1"/>
        <v xml:space="preserve"> </v>
      </c>
      <c r="P10" s="181" t="str">
        <f t="shared" si="1"/>
        <v xml:space="preserve"> </v>
      </c>
      <c r="Q10" s="181" t="str">
        <f t="shared" si="1"/>
        <v xml:space="preserve"> </v>
      </c>
      <c r="R10" s="181" t="str">
        <f t="shared" si="1"/>
        <v xml:space="preserve"> </v>
      </c>
      <c r="U10" s="162" t="str">
        <f t="shared" si="0"/>
        <v/>
      </c>
    </row>
    <row r="11" spans="1:21" x14ac:dyDescent="0.2">
      <c r="A11" s="183"/>
      <c r="B11" s="168" t="s">
        <v>408</v>
      </c>
      <c r="C11" s="169"/>
      <c r="D11" s="170"/>
      <c r="E11" s="170"/>
      <c r="F11" s="169"/>
      <c r="G11" s="169"/>
      <c r="H11" s="169"/>
      <c r="I11" s="169"/>
      <c r="J11" s="171"/>
      <c r="K11" s="172"/>
      <c r="L11" s="172"/>
      <c r="M11" s="172"/>
      <c r="N11" s="172"/>
      <c r="O11" s="172"/>
      <c r="P11" s="172"/>
      <c r="Q11" s="172"/>
      <c r="R11" s="172"/>
      <c r="U11" s="162" t="str">
        <f t="shared" si="0"/>
        <v>As a Junior, you'll find new stars to guide you and become a star yourself! The best way to find out what it really means to be a Girl Scout Junior is to talk to girls who are already Juniors.
This list has a few ideas to get you started. You only have to do one of these-or something like it-to complete the step.</v>
      </c>
    </row>
    <row r="12" spans="1:21" x14ac:dyDescent="0.2">
      <c r="A12" s="183"/>
      <c r="B12" s="174">
        <v>1</v>
      </c>
      <c r="C12" s="175" t="s">
        <v>156</v>
      </c>
      <c r="D12" s="176"/>
      <c r="E12" s="177" t="s">
        <v>150</v>
      </c>
      <c r="F12" s="177" t="s">
        <v>150</v>
      </c>
      <c r="G12" s="177" t="s">
        <v>150</v>
      </c>
      <c r="H12" s="177" t="s">
        <v>150</v>
      </c>
      <c r="I12" s="177"/>
      <c r="J12" s="177" t="s">
        <v>150</v>
      </c>
      <c r="K12" s="177" t="s">
        <v>150</v>
      </c>
      <c r="L12" s="177" t="s">
        <v>150</v>
      </c>
      <c r="M12" s="177" t="s">
        <v>150</v>
      </c>
      <c r="N12" s="177" t="s">
        <v>150</v>
      </c>
      <c r="O12" s="177" t="s">
        <v>150</v>
      </c>
      <c r="P12" s="177" t="s">
        <v>150</v>
      </c>
      <c r="Q12" s="177" t="s">
        <v>150</v>
      </c>
      <c r="R12" s="177" t="s">
        <v>150</v>
      </c>
      <c r="U12" s="162" t="str">
        <f t="shared" si="0"/>
        <v>Ask your Junior friends what Journeys they did. Maybe they can tach you something they learned on thier Journeys. If any of the girls were also Girl Scout Brownies, ask them how being a Junior was different from being a Brownie.</v>
      </c>
    </row>
    <row r="13" spans="1:21" x14ac:dyDescent="0.2">
      <c r="A13" s="183"/>
      <c r="B13" s="174">
        <v>2</v>
      </c>
      <c r="C13" s="175" t="s">
        <v>409</v>
      </c>
      <c r="D13" s="176"/>
      <c r="E13" s="177"/>
      <c r="F13" s="177"/>
      <c r="G13" s="177"/>
      <c r="H13" s="177"/>
      <c r="I13" s="177"/>
      <c r="J13" s="177"/>
      <c r="K13" s="177"/>
      <c r="L13" s="177"/>
      <c r="M13" s="177"/>
      <c r="N13" s="177"/>
      <c r="O13" s="177"/>
      <c r="P13" s="177"/>
      <c r="Q13" s="177"/>
      <c r="R13" s="177"/>
      <c r="U13" s="162" t="str">
        <f t="shared" si="0"/>
        <v>Talk to a Girl Scout Junior who earned her Girl Scout Bronze Award. How did she choose her project? Who was on her team? What did she learn? Ask what advice she would give to someone who wants to earn her Bronze Award.</v>
      </c>
    </row>
    <row r="14" spans="1:21" x14ac:dyDescent="0.2">
      <c r="A14" s="183"/>
      <c r="B14" s="174">
        <v>3</v>
      </c>
      <c r="C14" s="175" t="s">
        <v>410</v>
      </c>
      <c r="D14" s="176"/>
      <c r="E14" s="177"/>
      <c r="F14" s="177"/>
      <c r="G14" s="177"/>
      <c r="H14" s="177"/>
      <c r="I14" s="177"/>
      <c r="J14" s="177"/>
      <c r="K14" s="177"/>
      <c r="L14" s="177"/>
      <c r="M14" s="177"/>
      <c r="N14" s="177"/>
      <c r="O14" s="177"/>
      <c r="P14" s="177"/>
      <c r="Q14" s="177"/>
      <c r="R14" s="177"/>
      <c r="U14" s="162" t="str">
        <f t="shared" si="0"/>
        <v>Go to a meeting of Girl Scout Juniors. Talk to them about their favorite memories of being a Junior and what fun activities you shouldn't miss.</v>
      </c>
    </row>
    <row r="15" spans="1:21" s="182" customFormat="1" ht="6" customHeight="1" x14ac:dyDescent="0.2">
      <c r="A15" s="178"/>
      <c r="B15" s="178"/>
      <c r="C15" s="178"/>
      <c r="D15" s="181" t="str">
        <f t="shared" ref="D15:R15" si="2">IF(COUNTIF(D12:D14,"A")&gt;=1,"C",IF(COUNTIF(D12:D14,"A")&gt;0,"P"," "))</f>
        <v xml:space="preserve"> </v>
      </c>
      <c r="E15" s="181" t="str">
        <f t="shared" si="2"/>
        <v xml:space="preserve"> </v>
      </c>
      <c r="F15" s="181" t="str">
        <f t="shared" si="2"/>
        <v xml:space="preserve"> </v>
      </c>
      <c r="G15" s="181" t="str">
        <f t="shared" si="2"/>
        <v xml:space="preserve"> </v>
      </c>
      <c r="H15" s="181" t="str">
        <f t="shared" si="2"/>
        <v xml:space="preserve"> </v>
      </c>
      <c r="I15" s="181" t="str">
        <f t="shared" si="2"/>
        <v xml:space="preserve"> </v>
      </c>
      <c r="J15" s="181" t="str">
        <f t="shared" si="2"/>
        <v xml:space="preserve"> </v>
      </c>
      <c r="K15" s="181" t="str">
        <f t="shared" si="2"/>
        <v xml:space="preserve"> </v>
      </c>
      <c r="L15" s="181" t="str">
        <f t="shared" si="2"/>
        <v xml:space="preserve"> </v>
      </c>
      <c r="M15" s="181" t="str">
        <f t="shared" si="2"/>
        <v xml:space="preserve"> </v>
      </c>
      <c r="N15" s="181" t="str">
        <f t="shared" si="2"/>
        <v xml:space="preserve"> </v>
      </c>
      <c r="O15" s="181" t="str">
        <f t="shared" si="2"/>
        <v xml:space="preserve"> </v>
      </c>
      <c r="P15" s="181" t="str">
        <f t="shared" si="2"/>
        <v xml:space="preserve"> </v>
      </c>
      <c r="Q15" s="181" t="str">
        <f t="shared" si="2"/>
        <v xml:space="preserve"> </v>
      </c>
      <c r="R15" s="181" t="str">
        <f t="shared" si="2"/>
        <v xml:space="preserve"> </v>
      </c>
      <c r="U15" s="162" t="str">
        <f t="shared" si="0"/>
        <v/>
      </c>
    </row>
    <row r="16" spans="1:21" x14ac:dyDescent="0.2">
      <c r="A16" s="183"/>
      <c r="B16" s="174"/>
      <c r="C16" s="175" t="s">
        <v>151</v>
      </c>
      <c r="D16" s="176"/>
      <c r="E16" s="177"/>
      <c r="F16" s="177"/>
      <c r="G16" s="177"/>
      <c r="H16" s="177"/>
      <c r="I16" s="177"/>
      <c r="J16" s="177"/>
      <c r="K16" s="177"/>
      <c r="L16" s="177"/>
      <c r="M16" s="177"/>
      <c r="N16" s="177"/>
      <c r="O16" s="177"/>
      <c r="P16" s="177"/>
      <c r="Q16" s="177"/>
      <c r="R16" s="177"/>
      <c r="U16" s="162" t="str">
        <f t="shared" si="0"/>
        <v>Congratulations! You've earned your Bridge to Girl Scout Junior Award! Celebrate with a favorite ceremony you learned on your Brownie journey—or make up a new one. Then add your Bridging patch to your Junior sash or vest. Some girls receive their Brownie wings at this ceremony, too.</v>
      </c>
    </row>
    <row r="17" spans="1:21" s="182" customFormat="1" ht="6" customHeight="1" thickBot="1" x14ac:dyDescent="0.25">
      <c r="A17" s="178"/>
      <c r="B17" s="184"/>
      <c r="C17" s="185"/>
      <c r="D17" s="181" t="str">
        <f>IF(COUNTIF(D16:D16,"A")=1,"C",IF(COUNTIF(D16:D16,"A")&gt;0,"P"," "))</f>
        <v xml:space="preserve"> </v>
      </c>
      <c r="E17" s="181" t="str">
        <f t="shared" ref="E17:R17" si="3">IF(COUNTIF(E16:E16,"A")=1,"C",IF(COUNTIF(E16:E16,"A")&gt;0,"P"," "))</f>
        <v xml:space="preserve"> </v>
      </c>
      <c r="F17" s="181" t="str">
        <f t="shared" si="3"/>
        <v xml:space="preserve"> </v>
      </c>
      <c r="G17" s="181" t="str">
        <f t="shared" si="3"/>
        <v xml:space="preserve"> </v>
      </c>
      <c r="H17" s="181" t="str">
        <f t="shared" si="3"/>
        <v xml:space="preserve"> </v>
      </c>
      <c r="I17" s="181" t="str">
        <f t="shared" si="3"/>
        <v xml:space="preserve"> </v>
      </c>
      <c r="J17" s="181" t="str">
        <f t="shared" si="3"/>
        <v xml:space="preserve"> </v>
      </c>
      <c r="K17" s="181" t="str">
        <f t="shared" si="3"/>
        <v xml:space="preserve"> </v>
      </c>
      <c r="L17" s="181" t="str">
        <f t="shared" si="3"/>
        <v xml:space="preserve"> </v>
      </c>
      <c r="M17" s="181" t="str">
        <f t="shared" si="3"/>
        <v xml:space="preserve"> </v>
      </c>
      <c r="N17" s="181" t="str">
        <f t="shared" si="3"/>
        <v xml:space="preserve"> </v>
      </c>
      <c r="O17" s="181" t="str">
        <f t="shared" si="3"/>
        <v xml:space="preserve"> </v>
      </c>
      <c r="P17" s="181" t="str">
        <f t="shared" si="3"/>
        <v xml:space="preserve"> </v>
      </c>
      <c r="Q17" s="181" t="str">
        <f t="shared" si="3"/>
        <v xml:space="preserve"> </v>
      </c>
      <c r="R17" s="181" t="str">
        <f t="shared" si="3"/>
        <v xml:space="preserve"> </v>
      </c>
      <c r="U17" s="162" t="str">
        <f t="shared" si="0"/>
        <v/>
      </c>
    </row>
    <row r="18" spans="1:21" ht="13.5" thickBot="1" x14ac:dyDescent="0.25">
      <c r="A18" s="183"/>
      <c r="B18" s="183"/>
      <c r="C18" s="186" t="s">
        <v>48</v>
      </c>
      <c r="D18" s="187" t="str">
        <f t="shared" ref="D18:R18" si="4">IF(COUNTIF(D7:D17,"C")=3,"C",IF(COUNTIF(D7:D17,"C")&gt;0,"P"," "))</f>
        <v xml:space="preserve"> </v>
      </c>
      <c r="E18" s="187" t="str">
        <f t="shared" si="4"/>
        <v xml:space="preserve"> </v>
      </c>
      <c r="F18" s="187" t="str">
        <f t="shared" si="4"/>
        <v xml:space="preserve"> </v>
      </c>
      <c r="G18" s="187" t="str">
        <f t="shared" si="4"/>
        <v xml:space="preserve"> </v>
      </c>
      <c r="H18" s="187" t="str">
        <f t="shared" si="4"/>
        <v xml:space="preserve"> </v>
      </c>
      <c r="I18" s="187" t="str">
        <f t="shared" si="4"/>
        <v xml:space="preserve"> </v>
      </c>
      <c r="J18" s="187" t="str">
        <f t="shared" si="4"/>
        <v xml:space="preserve"> </v>
      </c>
      <c r="K18" s="187" t="str">
        <f t="shared" si="4"/>
        <v xml:space="preserve"> </v>
      </c>
      <c r="L18" s="187" t="str">
        <f t="shared" si="4"/>
        <v xml:space="preserve"> </v>
      </c>
      <c r="M18" s="187" t="str">
        <f t="shared" si="4"/>
        <v xml:space="preserve"> </v>
      </c>
      <c r="N18" s="187" t="str">
        <f t="shared" si="4"/>
        <v xml:space="preserve"> </v>
      </c>
      <c r="O18" s="187" t="str">
        <f t="shared" si="4"/>
        <v xml:space="preserve"> </v>
      </c>
      <c r="P18" s="187" t="str">
        <f t="shared" si="4"/>
        <v xml:space="preserve"> </v>
      </c>
      <c r="Q18" s="187" t="str">
        <f t="shared" si="4"/>
        <v xml:space="preserve"> </v>
      </c>
      <c r="R18" s="187" t="str">
        <f t="shared" si="4"/>
        <v xml:space="preserve"> </v>
      </c>
      <c r="U18" s="162" t="str">
        <f t="shared" si="0"/>
        <v/>
      </c>
    </row>
  </sheetData>
  <sheetProtection selectLockedCells="1"/>
  <mergeCells count="17">
    <mergeCell ref="H1:H4"/>
    <mergeCell ref="J5:R5"/>
    <mergeCell ref="O1:O4"/>
    <mergeCell ref="P1:P4"/>
    <mergeCell ref="Q1:Q4"/>
    <mergeCell ref="R1:R4"/>
    <mergeCell ref="N1:N4"/>
    <mergeCell ref="I1:I4"/>
    <mergeCell ref="J1:J4"/>
    <mergeCell ref="K1:K4"/>
    <mergeCell ref="L1:L4"/>
    <mergeCell ref="M1:M4"/>
    <mergeCell ref="A3:C3"/>
    <mergeCell ref="D1:D4"/>
    <mergeCell ref="E1:E4"/>
    <mergeCell ref="F1:F4"/>
    <mergeCell ref="G1:G4"/>
  </mergeCells>
  <pageMargins left="0.75" right="0.75" top="1" bottom="0.5" header="0.25" footer="0.25"/>
  <pageSetup scale="90" orientation="portrait" horizontalDpi="300" verticalDpi="300" r:id="rId1"/>
  <headerFooter alignWithMargins="0">
    <oddHeader>&amp;C&amp;"Arial,Bold"&amp;14BrownieTrax
&amp;12Bridging page - &amp;D</oddHead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51"/>
    <pageSetUpPr fitToPage="1"/>
  </sheetPr>
  <dimension ref="A1:R49"/>
  <sheetViews>
    <sheetView showGridLines="0" workbookViewId="0">
      <pane ySplit="4" topLeftCell="A5" activePane="bottomLeft" state="frozen"/>
      <selection pane="bottomLeft" activeCell="D6" sqref="D6"/>
    </sheetView>
  </sheetViews>
  <sheetFormatPr defaultColWidth="9.140625" defaultRowHeight="12.75" x14ac:dyDescent="0.2"/>
  <cols>
    <col min="1" max="1" width="9.7109375" style="241" customWidth="1"/>
    <col min="2" max="2" width="2.5703125" style="162" customWidth="1"/>
    <col min="3" max="3" width="29" style="162" bestFit="1" customWidth="1"/>
    <col min="4" max="18" width="3.28515625" style="252" customWidth="1"/>
    <col min="19" max="16384" width="9.140625" style="162"/>
  </cols>
  <sheetData>
    <row r="1" spans="1:18" ht="12.75" customHeight="1" x14ac:dyDescent="0.2">
      <c r="A1" s="220"/>
      <c r="B1" s="221" t="s">
        <v>45</v>
      </c>
      <c r="C1" s="255">
        <f>Instructions!E3</f>
        <v>0</v>
      </c>
      <c r="D1" s="437" t="str">
        <f ca="1">'Brownie 1'!$A$1</f>
        <v>Brownie 1</v>
      </c>
      <c r="E1" s="440" t="str">
        <f ca="1">'Brownie 2'!$A$1</f>
        <v>Brownie 2</v>
      </c>
      <c r="F1" s="440" t="str">
        <f ca="1">'Brownie 3'!$A$1</f>
        <v>Brownie 3</v>
      </c>
      <c r="G1" s="440" t="str">
        <f ca="1">'Brownie 4'!$A$1</f>
        <v>Brownie 4</v>
      </c>
      <c r="H1" s="440" t="str">
        <f ca="1">'Brownie 5'!$A$1</f>
        <v>Brownie 5</v>
      </c>
      <c r="I1" s="440" t="str">
        <f ca="1">'Brownie 6'!$A$1</f>
        <v>Brownie 6</v>
      </c>
      <c r="J1" s="440" t="str">
        <f ca="1">'Brownie 7'!$A$1</f>
        <v>Brownie 7</v>
      </c>
      <c r="K1" s="440" t="str">
        <f ca="1">'Brownie 8'!$A$1</f>
        <v>Brownie 8</v>
      </c>
      <c r="L1" s="440" t="str">
        <f ca="1">'Brownie 9'!$A$1</f>
        <v>Brownie 9</v>
      </c>
      <c r="M1" s="440" t="str">
        <f ca="1">'Brownie 10'!$A$1</f>
        <v>Brownie 10</v>
      </c>
      <c r="N1" s="440" t="str">
        <f ca="1">'Brownie 11'!$A$1</f>
        <v>Brownie 11</v>
      </c>
      <c r="O1" s="440" t="str">
        <f ca="1">'Brownie 12'!$A$1</f>
        <v>Brownie 12</v>
      </c>
      <c r="P1" s="440" t="str">
        <f ca="1">'Brownie 13'!$A$1</f>
        <v>Brownie 13</v>
      </c>
      <c r="Q1" s="440" t="str">
        <f ca="1">'Brownie 14'!$A$1</f>
        <v>Brownie 14</v>
      </c>
      <c r="R1" s="440" t="str">
        <f ca="1">'Brownie 15'!$A$1</f>
        <v>Brownie 15</v>
      </c>
    </row>
    <row r="2" spans="1:18" ht="15" x14ac:dyDescent="0.25">
      <c r="A2" s="220"/>
      <c r="B2" s="222" t="s">
        <v>46</v>
      </c>
      <c r="C2" s="256">
        <f>Instructions!E5</f>
        <v>0</v>
      </c>
      <c r="D2" s="438"/>
      <c r="E2" s="441"/>
      <c r="F2" s="441"/>
      <c r="G2" s="441"/>
      <c r="H2" s="441"/>
      <c r="I2" s="441"/>
      <c r="J2" s="441"/>
      <c r="K2" s="441"/>
      <c r="L2" s="441"/>
      <c r="M2" s="441"/>
      <c r="N2" s="441"/>
      <c r="O2" s="441"/>
      <c r="P2" s="441"/>
      <c r="Q2" s="441"/>
      <c r="R2" s="441"/>
    </row>
    <row r="3" spans="1:18" x14ac:dyDescent="0.2">
      <c r="A3" s="220"/>
      <c r="B3" s="183"/>
      <c r="C3" s="183"/>
      <c r="D3" s="438"/>
      <c r="E3" s="441"/>
      <c r="F3" s="441"/>
      <c r="G3" s="441"/>
      <c r="H3" s="441"/>
      <c r="I3" s="441"/>
      <c r="J3" s="441"/>
      <c r="K3" s="441"/>
      <c r="L3" s="441"/>
      <c r="M3" s="441"/>
      <c r="N3" s="441"/>
      <c r="O3" s="441"/>
      <c r="P3" s="441"/>
      <c r="Q3" s="441"/>
      <c r="R3" s="441"/>
    </row>
    <row r="4" spans="1:18" x14ac:dyDescent="0.2">
      <c r="A4" s="220"/>
      <c r="B4" s="478" t="s">
        <v>120</v>
      </c>
      <c r="C4" s="479"/>
      <c r="D4" s="439"/>
      <c r="E4" s="442"/>
      <c r="F4" s="442"/>
      <c r="G4" s="442"/>
      <c r="H4" s="442"/>
      <c r="I4" s="442"/>
      <c r="J4" s="442"/>
      <c r="K4" s="442"/>
      <c r="L4" s="442"/>
      <c r="M4" s="442"/>
      <c r="N4" s="442"/>
      <c r="O4" s="442"/>
      <c r="P4" s="442"/>
      <c r="Q4" s="442"/>
      <c r="R4" s="442"/>
    </row>
    <row r="5" spans="1:18" x14ac:dyDescent="0.2">
      <c r="A5" s="220"/>
      <c r="B5" s="223" t="s">
        <v>97</v>
      </c>
      <c r="C5" s="224"/>
      <c r="D5" s="149" t="s">
        <v>376</v>
      </c>
      <c r="E5" s="225"/>
      <c r="F5" s="225"/>
      <c r="G5" s="225"/>
      <c r="H5" s="225"/>
      <c r="I5" s="225"/>
      <c r="J5" s="225"/>
      <c r="K5" s="225"/>
      <c r="L5" s="225"/>
      <c r="M5" s="225"/>
      <c r="N5" s="226"/>
      <c r="O5" s="225"/>
      <c r="P5" s="225"/>
      <c r="Q5" s="225"/>
      <c r="R5" s="225"/>
    </row>
    <row r="6" spans="1:18" x14ac:dyDescent="0.2">
      <c r="A6" s="220"/>
      <c r="B6" s="183"/>
      <c r="C6" s="227" t="s">
        <v>377</v>
      </c>
      <c r="D6" s="228"/>
      <c r="E6" s="228"/>
      <c r="F6" s="228"/>
      <c r="G6" s="228"/>
      <c r="H6" s="228"/>
      <c r="I6" s="228"/>
      <c r="J6" s="228"/>
      <c r="K6" s="228"/>
      <c r="L6" s="228"/>
      <c r="M6" s="228"/>
      <c r="N6" s="228"/>
      <c r="O6" s="228"/>
      <c r="P6" s="228"/>
      <c r="Q6" s="228"/>
      <c r="R6" s="228"/>
    </row>
    <row r="7" spans="1:18" x14ac:dyDescent="0.2">
      <c r="A7" s="220"/>
      <c r="B7" s="183"/>
      <c r="C7" s="227" t="s">
        <v>378</v>
      </c>
      <c r="D7" s="228"/>
      <c r="E7" s="228"/>
      <c r="F7" s="228"/>
      <c r="G7" s="228"/>
      <c r="H7" s="228"/>
      <c r="I7" s="228"/>
      <c r="J7" s="228"/>
      <c r="K7" s="228"/>
      <c r="L7" s="228"/>
      <c r="M7" s="228"/>
      <c r="N7" s="228"/>
      <c r="O7" s="228"/>
      <c r="P7" s="228"/>
      <c r="Q7" s="228"/>
      <c r="R7" s="228"/>
    </row>
    <row r="8" spans="1:18" ht="13.5" customHeight="1" x14ac:dyDescent="0.2">
      <c r="A8" s="220"/>
      <c r="B8" s="183"/>
      <c r="C8" s="227" t="s">
        <v>379</v>
      </c>
      <c r="D8" s="228"/>
      <c r="E8" s="228"/>
      <c r="F8" s="228"/>
      <c r="G8" s="228"/>
      <c r="H8" s="228"/>
      <c r="I8" s="228"/>
      <c r="J8" s="228"/>
      <c r="K8" s="228"/>
      <c r="L8" s="228"/>
      <c r="M8" s="228"/>
      <c r="N8" s="228"/>
      <c r="O8" s="228"/>
      <c r="P8" s="228"/>
      <c r="Q8" s="228"/>
      <c r="R8" s="228"/>
    </row>
    <row r="9" spans="1:18" ht="13.5" customHeight="1" x14ac:dyDescent="0.2">
      <c r="A9" s="220"/>
      <c r="B9" s="229"/>
      <c r="C9" s="227" t="s">
        <v>380</v>
      </c>
      <c r="D9" s="228"/>
      <c r="E9" s="228"/>
      <c r="F9" s="228"/>
      <c r="G9" s="228"/>
      <c r="H9" s="228"/>
      <c r="I9" s="228"/>
      <c r="J9" s="228"/>
      <c r="K9" s="228"/>
      <c r="L9" s="228"/>
      <c r="M9" s="228"/>
      <c r="N9" s="228"/>
      <c r="O9" s="228"/>
      <c r="P9" s="228"/>
      <c r="Q9" s="228"/>
      <c r="R9" s="228"/>
    </row>
    <row r="10" spans="1:18" ht="13.5" customHeight="1" x14ac:dyDescent="0.2">
      <c r="A10" s="220"/>
      <c r="B10" s="230"/>
      <c r="C10" s="227" t="s">
        <v>381</v>
      </c>
      <c r="D10" s="228"/>
      <c r="E10" s="228"/>
      <c r="F10" s="228"/>
      <c r="G10" s="228"/>
      <c r="H10" s="228"/>
      <c r="I10" s="228"/>
      <c r="J10" s="228"/>
      <c r="K10" s="228"/>
      <c r="L10" s="228"/>
      <c r="M10" s="228"/>
      <c r="N10" s="228"/>
      <c r="O10" s="228"/>
      <c r="P10" s="228"/>
      <c r="Q10" s="228"/>
      <c r="R10" s="228"/>
    </row>
    <row r="11" spans="1:18" ht="13.5" customHeight="1" x14ac:dyDescent="0.2">
      <c r="A11" s="220"/>
      <c r="B11" s="183"/>
      <c r="C11" s="227" t="s">
        <v>382</v>
      </c>
      <c r="D11" s="228"/>
      <c r="E11" s="228"/>
      <c r="F11" s="228"/>
      <c r="G11" s="228"/>
      <c r="H11" s="228"/>
      <c r="I11" s="228"/>
      <c r="J11" s="228"/>
      <c r="K11" s="228"/>
      <c r="L11" s="228"/>
      <c r="M11" s="228"/>
      <c r="N11" s="228"/>
      <c r="O11" s="228"/>
      <c r="P11" s="228"/>
      <c r="Q11" s="228"/>
      <c r="R11" s="228"/>
    </row>
    <row r="12" spans="1:18" s="234" customFormat="1" ht="13.5" customHeight="1" x14ac:dyDescent="0.2">
      <c r="A12" s="231"/>
      <c r="B12" s="223" t="s">
        <v>98</v>
      </c>
      <c r="C12" s="232"/>
      <c r="D12" s="233"/>
      <c r="E12" s="233"/>
      <c r="F12" s="233"/>
      <c r="G12" s="233"/>
      <c r="H12" s="233"/>
      <c r="I12" s="233"/>
      <c r="J12" s="233"/>
      <c r="K12" s="233"/>
      <c r="L12" s="233"/>
      <c r="M12" s="233"/>
      <c r="N12" s="233"/>
      <c r="O12" s="233"/>
      <c r="P12" s="233"/>
      <c r="Q12" s="233"/>
      <c r="R12" s="233"/>
    </row>
    <row r="13" spans="1:18" ht="13.5" customHeight="1" x14ac:dyDescent="0.2">
      <c r="A13" s="220"/>
      <c r="B13" s="183"/>
      <c r="C13" s="235" t="s">
        <v>383</v>
      </c>
      <c r="D13" s="228"/>
      <c r="E13" s="228"/>
      <c r="F13" s="228"/>
      <c r="G13" s="228"/>
      <c r="H13" s="228"/>
      <c r="I13" s="228"/>
      <c r="J13" s="228"/>
      <c r="K13" s="228"/>
      <c r="L13" s="228"/>
      <c r="M13" s="228"/>
      <c r="N13" s="228"/>
      <c r="O13" s="228"/>
      <c r="P13" s="228"/>
      <c r="Q13" s="228"/>
      <c r="R13" s="228"/>
    </row>
    <row r="14" spans="1:18" x14ac:dyDescent="0.2">
      <c r="A14" s="220"/>
      <c r="B14" s="183"/>
      <c r="C14" s="236" t="s">
        <v>384</v>
      </c>
      <c r="D14" s="228"/>
      <c r="E14" s="228"/>
      <c r="F14" s="228"/>
      <c r="G14" s="228"/>
      <c r="H14" s="228"/>
      <c r="I14" s="228"/>
      <c r="J14" s="228"/>
      <c r="K14" s="228"/>
      <c r="L14" s="228"/>
      <c r="M14" s="228"/>
      <c r="N14" s="228"/>
      <c r="O14" s="228"/>
      <c r="P14" s="228"/>
      <c r="Q14" s="228"/>
      <c r="R14" s="228"/>
    </row>
    <row r="15" spans="1:18" s="234" customFormat="1" x14ac:dyDescent="0.2">
      <c r="A15" s="231"/>
      <c r="B15" s="223" t="s">
        <v>77</v>
      </c>
      <c r="C15" s="237"/>
      <c r="D15" s="238" t="s">
        <v>385</v>
      </c>
      <c r="E15" s="233"/>
      <c r="F15" s="233"/>
      <c r="G15" s="233"/>
      <c r="H15" s="233"/>
      <c r="I15" s="233"/>
      <c r="J15" s="233"/>
      <c r="K15" s="233"/>
      <c r="L15" s="233"/>
      <c r="M15" s="233"/>
      <c r="N15" s="233"/>
      <c r="O15" s="233"/>
      <c r="P15" s="233"/>
      <c r="Q15" s="233"/>
      <c r="R15" s="233"/>
    </row>
    <row r="16" spans="1:18" x14ac:dyDescent="0.2">
      <c r="A16" s="220"/>
      <c r="B16" s="183"/>
      <c r="C16" s="235" t="s">
        <v>386</v>
      </c>
      <c r="D16" s="228"/>
      <c r="E16" s="228"/>
      <c r="F16" s="228"/>
      <c r="G16" s="228"/>
      <c r="H16" s="228"/>
      <c r="I16" s="228"/>
      <c r="J16" s="228"/>
      <c r="K16" s="228"/>
      <c r="L16" s="228"/>
      <c r="M16" s="228"/>
      <c r="N16" s="228"/>
      <c r="O16" s="228"/>
      <c r="P16" s="228"/>
      <c r="Q16" s="228"/>
      <c r="R16" s="228"/>
    </row>
    <row r="17" spans="1:18" x14ac:dyDescent="0.2">
      <c r="A17" s="220"/>
      <c r="B17" s="183"/>
      <c r="C17" s="235" t="s">
        <v>387</v>
      </c>
      <c r="D17" s="228"/>
      <c r="E17" s="228"/>
      <c r="F17" s="228"/>
      <c r="G17" s="228"/>
      <c r="H17" s="228"/>
      <c r="I17" s="228"/>
      <c r="J17" s="228"/>
      <c r="K17" s="228"/>
      <c r="L17" s="228"/>
      <c r="M17" s="228"/>
      <c r="N17" s="228"/>
      <c r="O17" s="228"/>
      <c r="P17" s="228"/>
      <c r="Q17" s="228"/>
      <c r="R17" s="228"/>
    </row>
    <row r="18" spans="1:18" s="234" customFormat="1" x14ac:dyDescent="0.2">
      <c r="A18" s="231"/>
      <c r="B18" s="223" t="s">
        <v>388</v>
      </c>
      <c r="C18" s="239"/>
      <c r="D18" s="233"/>
      <c r="E18" s="233"/>
      <c r="F18" s="233"/>
      <c r="G18" s="233"/>
      <c r="H18" s="233"/>
      <c r="I18" s="233"/>
      <c r="J18" s="233"/>
      <c r="K18" s="233"/>
      <c r="L18" s="233"/>
      <c r="M18" s="233"/>
      <c r="N18" s="233"/>
      <c r="O18" s="233"/>
      <c r="P18" s="233"/>
      <c r="Q18" s="233"/>
      <c r="R18" s="233"/>
    </row>
    <row r="19" spans="1:18" x14ac:dyDescent="0.2">
      <c r="A19" s="220"/>
      <c r="B19" s="183"/>
      <c r="C19" s="240" t="s">
        <v>70</v>
      </c>
      <c r="D19" s="228"/>
      <c r="E19" s="228"/>
      <c r="F19" s="228"/>
      <c r="G19" s="228"/>
      <c r="H19" s="228"/>
      <c r="I19" s="228"/>
      <c r="J19" s="228"/>
      <c r="K19" s="228"/>
      <c r="L19" s="228"/>
      <c r="M19" s="228"/>
      <c r="N19" s="228"/>
      <c r="O19" s="228"/>
      <c r="P19" s="228"/>
      <c r="Q19" s="228"/>
      <c r="R19" s="228"/>
    </row>
    <row r="20" spans="1:18" x14ac:dyDescent="0.2">
      <c r="A20" s="220"/>
      <c r="B20" s="183"/>
      <c r="C20" s="240" t="s">
        <v>389</v>
      </c>
      <c r="D20" s="228"/>
      <c r="E20" s="228"/>
      <c r="F20" s="228"/>
      <c r="G20" s="228"/>
      <c r="H20" s="228"/>
      <c r="I20" s="228"/>
      <c r="J20" s="228"/>
      <c r="K20" s="228"/>
      <c r="L20" s="228"/>
      <c r="M20" s="228"/>
      <c r="N20" s="228"/>
      <c r="O20" s="228"/>
      <c r="P20" s="228"/>
      <c r="Q20" s="228"/>
      <c r="R20" s="228"/>
    </row>
    <row r="21" spans="1:18" x14ac:dyDescent="0.2">
      <c r="A21" s="220"/>
      <c r="B21" s="183"/>
      <c r="C21" s="240" t="s">
        <v>411</v>
      </c>
      <c r="D21" s="228"/>
      <c r="E21" s="228"/>
      <c r="F21" s="228"/>
      <c r="G21" s="228"/>
      <c r="H21" s="228"/>
      <c r="I21" s="228"/>
      <c r="J21" s="228"/>
      <c r="K21" s="228"/>
      <c r="L21" s="228"/>
      <c r="M21" s="228"/>
      <c r="N21" s="228"/>
      <c r="O21" s="228"/>
      <c r="P21" s="228"/>
      <c r="Q21" s="228"/>
      <c r="R21" s="228"/>
    </row>
    <row r="22" spans="1:18" x14ac:dyDescent="0.2">
      <c r="A22" s="220"/>
      <c r="B22" s="183"/>
      <c r="C22" s="240" t="s">
        <v>412</v>
      </c>
      <c r="D22" s="228"/>
      <c r="E22" s="228"/>
      <c r="F22" s="228"/>
      <c r="G22" s="228"/>
      <c r="H22" s="228"/>
      <c r="I22" s="228"/>
      <c r="J22" s="228"/>
      <c r="K22" s="228"/>
      <c r="L22" s="228"/>
      <c r="M22" s="228"/>
      <c r="N22" s="228"/>
      <c r="O22" s="228"/>
      <c r="P22" s="228"/>
      <c r="Q22" s="228"/>
      <c r="R22" s="228"/>
    </row>
    <row r="23" spans="1:18" x14ac:dyDescent="0.2">
      <c r="B23" s="242" t="s">
        <v>390</v>
      </c>
      <c r="C23" s="243"/>
      <c r="D23" s="243"/>
      <c r="E23" s="243"/>
      <c r="F23" s="243"/>
      <c r="G23" s="243"/>
      <c r="H23" s="243"/>
      <c r="I23" s="243"/>
      <c r="J23" s="243"/>
      <c r="K23" s="243"/>
      <c r="L23" s="243"/>
      <c r="M23" s="243"/>
      <c r="N23" s="243"/>
      <c r="O23" s="243"/>
      <c r="P23" s="243"/>
      <c r="Q23" s="243"/>
      <c r="R23" s="243"/>
    </row>
    <row r="24" spans="1:18" x14ac:dyDescent="0.2">
      <c r="A24" s="244"/>
      <c r="B24" s="183">
        <v>1</v>
      </c>
      <c r="C24" s="245" t="s">
        <v>391</v>
      </c>
      <c r="D24" s="228"/>
      <c r="E24" s="228"/>
      <c r="F24" s="228"/>
      <c r="G24" s="228"/>
      <c r="H24" s="228"/>
      <c r="I24" s="228"/>
      <c r="J24" s="228"/>
      <c r="K24" s="228"/>
      <c r="L24" s="228"/>
      <c r="M24" s="228"/>
      <c r="N24" s="228"/>
      <c r="O24" s="228"/>
      <c r="P24" s="228"/>
      <c r="Q24" s="228"/>
      <c r="R24" s="228"/>
    </row>
    <row r="25" spans="1:18" x14ac:dyDescent="0.2">
      <c r="B25" s="183">
        <v>2</v>
      </c>
      <c r="C25" s="245" t="s">
        <v>392</v>
      </c>
      <c r="D25" s="228"/>
      <c r="E25" s="228"/>
      <c r="F25" s="228"/>
      <c r="G25" s="228"/>
      <c r="H25" s="228"/>
      <c r="I25" s="228"/>
      <c r="J25" s="228"/>
      <c r="K25" s="228"/>
      <c r="L25" s="228"/>
      <c r="M25" s="228"/>
      <c r="N25" s="228"/>
      <c r="O25" s="228"/>
      <c r="P25" s="228"/>
      <c r="Q25" s="228"/>
      <c r="R25" s="228"/>
    </row>
    <row r="26" spans="1:18" x14ac:dyDescent="0.2">
      <c r="B26" s="183">
        <v>3</v>
      </c>
      <c r="C26" s="245" t="s">
        <v>393</v>
      </c>
      <c r="D26" s="228"/>
      <c r="E26" s="228"/>
      <c r="F26" s="228"/>
      <c r="G26" s="228"/>
      <c r="H26" s="228"/>
      <c r="I26" s="228"/>
      <c r="J26" s="228"/>
      <c r="K26" s="228"/>
      <c r="L26" s="228"/>
      <c r="M26" s="228"/>
      <c r="N26" s="228"/>
      <c r="O26" s="228"/>
      <c r="P26" s="228"/>
      <c r="Q26" s="228"/>
      <c r="R26" s="228"/>
    </row>
    <row r="27" spans="1:18" x14ac:dyDescent="0.2">
      <c r="B27" s="246">
        <v>4</v>
      </c>
      <c r="C27" s="245" t="s">
        <v>394</v>
      </c>
      <c r="D27" s="228"/>
      <c r="E27" s="228"/>
      <c r="F27" s="228"/>
      <c r="G27" s="228"/>
      <c r="H27" s="228"/>
      <c r="I27" s="228"/>
      <c r="J27" s="228"/>
      <c r="K27" s="228"/>
      <c r="L27" s="228"/>
      <c r="M27" s="228"/>
      <c r="N27" s="228"/>
      <c r="O27" s="228"/>
      <c r="P27" s="228"/>
      <c r="Q27" s="228"/>
      <c r="R27" s="228"/>
    </row>
    <row r="28" spans="1:18" ht="13.5" thickBot="1" x14ac:dyDescent="0.25">
      <c r="B28" s="246">
        <v>5</v>
      </c>
      <c r="C28" s="245" t="s">
        <v>395</v>
      </c>
      <c r="D28" s="228"/>
      <c r="E28" s="228"/>
      <c r="F28" s="228"/>
      <c r="G28" s="228"/>
      <c r="H28" s="228"/>
      <c r="I28" s="228"/>
      <c r="J28" s="228"/>
      <c r="K28" s="228"/>
      <c r="L28" s="228"/>
      <c r="M28" s="228"/>
      <c r="N28" s="228"/>
      <c r="O28" s="228"/>
      <c r="P28" s="228"/>
      <c r="Q28" s="228"/>
      <c r="R28" s="228"/>
    </row>
    <row r="29" spans="1:18" ht="12" customHeight="1" thickBot="1" x14ac:dyDescent="0.25">
      <c r="B29" s="183"/>
      <c r="C29" s="247" t="s">
        <v>48</v>
      </c>
      <c r="D29" s="248" t="str">
        <f>IF(COUNTIF(D24:D28,"A")&gt;4,"C",IF(COUNTIF(D24:D28,"A")&gt;0,"P"," "))</f>
        <v xml:space="preserve"> </v>
      </c>
      <c r="E29" s="248" t="str">
        <f t="shared" ref="E29:R29" si="0">IF(COUNTIF(E24:E28,"A")&gt;4,"C",IF(COUNTIF(E24:E28,"A")&gt;0,"P"," "))</f>
        <v xml:space="preserve"> </v>
      </c>
      <c r="F29" s="248" t="str">
        <f t="shared" si="0"/>
        <v xml:space="preserve"> </v>
      </c>
      <c r="G29" s="248" t="str">
        <f t="shared" si="0"/>
        <v xml:space="preserve"> </v>
      </c>
      <c r="H29" s="248" t="str">
        <f t="shared" si="0"/>
        <v xml:space="preserve"> </v>
      </c>
      <c r="I29" s="248" t="str">
        <f t="shared" si="0"/>
        <v xml:space="preserve"> </v>
      </c>
      <c r="J29" s="248" t="str">
        <f t="shared" si="0"/>
        <v xml:space="preserve"> </v>
      </c>
      <c r="K29" s="248" t="str">
        <f t="shared" si="0"/>
        <v xml:space="preserve"> </v>
      </c>
      <c r="L29" s="248" t="str">
        <f t="shared" si="0"/>
        <v xml:space="preserve"> </v>
      </c>
      <c r="M29" s="248" t="str">
        <f t="shared" si="0"/>
        <v xml:space="preserve"> </v>
      </c>
      <c r="N29" s="248" t="str">
        <f t="shared" si="0"/>
        <v xml:space="preserve"> </v>
      </c>
      <c r="O29" s="248" t="str">
        <f t="shared" si="0"/>
        <v xml:space="preserve"> </v>
      </c>
      <c r="P29" s="248" t="str">
        <f t="shared" si="0"/>
        <v xml:space="preserve"> </v>
      </c>
      <c r="Q29" s="248" t="str">
        <f t="shared" si="0"/>
        <v xml:space="preserve"> </v>
      </c>
      <c r="R29" s="248" t="str">
        <f t="shared" si="0"/>
        <v xml:space="preserve"> </v>
      </c>
    </row>
    <row r="30" spans="1:18" x14ac:dyDescent="0.2">
      <c r="B30" s="242" t="s">
        <v>396</v>
      </c>
      <c r="C30" s="243"/>
      <c r="D30" s="243"/>
      <c r="E30" s="243"/>
      <c r="F30" s="243"/>
      <c r="G30" s="243"/>
      <c r="H30" s="243"/>
      <c r="I30" s="243"/>
      <c r="J30" s="243"/>
      <c r="K30" s="243"/>
      <c r="L30" s="243"/>
      <c r="M30" s="243"/>
      <c r="N30" s="243"/>
      <c r="O30" s="243"/>
      <c r="P30" s="243"/>
      <c r="Q30" s="243"/>
      <c r="R30" s="243"/>
    </row>
    <row r="31" spans="1:18" x14ac:dyDescent="0.2">
      <c r="A31" s="244"/>
      <c r="B31" s="183">
        <v>1</v>
      </c>
      <c r="C31" s="245" t="s">
        <v>391</v>
      </c>
      <c r="D31" s="228"/>
      <c r="E31" s="228"/>
      <c r="F31" s="228"/>
      <c r="G31" s="228"/>
      <c r="H31" s="228"/>
      <c r="I31" s="228"/>
      <c r="J31" s="228"/>
      <c r="K31" s="228"/>
      <c r="L31" s="228"/>
      <c r="M31" s="228"/>
      <c r="N31" s="228"/>
      <c r="O31" s="228"/>
      <c r="P31" s="228"/>
      <c r="Q31" s="228"/>
      <c r="R31" s="228"/>
    </row>
    <row r="32" spans="1:18" x14ac:dyDescent="0.2">
      <c r="B32" s="183">
        <v>2</v>
      </c>
      <c r="C32" s="245" t="s">
        <v>392</v>
      </c>
      <c r="D32" s="228"/>
      <c r="E32" s="228"/>
      <c r="F32" s="228"/>
      <c r="G32" s="228"/>
      <c r="H32" s="228"/>
      <c r="I32" s="228"/>
      <c r="J32" s="228"/>
      <c r="K32" s="228"/>
      <c r="L32" s="228"/>
      <c r="M32" s="228"/>
      <c r="N32" s="228"/>
      <c r="O32" s="228"/>
      <c r="P32" s="228"/>
      <c r="Q32" s="228"/>
      <c r="R32" s="228"/>
    </row>
    <row r="33" spans="1:18" x14ac:dyDescent="0.2">
      <c r="B33" s="183">
        <v>3</v>
      </c>
      <c r="C33" s="245" t="s">
        <v>393</v>
      </c>
      <c r="D33" s="228"/>
      <c r="E33" s="228"/>
      <c r="F33" s="228"/>
      <c r="G33" s="228"/>
      <c r="H33" s="228"/>
      <c r="I33" s="228"/>
      <c r="J33" s="228"/>
      <c r="K33" s="228"/>
      <c r="L33" s="228"/>
      <c r="M33" s="228"/>
      <c r="N33" s="228"/>
      <c r="O33" s="228"/>
      <c r="P33" s="228"/>
      <c r="Q33" s="228"/>
      <c r="R33" s="228"/>
    </row>
    <row r="34" spans="1:18" x14ac:dyDescent="0.2">
      <c r="B34" s="246">
        <v>4</v>
      </c>
      <c r="C34" s="245" t="s">
        <v>394</v>
      </c>
      <c r="D34" s="228"/>
      <c r="E34" s="228"/>
      <c r="F34" s="228"/>
      <c r="G34" s="228"/>
      <c r="H34" s="228"/>
      <c r="I34" s="228"/>
      <c r="J34" s="228"/>
      <c r="K34" s="228"/>
      <c r="L34" s="228"/>
      <c r="M34" s="228"/>
      <c r="N34" s="228"/>
      <c r="O34" s="228"/>
      <c r="P34" s="228"/>
      <c r="Q34" s="228"/>
      <c r="R34" s="228"/>
    </row>
    <row r="35" spans="1:18" ht="13.5" thickBot="1" x14ac:dyDescent="0.25">
      <c r="B35" s="246">
        <v>5</v>
      </c>
      <c r="C35" s="245" t="s">
        <v>395</v>
      </c>
      <c r="D35" s="228"/>
      <c r="E35" s="228"/>
      <c r="F35" s="228"/>
      <c r="G35" s="228"/>
      <c r="H35" s="228"/>
      <c r="I35" s="228"/>
      <c r="J35" s="228"/>
      <c r="K35" s="228"/>
      <c r="L35" s="228"/>
      <c r="M35" s="228"/>
      <c r="N35" s="228"/>
      <c r="O35" s="228"/>
      <c r="P35" s="228"/>
      <c r="Q35" s="228"/>
      <c r="R35" s="228"/>
    </row>
    <row r="36" spans="1:18" ht="12" customHeight="1" thickBot="1" x14ac:dyDescent="0.25">
      <c r="B36" s="183"/>
      <c r="C36" s="247" t="s">
        <v>48</v>
      </c>
      <c r="D36" s="248" t="str">
        <f>IF(COUNTIF(D31:D35,"A")&gt;4,"C",IF(COUNTIF(D31:D35,"A")&gt;0,"P"," "))</f>
        <v xml:space="preserve"> </v>
      </c>
      <c r="E36" s="248" t="str">
        <f t="shared" ref="E36:R36" si="1">IF(COUNTIF(E31:E35,"A")&gt;4,"C",IF(COUNTIF(E31:E35,"A")&gt;0,"P"," "))</f>
        <v xml:space="preserve"> </v>
      </c>
      <c r="F36" s="248" t="str">
        <f t="shared" si="1"/>
        <v xml:space="preserve"> </v>
      </c>
      <c r="G36" s="248" t="str">
        <f t="shared" si="1"/>
        <v xml:space="preserve"> </v>
      </c>
      <c r="H36" s="248" t="str">
        <f t="shared" si="1"/>
        <v xml:space="preserve"> </v>
      </c>
      <c r="I36" s="248" t="str">
        <f t="shared" si="1"/>
        <v xml:space="preserve"> </v>
      </c>
      <c r="J36" s="248" t="str">
        <f t="shared" si="1"/>
        <v xml:space="preserve"> </v>
      </c>
      <c r="K36" s="248" t="str">
        <f t="shared" si="1"/>
        <v xml:space="preserve"> </v>
      </c>
      <c r="L36" s="248" t="str">
        <f t="shared" si="1"/>
        <v xml:space="preserve"> </v>
      </c>
      <c r="M36" s="248" t="str">
        <f t="shared" si="1"/>
        <v xml:space="preserve"> </v>
      </c>
      <c r="N36" s="248" t="str">
        <f t="shared" si="1"/>
        <v xml:space="preserve"> </v>
      </c>
      <c r="O36" s="248" t="str">
        <f t="shared" si="1"/>
        <v xml:space="preserve"> </v>
      </c>
      <c r="P36" s="248" t="str">
        <f t="shared" si="1"/>
        <v xml:space="preserve"> </v>
      </c>
      <c r="Q36" s="248" t="str">
        <f t="shared" si="1"/>
        <v xml:space="preserve"> </v>
      </c>
      <c r="R36" s="248" t="str">
        <f t="shared" si="1"/>
        <v xml:space="preserve"> </v>
      </c>
    </row>
    <row r="37" spans="1:18" s="234" customFormat="1" x14ac:dyDescent="0.2">
      <c r="A37" s="231"/>
      <c r="B37" s="223" t="s">
        <v>397</v>
      </c>
      <c r="C37" s="237"/>
      <c r="D37" s="238" t="s">
        <v>398</v>
      </c>
      <c r="E37" s="233"/>
      <c r="F37" s="233"/>
      <c r="G37" s="233"/>
      <c r="H37" s="233"/>
      <c r="I37" s="233"/>
      <c r="J37" s="233"/>
      <c r="K37" s="233"/>
      <c r="L37" s="233"/>
      <c r="M37" s="233"/>
      <c r="N37" s="233"/>
      <c r="O37" s="233"/>
      <c r="P37" s="233"/>
      <c r="Q37" s="233"/>
      <c r="R37" s="233"/>
    </row>
    <row r="38" spans="1:18" s="234" customFormat="1" x14ac:dyDescent="0.2">
      <c r="A38" s="231"/>
      <c r="B38" s="223"/>
      <c r="C38" s="236" t="s">
        <v>397</v>
      </c>
      <c r="D38" s="297"/>
      <c r="E38" s="257"/>
      <c r="F38" s="257"/>
      <c r="G38" s="257"/>
      <c r="H38" s="257"/>
      <c r="I38" s="257"/>
      <c r="J38" s="257"/>
      <c r="K38" s="257"/>
      <c r="L38" s="257"/>
      <c r="M38" s="257"/>
      <c r="N38" s="257"/>
      <c r="O38" s="257"/>
      <c r="P38" s="257"/>
      <c r="Q38" s="257"/>
      <c r="R38" s="257"/>
    </row>
    <row r="39" spans="1:18" x14ac:dyDescent="0.2">
      <c r="B39" s="249" t="s">
        <v>399</v>
      </c>
      <c r="C39" s="183"/>
      <c r="D39" s="243"/>
      <c r="E39" s="243"/>
      <c r="F39" s="243"/>
      <c r="G39" s="243"/>
      <c r="H39" s="243"/>
      <c r="I39" s="243"/>
      <c r="J39" s="243"/>
      <c r="K39" s="243"/>
      <c r="L39" s="243"/>
      <c r="M39" s="243"/>
      <c r="N39" s="243"/>
      <c r="O39" s="243"/>
      <c r="P39" s="243"/>
      <c r="Q39" s="243"/>
      <c r="R39" s="243"/>
    </row>
    <row r="40" spans="1:18" x14ac:dyDescent="0.2">
      <c r="B40" s="183"/>
      <c r="C40" s="250" t="s">
        <v>399</v>
      </c>
      <c r="D40" s="361" t="str">
        <f>IF(COUNTIF('Journey Awards'!D11:D55,"C")&gt;11,"C",IF(COUNTIF('Journey Awards'!D11:D55,"C")&gt;0,"P"," "))</f>
        <v xml:space="preserve"> </v>
      </c>
      <c r="E40" s="361" t="str">
        <f>IF(COUNTIF('Journey Awards'!E11:E55,"C")&gt;11,"C",IF(COUNTIF('Journey Awards'!E11:E55,"C")&gt;0,"P"," "))</f>
        <v xml:space="preserve"> </v>
      </c>
      <c r="F40" s="361" t="str">
        <f>IF(COUNTIF('Journey Awards'!F11:F55,"C")&gt;11,"C",IF(COUNTIF('Journey Awards'!F11:F55,"C")&gt;0,"P"," "))</f>
        <v xml:space="preserve"> </v>
      </c>
      <c r="G40" s="361" t="str">
        <f>IF(COUNTIF('Journey Awards'!G11:G55,"C")&gt;11,"C",IF(COUNTIF('Journey Awards'!G11:G55,"C")&gt;0,"P"," "))</f>
        <v xml:space="preserve"> </v>
      </c>
      <c r="H40" s="361" t="str">
        <f>IF(COUNTIF('Journey Awards'!H11:H55,"C")&gt;11,"C",IF(COUNTIF('Journey Awards'!H11:H55,"C")&gt;0,"P"," "))</f>
        <v xml:space="preserve"> </v>
      </c>
      <c r="I40" s="361" t="str">
        <f>IF(COUNTIF('Journey Awards'!I11:I55,"C")&gt;11,"C",IF(COUNTIF('Journey Awards'!I11:I55,"C")&gt;0,"P"," "))</f>
        <v xml:space="preserve"> </v>
      </c>
      <c r="J40" s="361" t="str">
        <f>IF(COUNTIF('Journey Awards'!J11:J55,"C")&gt;11,"C",IF(COUNTIF('Journey Awards'!J11:J55,"C")&gt;0,"P"," "))</f>
        <v xml:space="preserve"> </v>
      </c>
      <c r="K40" s="361" t="str">
        <f>IF(COUNTIF('Journey Awards'!K11:K55,"C")&gt;11,"C",IF(COUNTIF('Journey Awards'!K11:K55,"C")&gt;0,"P"," "))</f>
        <v xml:space="preserve"> </v>
      </c>
      <c r="L40" s="361" t="str">
        <f>IF(COUNTIF('Journey Awards'!L11:L55,"C")&gt;11,"C",IF(COUNTIF('Journey Awards'!L11:L55,"C")&gt;0,"P"," "))</f>
        <v xml:space="preserve"> </v>
      </c>
      <c r="M40" s="361" t="str">
        <f>IF(COUNTIF('Journey Awards'!M11:M55,"C")&gt;11,"C",IF(COUNTIF('Journey Awards'!M11:M55,"C")&gt;0,"P"," "))</f>
        <v xml:space="preserve"> </v>
      </c>
      <c r="N40" s="361" t="str">
        <f>IF(COUNTIF('Journey Awards'!N11:N55,"C")&gt;11,"C",IF(COUNTIF('Journey Awards'!N11:N55,"C")&gt;0,"P"," "))</f>
        <v xml:space="preserve"> </v>
      </c>
      <c r="O40" s="361" t="str">
        <f>IF(COUNTIF('Journey Awards'!O11:O55,"C")&gt;11,"C",IF(COUNTIF('Journey Awards'!O11:O55,"C")&gt;0,"P"," "))</f>
        <v xml:space="preserve"> </v>
      </c>
      <c r="P40" s="361" t="str">
        <f>IF(COUNTIF('Journey Awards'!P11:P55,"C")&gt;11,"C",IF(COUNTIF('Journey Awards'!P11:P55,"C")&gt;0,"P"," "))</f>
        <v xml:space="preserve"> </v>
      </c>
      <c r="Q40" s="361" t="str">
        <f>IF(COUNTIF('Journey Awards'!Q11:Q55,"C")&gt;11,"C",IF(COUNTIF('Journey Awards'!Q11:Q55,"C")&gt;0,"P"," "))</f>
        <v xml:space="preserve"> </v>
      </c>
      <c r="R40" s="361" t="str">
        <f>IF(COUNTIF('Journey Awards'!R11:R55,"C")&gt;11,"C",IF(COUNTIF('Journey Awards'!R11:R55,"C")&gt;0,"P"," "))</f>
        <v xml:space="preserve"> </v>
      </c>
    </row>
    <row r="41" spans="1:18" ht="13.5" customHeight="1" x14ac:dyDescent="0.2">
      <c r="A41" s="220"/>
      <c r="B41" s="223" t="s">
        <v>402</v>
      </c>
      <c r="C41" s="251"/>
      <c r="D41" s="360"/>
      <c r="E41" s="233"/>
      <c r="F41" s="233"/>
      <c r="G41" s="233"/>
      <c r="H41" s="233"/>
      <c r="I41" s="233"/>
      <c r="J41" s="233"/>
      <c r="K41" s="233"/>
      <c r="L41" s="233"/>
      <c r="M41" s="233"/>
      <c r="N41" s="233"/>
      <c r="O41" s="233"/>
      <c r="P41" s="233"/>
      <c r="Q41" s="233"/>
      <c r="R41" s="233"/>
    </row>
    <row r="42" spans="1:18" ht="13.5" customHeight="1" x14ac:dyDescent="0.2">
      <c r="A42" s="220"/>
      <c r="B42" s="221">
        <v>1</v>
      </c>
      <c r="C42" s="236" t="s">
        <v>403</v>
      </c>
      <c r="D42" s="228"/>
      <c r="E42" s="228"/>
      <c r="F42" s="228"/>
      <c r="G42" s="228"/>
      <c r="H42" s="228"/>
      <c r="I42" s="228"/>
      <c r="J42" s="228"/>
      <c r="K42" s="228"/>
      <c r="L42" s="228"/>
      <c r="M42" s="228"/>
      <c r="N42" s="228"/>
      <c r="O42" s="228"/>
      <c r="P42" s="228"/>
      <c r="Q42" s="228"/>
      <c r="R42" s="228"/>
    </row>
    <row r="43" spans="1:18" ht="13.5" customHeight="1" x14ac:dyDescent="0.2">
      <c r="A43" s="220"/>
      <c r="B43" s="221">
        <v>2</v>
      </c>
      <c r="C43" s="236" t="s">
        <v>404</v>
      </c>
      <c r="D43" s="228"/>
      <c r="E43" s="228"/>
      <c r="F43" s="228"/>
      <c r="G43" s="228"/>
      <c r="H43" s="228"/>
      <c r="I43" s="228"/>
      <c r="J43" s="228"/>
      <c r="K43" s="228"/>
      <c r="L43" s="228"/>
      <c r="M43" s="228"/>
      <c r="N43" s="228"/>
      <c r="O43" s="228"/>
      <c r="P43" s="228"/>
      <c r="Q43" s="228"/>
      <c r="R43" s="228"/>
    </row>
    <row r="44" spans="1:18" ht="13.5" customHeight="1" x14ac:dyDescent="0.2">
      <c r="A44" s="220"/>
      <c r="B44" s="221">
        <v>3</v>
      </c>
      <c r="C44" s="236" t="s">
        <v>405</v>
      </c>
      <c r="D44" s="228"/>
      <c r="E44" s="228"/>
      <c r="F44" s="228"/>
      <c r="G44" s="228"/>
      <c r="H44" s="228"/>
      <c r="I44" s="228"/>
      <c r="J44" s="228"/>
      <c r="K44" s="228"/>
      <c r="L44" s="228"/>
      <c r="M44" s="228"/>
      <c r="N44" s="228"/>
      <c r="O44" s="228"/>
      <c r="P44" s="228"/>
      <c r="Q44" s="228"/>
      <c r="R44" s="228"/>
    </row>
    <row r="45" spans="1:18" ht="13.5" customHeight="1" x14ac:dyDescent="0.2">
      <c r="A45" s="220"/>
      <c r="B45" s="221">
        <v>4</v>
      </c>
      <c r="C45" s="236" t="s">
        <v>406</v>
      </c>
      <c r="D45" s="228"/>
      <c r="E45" s="228"/>
      <c r="F45" s="228"/>
      <c r="G45" s="228"/>
      <c r="H45" s="228"/>
      <c r="I45" s="228"/>
      <c r="J45" s="228"/>
      <c r="K45" s="228"/>
      <c r="L45" s="228"/>
      <c r="M45" s="228"/>
      <c r="N45" s="228"/>
      <c r="O45" s="228"/>
      <c r="P45" s="228"/>
      <c r="Q45" s="228"/>
      <c r="R45" s="228"/>
    </row>
    <row r="46" spans="1:18" ht="13.5" customHeight="1" thickBot="1" x14ac:dyDescent="0.25">
      <c r="A46" s="220"/>
      <c r="B46" s="295">
        <v>5</v>
      </c>
      <c r="C46" s="236" t="s">
        <v>407</v>
      </c>
      <c r="D46" s="228"/>
      <c r="E46" s="228"/>
      <c r="F46" s="228"/>
      <c r="G46" s="228"/>
      <c r="H46" s="228"/>
      <c r="I46" s="228"/>
      <c r="J46" s="228"/>
      <c r="K46" s="228"/>
      <c r="L46" s="228"/>
      <c r="M46" s="228"/>
      <c r="N46" s="228"/>
      <c r="O46" s="228"/>
      <c r="P46" s="228"/>
      <c r="Q46" s="228"/>
      <c r="R46" s="228"/>
    </row>
    <row r="47" spans="1:18" ht="12" customHeight="1" thickBot="1" x14ac:dyDescent="0.25">
      <c r="B47" s="183"/>
      <c r="C47" s="247" t="s">
        <v>48</v>
      </c>
      <c r="D47" s="248" t="str">
        <f>IF(COUNTIF(D42:D46,"A")&gt;4,"C",IF(COUNTIF(D42:D46,"A")&gt;0,"P"," "))</f>
        <v xml:space="preserve"> </v>
      </c>
      <c r="E47" s="248" t="str">
        <f t="shared" ref="E47:R47" si="2">IF(COUNTIF(E42:E46,"A")&gt;4,"C",IF(COUNTIF(E42:E46,"A")&gt;0,"P"," "))</f>
        <v xml:space="preserve"> </v>
      </c>
      <c r="F47" s="248" t="str">
        <f t="shared" si="2"/>
        <v xml:space="preserve"> </v>
      </c>
      <c r="G47" s="248" t="str">
        <f t="shared" si="2"/>
        <v xml:space="preserve"> </v>
      </c>
      <c r="H47" s="248" t="str">
        <f t="shared" si="2"/>
        <v xml:space="preserve"> </v>
      </c>
      <c r="I47" s="248" t="str">
        <f t="shared" si="2"/>
        <v xml:space="preserve"> </v>
      </c>
      <c r="J47" s="248" t="str">
        <f t="shared" si="2"/>
        <v xml:space="preserve"> </v>
      </c>
      <c r="K47" s="248" t="str">
        <f t="shared" si="2"/>
        <v xml:space="preserve"> </v>
      </c>
      <c r="L47" s="248" t="str">
        <f t="shared" si="2"/>
        <v xml:space="preserve"> </v>
      </c>
      <c r="M47" s="248" t="str">
        <f t="shared" si="2"/>
        <v xml:space="preserve"> </v>
      </c>
      <c r="N47" s="248" t="str">
        <f t="shared" si="2"/>
        <v xml:space="preserve"> </v>
      </c>
      <c r="O47" s="248" t="str">
        <f t="shared" si="2"/>
        <v xml:space="preserve"> </v>
      </c>
      <c r="P47" s="248" t="str">
        <f t="shared" si="2"/>
        <v xml:space="preserve"> </v>
      </c>
      <c r="Q47" s="248" t="str">
        <f t="shared" si="2"/>
        <v xml:space="preserve"> </v>
      </c>
      <c r="R47" s="248" t="str">
        <f t="shared" si="2"/>
        <v xml:space="preserve"> </v>
      </c>
    </row>
    <row r="48" spans="1:18" x14ac:dyDescent="0.2">
      <c r="B48" s="254" t="s">
        <v>400</v>
      </c>
    </row>
    <row r="49" spans="3:18" x14ac:dyDescent="0.2">
      <c r="C49" s="253" t="s">
        <v>401</v>
      </c>
      <c r="D49" s="257"/>
      <c r="E49" s="257"/>
      <c r="F49" s="257"/>
      <c r="G49" s="257"/>
      <c r="H49" s="257"/>
      <c r="I49" s="257"/>
      <c r="J49" s="257"/>
      <c r="K49" s="257"/>
      <c r="L49" s="257"/>
      <c r="M49" s="257"/>
      <c r="N49" s="257"/>
      <c r="O49" s="257"/>
      <c r="P49" s="257"/>
      <c r="Q49" s="257"/>
      <c r="R49" s="257"/>
    </row>
  </sheetData>
  <sheetProtection password="EE48" sheet="1" objects="1" scenarios="1" selectLockedCells="1"/>
  <mergeCells count="16">
    <mergeCell ref="O1:O4"/>
    <mergeCell ref="P1:P4"/>
    <mergeCell ref="Q1:Q4"/>
    <mergeCell ref="R1:R4"/>
    <mergeCell ref="B4:C4"/>
    <mergeCell ref="I1:I4"/>
    <mergeCell ref="J1:J4"/>
    <mergeCell ref="K1:K4"/>
    <mergeCell ref="L1:L4"/>
    <mergeCell ref="M1:M4"/>
    <mergeCell ref="N1:N4"/>
    <mergeCell ref="D1:D4"/>
    <mergeCell ref="E1:E4"/>
    <mergeCell ref="F1:F4"/>
    <mergeCell ref="G1:G4"/>
    <mergeCell ref="H1:H4"/>
  </mergeCells>
  <hyperlinks>
    <hyperlink ref="D15" r:id="rId1"/>
    <hyperlink ref="D37" r:id="rId2"/>
    <hyperlink ref="D5" r:id="rId3"/>
  </hyperlinks>
  <pageMargins left="0.75" right="0.75" top="1" bottom="0.5" header="0.25" footer="0.25"/>
  <pageSetup orientation="portrait" horizontalDpi="300" verticalDpi="300" r:id="rId4"/>
  <headerFooter alignWithMargins="0">
    <oddHeader>&amp;C&amp;"Arial,Bold"&amp;14BrownieTrax
&amp;12Age-Level Awards - &amp;D</oddHeader>
  </headerFooter>
  <drawing r:id="rId5"/>
  <legacy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62"/>
  </sheetPr>
  <dimension ref="A1:R54"/>
  <sheetViews>
    <sheetView showGridLines="0" zoomScaleNormal="100" workbookViewId="0">
      <pane ySplit="4" topLeftCell="A5" activePane="bottomLeft" state="frozen"/>
      <selection pane="bottomLeft" activeCell="D5" sqref="D5"/>
    </sheetView>
  </sheetViews>
  <sheetFormatPr defaultRowHeight="12.75" x14ac:dyDescent="0.2"/>
  <cols>
    <col min="1" max="1" width="9.28515625" customWidth="1"/>
    <col min="2" max="2" width="2.140625" customWidth="1"/>
    <col min="3" max="3" width="32.28515625" bestFit="1" customWidth="1"/>
    <col min="4" max="18" width="3.28515625" style="56" customWidth="1"/>
    <col min="20" max="20" width="9.28515625" customWidth="1"/>
  </cols>
  <sheetData>
    <row r="1" spans="1:18" ht="12.75" customHeight="1" x14ac:dyDescent="0.2">
      <c r="B1" s="111" t="s">
        <v>45</v>
      </c>
      <c r="C1" s="112">
        <f>Instructions!E3</f>
        <v>0</v>
      </c>
      <c r="D1" s="437" t="str">
        <f ca="1">'Brownie 1'!$A$1</f>
        <v>Brownie 1</v>
      </c>
      <c r="E1" s="440" t="str">
        <f ca="1">'Brownie 2'!$A$1</f>
        <v>Brownie 2</v>
      </c>
      <c r="F1" s="440" t="str">
        <f ca="1">'Brownie 3'!$A$1</f>
        <v>Brownie 3</v>
      </c>
      <c r="G1" s="440" t="str">
        <f ca="1">'Brownie 4'!$A$1</f>
        <v>Brownie 4</v>
      </c>
      <c r="H1" s="440" t="str">
        <f ca="1">'Brownie 5'!$A$1</f>
        <v>Brownie 5</v>
      </c>
      <c r="I1" s="440" t="str">
        <f ca="1">'Brownie 6'!$A$1</f>
        <v>Brownie 6</v>
      </c>
      <c r="J1" s="440" t="str">
        <f ca="1">'Brownie 7'!$A$1</f>
        <v>Brownie 7</v>
      </c>
      <c r="K1" s="440" t="str">
        <f ca="1">'Brownie 8'!$A$1</f>
        <v>Brownie 8</v>
      </c>
      <c r="L1" s="440" t="str">
        <f ca="1">'Brownie 9'!$A$1</f>
        <v>Brownie 9</v>
      </c>
      <c r="M1" s="440" t="str">
        <f ca="1">'Brownie 10'!$A$1</f>
        <v>Brownie 10</v>
      </c>
      <c r="N1" s="440" t="str">
        <f ca="1">'Brownie 11'!$A$1</f>
        <v>Brownie 11</v>
      </c>
      <c r="O1" s="440" t="str">
        <f ca="1">'Brownie 12'!$A$1</f>
        <v>Brownie 12</v>
      </c>
      <c r="P1" s="440" t="str">
        <f ca="1">'Brownie 13'!$A$1</f>
        <v>Brownie 13</v>
      </c>
      <c r="Q1" s="440" t="str">
        <f ca="1">'Brownie 14'!$A$1</f>
        <v>Brownie 14</v>
      </c>
      <c r="R1" s="440" t="str">
        <f ca="1">'Brownie 15'!$A$1</f>
        <v>Brownie 15</v>
      </c>
    </row>
    <row r="2" spans="1:18" ht="15" x14ac:dyDescent="0.25">
      <c r="B2" s="113" t="s">
        <v>46</v>
      </c>
      <c r="C2" s="114">
        <f>Instructions!E5</f>
        <v>0</v>
      </c>
      <c r="D2" s="438"/>
      <c r="E2" s="441"/>
      <c r="F2" s="441"/>
      <c r="G2" s="441"/>
      <c r="H2" s="441"/>
      <c r="I2" s="441"/>
      <c r="J2" s="441"/>
      <c r="K2" s="441"/>
      <c r="L2" s="441"/>
      <c r="M2" s="441"/>
      <c r="N2" s="441"/>
      <c r="O2" s="441"/>
      <c r="P2" s="441"/>
      <c r="Q2" s="441"/>
      <c r="R2" s="441"/>
    </row>
    <row r="3" spans="1:18" x14ac:dyDescent="0.2">
      <c r="A3" s="480" t="s">
        <v>120</v>
      </c>
      <c r="B3" s="480"/>
      <c r="C3" s="481"/>
      <c r="D3" s="438"/>
      <c r="E3" s="441"/>
      <c r="F3" s="441"/>
      <c r="G3" s="441"/>
      <c r="H3" s="441"/>
      <c r="I3" s="441"/>
      <c r="J3" s="441"/>
      <c r="K3" s="441"/>
      <c r="L3" s="441"/>
      <c r="M3" s="441"/>
      <c r="N3" s="441"/>
      <c r="O3" s="441"/>
      <c r="P3" s="441"/>
      <c r="Q3" s="441"/>
      <c r="R3" s="441"/>
    </row>
    <row r="4" spans="1:18" x14ac:dyDescent="0.2">
      <c r="D4" s="439"/>
      <c r="E4" s="442"/>
      <c r="F4" s="442"/>
      <c r="G4" s="442"/>
      <c r="H4" s="442"/>
      <c r="I4" s="442"/>
      <c r="J4" s="442"/>
      <c r="K4" s="442"/>
      <c r="L4" s="442"/>
      <c r="M4" s="442"/>
      <c r="N4" s="442"/>
      <c r="O4" s="442"/>
      <c r="P4" s="442"/>
      <c r="Q4" s="442"/>
      <c r="R4" s="442"/>
    </row>
    <row r="5" spans="1:18" ht="12.75" customHeight="1" x14ac:dyDescent="0.2">
      <c r="C5" s="64" t="s">
        <v>71</v>
      </c>
      <c r="D5" s="33"/>
      <c r="E5" s="33"/>
      <c r="F5" s="33"/>
      <c r="G5" s="33"/>
      <c r="H5" s="33"/>
      <c r="I5" s="33"/>
      <c r="J5" s="33"/>
      <c r="K5" s="33"/>
      <c r="L5" s="33"/>
      <c r="M5" s="33"/>
      <c r="N5" s="33"/>
      <c r="O5" s="33"/>
      <c r="P5" s="33"/>
      <c r="Q5" s="33"/>
      <c r="R5" s="33"/>
    </row>
    <row r="6" spans="1:18" x14ac:dyDescent="0.2">
      <c r="C6" s="64" t="s">
        <v>71</v>
      </c>
      <c r="D6" s="33"/>
      <c r="E6" s="33"/>
      <c r="F6" s="33"/>
      <c r="G6" s="33"/>
      <c r="H6" s="33"/>
      <c r="I6" s="33"/>
      <c r="J6" s="33"/>
      <c r="K6" s="33"/>
      <c r="L6" s="33"/>
      <c r="M6" s="33"/>
      <c r="N6" s="33"/>
      <c r="O6" s="33"/>
      <c r="P6" s="33"/>
      <c r="Q6" s="33"/>
      <c r="R6" s="33"/>
    </row>
    <row r="7" spans="1:18" x14ac:dyDescent="0.2">
      <c r="C7" s="64" t="s">
        <v>71</v>
      </c>
      <c r="D7" s="33"/>
      <c r="E7" s="33"/>
      <c r="F7" s="33"/>
      <c r="G7" s="33"/>
      <c r="H7" s="33"/>
      <c r="I7" s="33"/>
      <c r="J7" s="33"/>
      <c r="K7" s="33"/>
      <c r="L7" s="33"/>
      <c r="M7" s="33"/>
      <c r="N7" s="33"/>
      <c r="O7" s="33"/>
      <c r="P7" s="33"/>
      <c r="Q7" s="33"/>
      <c r="R7" s="33"/>
    </row>
    <row r="8" spans="1:18" x14ac:dyDescent="0.2">
      <c r="C8" s="64" t="s">
        <v>71</v>
      </c>
      <c r="D8" s="33"/>
      <c r="E8" s="33"/>
      <c r="F8" s="33"/>
      <c r="G8" s="33"/>
      <c r="H8" s="33"/>
      <c r="I8" s="33"/>
      <c r="J8" s="33"/>
      <c r="K8" s="33"/>
      <c r="L8" s="33"/>
      <c r="M8" s="33"/>
      <c r="N8" s="33"/>
      <c r="O8" s="33"/>
      <c r="P8" s="33"/>
      <c r="Q8" s="33"/>
      <c r="R8" s="33"/>
    </row>
    <row r="9" spans="1:18" x14ac:dyDescent="0.2">
      <c r="C9" s="64" t="s">
        <v>71</v>
      </c>
      <c r="D9" s="33"/>
      <c r="E9" s="33"/>
      <c r="F9" s="33"/>
      <c r="G9" s="33"/>
      <c r="H9" s="33"/>
      <c r="I9" s="33"/>
      <c r="J9" s="33"/>
      <c r="K9" s="33"/>
      <c r="L9" s="33"/>
      <c r="M9" s="33"/>
      <c r="N9" s="33"/>
      <c r="O9" s="33"/>
      <c r="P9" s="33"/>
      <c r="Q9" s="33"/>
      <c r="R9" s="33"/>
    </row>
    <row r="10" spans="1:18" x14ac:dyDescent="0.2">
      <c r="C10" s="64" t="s">
        <v>71</v>
      </c>
      <c r="D10" s="33"/>
      <c r="E10" s="33"/>
      <c r="F10" s="33"/>
      <c r="G10" s="33"/>
      <c r="H10" s="33"/>
      <c r="I10" s="33"/>
      <c r="J10" s="33"/>
      <c r="K10" s="33"/>
      <c r="L10" s="33"/>
      <c r="M10" s="33"/>
      <c r="N10" s="33"/>
      <c r="O10" s="33"/>
      <c r="P10" s="33"/>
      <c r="Q10" s="33"/>
      <c r="R10" s="33"/>
    </row>
    <row r="11" spans="1:18" x14ac:dyDescent="0.2">
      <c r="C11" s="64" t="s">
        <v>71</v>
      </c>
      <c r="D11" s="33"/>
      <c r="E11" s="33"/>
      <c r="F11" s="33"/>
      <c r="G11" s="33"/>
      <c r="H11" s="33"/>
      <c r="I11" s="33"/>
      <c r="J11" s="33"/>
      <c r="K11" s="33"/>
      <c r="L11" s="33"/>
      <c r="M11" s="33"/>
      <c r="N11" s="33"/>
      <c r="O11" s="33"/>
      <c r="P11" s="33"/>
      <c r="Q11" s="33"/>
      <c r="R11" s="33"/>
    </row>
    <row r="12" spans="1:18" x14ac:dyDescent="0.2">
      <c r="C12" s="64" t="s">
        <v>71</v>
      </c>
      <c r="D12" s="33"/>
      <c r="E12" s="33"/>
      <c r="F12" s="33"/>
      <c r="G12" s="33"/>
      <c r="H12" s="33"/>
      <c r="I12" s="33"/>
      <c r="J12" s="33"/>
      <c r="K12" s="33"/>
      <c r="L12" s="33"/>
      <c r="M12" s="33"/>
      <c r="N12" s="33"/>
      <c r="O12" s="33"/>
      <c r="P12" s="33"/>
      <c r="Q12" s="33"/>
      <c r="R12" s="33"/>
    </row>
    <row r="13" spans="1:18" x14ac:dyDescent="0.2">
      <c r="C13" s="64" t="s">
        <v>71</v>
      </c>
      <c r="D13" s="33"/>
      <c r="E13" s="33"/>
      <c r="F13" s="33"/>
      <c r="G13" s="33"/>
      <c r="H13" s="33"/>
      <c r="I13" s="33"/>
      <c r="J13" s="33"/>
      <c r="K13" s="33"/>
      <c r="L13" s="33"/>
      <c r="M13" s="33"/>
      <c r="N13" s="33"/>
      <c r="O13" s="33"/>
      <c r="P13" s="33"/>
      <c r="Q13" s="33"/>
      <c r="R13" s="33"/>
    </row>
    <row r="14" spans="1:18" x14ac:dyDescent="0.2">
      <c r="C14" s="64" t="s">
        <v>71</v>
      </c>
      <c r="D14" s="33"/>
      <c r="E14" s="33"/>
      <c r="F14" s="33"/>
      <c r="G14" s="33"/>
      <c r="H14" s="33"/>
      <c r="I14" s="33"/>
      <c r="J14" s="33"/>
      <c r="K14" s="33"/>
      <c r="L14" s="33"/>
      <c r="M14" s="33"/>
      <c r="N14" s="33"/>
      <c r="O14" s="33"/>
      <c r="P14" s="33"/>
      <c r="Q14" s="33"/>
      <c r="R14" s="33"/>
    </row>
    <row r="15" spans="1:18" x14ac:dyDescent="0.2">
      <c r="C15" s="64" t="s">
        <v>71</v>
      </c>
      <c r="D15" s="33"/>
      <c r="E15" s="33"/>
      <c r="F15" s="33"/>
      <c r="G15" s="33"/>
      <c r="H15" s="33"/>
      <c r="I15" s="33"/>
      <c r="J15" s="33"/>
      <c r="K15" s="33"/>
      <c r="L15" s="33"/>
      <c r="M15" s="33"/>
      <c r="N15" s="33"/>
      <c r="O15" s="33"/>
      <c r="P15" s="33"/>
      <c r="Q15" s="33"/>
      <c r="R15" s="33"/>
    </row>
    <row r="16" spans="1:18" x14ac:dyDescent="0.2">
      <c r="C16" s="64" t="s">
        <v>71</v>
      </c>
      <c r="D16" s="33"/>
      <c r="E16" s="33"/>
      <c r="F16" s="33"/>
      <c r="G16" s="33"/>
      <c r="H16" s="33"/>
      <c r="I16" s="33"/>
      <c r="J16" s="33"/>
      <c r="K16" s="33"/>
      <c r="L16" s="33"/>
      <c r="M16" s="33"/>
      <c r="N16" s="33"/>
      <c r="O16" s="33"/>
      <c r="P16" s="33"/>
      <c r="Q16" s="33"/>
      <c r="R16" s="33"/>
    </row>
    <row r="17" spans="3:18" x14ac:dyDescent="0.2">
      <c r="C17" s="64" t="s">
        <v>71</v>
      </c>
      <c r="D17" s="33"/>
      <c r="E17" s="33"/>
      <c r="F17" s="33"/>
      <c r="G17" s="33"/>
      <c r="H17" s="33"/>
      <c r="I17" s="33"/>
      <c r="J17" s="33"/>
      <c r="K17" s="33"/>
      <c r="L17" s="33"/>
      <c r="M17" s="33"/>
      <c r="N17" s="33"/>
      <c r="O17" s="33"/>
      <c r="P17" s="33"/>
      <c r="Q17" s="33"/>
      <c r="R17" s="33"/>
    </row>
    <row r="18" spans="3:18" x14ac:dyDescent="0.2">
      <c r="C18" s="64" t="s">
        <v>71</v>
      </c>
      <c r="D18" s="33"/>
      <c r="E18" s="33"/>
      <c r="F18" s="33"/>
      <c r="G18" s="33"/>
      <c r="H18" s="33"/>
      <c r="I18" s="33"/>
      <c r="J18" s="33"/>
      <c r="K18" s="33"/>
      <c r="L18" s="33"/>
      <c r="M18" s="33"/>
      <c r="N18" s="33"/>
      <c r="O18" s="33"/>
      <c r="P18" s="33"/>
      <c r="Q18" s="33"/>
      <c r="R18" s="33"/>
    </row>
    <row r="19" spans="3:18" x14ac:dyDescent="0.2">
      <c r="C19" s="64" t="s">
        <v>71</v>
      </c>
      <c r="D19" s="33"/>
      <c r="E19" s="33"/>
      <c r="F19" s="33"/>
      <c r="G19" s="33"/>
      <c r="H19" s="33"/>
      <c r="I19" s="33"/>
      <c r="J19" s="33"/>
      <c r="K19" s="33"/>
      <c r="L19" s="33"/>
      <c r="M19" s="33"/>
      <c r="N19" s="33"/>
      <c r="O19" s="33"/>
      <c r="P19" s="33"/>
      <c r="Q19" s="33"/>
      <c r="R19" s="33"/>
    </row>
    <row r="20" spans="3:18" x14ac:dyDescent="0.2">
      <c r="C20" s="64" t="s">
        <v>71</v>
      </c>
      <c r="D20" s="33"/>
      <c r="E20" s="33"/>
      <c r="F20" s="33"/>
      <c r="G20" s="33"/>
      <c r="H20" s="33"/>
      <c r="I20" s="33"/>
      <c r="J20" s="33"/>
      <c r="K20" s="33"/>
      <c r="L20" s="33"/>
      <c r="M20" s="33"/>
      <c r="N20" s="33"/>
      <c r="O20" s="33"/>
      <c r="P20" s="33"/>
      <c r="Q20" s="33"/>
      <c r="R20" s="33"/>
    </row>
    <row r="21" spans="3:18" x14ac:dyDescent="0.2">
      <c r="C21" s="64" t="s">
        <v>71</v>
      </c>
      <c r="D21" s="33"/>
      <c r="E21" s="33"/>
      <c r="F21" s="33"/>
      <c r="G21" s="33"/>
      <c r="H21" s="33"/>
      <c r="I21" s="33"/>
      <c r="J21" s="33"/>
      <c r="K21" s="33"/>
      <c r="L21" s="33"/>
      <c r="M21" s="33"/>
      <c r="N21" s="33"/>
      <c r="O21" s="33"/>
      <c r="P21" s="33"/>
      <c r="Q21" s="33"/>
      <c r="R21" s="33"/>
    </row>
    <row r="22" spans="3:18" x14ac:dyDescent="0.2">
      <c r="C22" s="64" t="s">
        <v>71</v>
      </c>
      <c r="D22" s="33"/>
      <c r="E22" s="33"/>
      <c r="F22" s="33"/>
      <c r="G22" s="33"/>
      <c r="H22" s="33"/>
      <c r="I22" s="33"/>
      <c r="J22" s="33"/>
      <c r="K22" s="33"/>
      <c r="L22" s="33"/>
      <c r="M22" s="33"/>
      <c r="N22" s="33"/>
      <c r="O22" s="33"/>
      <c r="P22" s="33"/>
      <c r="Q22" s="33"/>
      <c r="R22" s="33"/>
    </row>
    <row r="23" spans="3:18" x14ac:dyDescent="0.2">
      <c r="C23" s="64" t="s">
        <v>71</v>
      </c>
      <c r="D23" s="33"/>
      <c r="E23" s="33"/>
      <c r="F23" s="33"/>
      <c r="G23" s="33"/>
      <c r="H23" s="33"/>
      <c r="I23" s="33"/>
      <c r="J23" s="33"/>
      <c r="K23" s="33"/>
      <c r="L23" s="33"/>
      <c r="M23" s="33"/>
      <c r="N23" s="33"/>
      <c r="O23" s="33"/>
      <c r="P23" s="33"/>
      <c r="Q23" s="33"/>
      <c r="R23" s="33"/>
    </row>
    <row r="24" spans="3:18" x14ac:dyDescent="0.2">
      <c r="C24" s="64" t="s">
        <v>71</v>
      </c>
      <c r="D24" s="33"/>
      <c r="E24" s="33"/>
      <c r="F24" s="33"/>
      <c r="G24" s="33"/>
      <c r="H24" s="33"/>
      <c r="I24" s="33"/>
      <c r="J24" s="33"/>
      <c r="K24" s="33"/>
      <c r="L24" s="33"/>
      <c r="M24" s="33"/>
      <c r="N24" s="33"/>
      <c r="O24" s="33"/>
      <c r="P24" s="33"/>
      <c r="Q24" s="33"/>
      <c r="R24" s="33"/>
    </row>
    <row r="25" spans="3:18" x14ac:dyDescent="0.2">
      <c r="C25" s="64" t="s">
        <v>71</v>
      </c>
      <c r="D25" s="33"/>
      <c r="E25" s="33"/>
      <c r="F25" s="33"/>
      <c r="G25" s="33"/>
      <c r="H25" s="33"/>
      <c r="I25" s="33"/>
      <c r="J25" s="33"/>
      <c r="K25" s="33"/>
      <c r="L25" s="33"/>
      <c r="M25" s="33"/>
      <c r="N25" s="33"/>
      <c r="O25" s="33"/>
      <c r="P25" s="33"/>
      <c r="Q25" s="33"/>
      <c r="R25" s="33"/>
    </row>
    <row r="26" spans="3:18" x14ac:dyDescent="0.2">
      <c r="C26" s="64" t="s">
        <v>71</v>
      </c>
      <c r="D26" s="33"/>
      <c r="E26" s="33"/>
      <c r="F26" s="33"/>
      <c r="G26" s="33"/>
      <c r="H26" s="33"/>
      <c r="I26" s="33"/>
      <c r="J26" s="33"/>
      <c r="K26" s="33"/>
      <c r="L26" s="33"/>
      <c r="M26" s="33"/>
      <c r="N26" s="33"/>
      <c r="O26" s="33"/>
      <c r="P26" s="33"/>
      <c r="Q26" s="33"/>
      <c r="R26" s="33"/>
    </row>
    <row r="27" spans="3:18" x14ac:dyDescent="0.2">
      <c r="C27" s="64" t="s">
        <v>71</v>
      </c>
      <c r="D27" s="33"/>
      <c r="E27" s="33"/>
      <c r="F27" s="33"/>
      <c r="G27" s="33"/>
      <c r="H27" s="33"/>
      <c r="I27" s="33"/>
      <c r="J27" s="33"/>
      <c r="K27" s="33"/>
      <c r="L27" s="33"/>
      <c r="M27" s="33"/>
      <c r="N27" s="33"/>
      <c r="O27" s="33"/>
      <c r="P27" s="33"/>
      <c r="Q27" s="33"/>
      <c r="R27" s="33"/>
    </row>
    <row r="28" spans="3:18" x14ac:dyDescent="0.2">
      <c r="C28" s="64" t="s">
        <v>71</v>
      </c>
      <c r="D28" s="33"/>
      <c r="E28" s="33"/>
      <c r="F28" s="33"/>
      <c r="G28" s="33"/>
      <c r="H28" s="33"/>
      <c r="I28" s="33"/>
      <c r="J28" s="33"/>
      <c r="K28" s="33"/>
      <c r="L28" s="33"/>
      <c r="M28" s="33"/>
      <c r="N28" s="33"/>
      <c r="O28" s="33"/>
      <c r="P28" s="33"/>
      <c r="Q28" s="33"/>
      <c r="R28" s="33"/>
    </row>
    <row r="29" spans="3:18" x14ac:dyDescent="0.2">
      <c r="C29" s="64" t="s">
        <v>71</v>
      </c>
      <c r="D29" s="33"/>
      <c r="E29" s="33"/>
      <c r="F29" s="33"/>
      <c r="G29" s="33"/>
      <c r="H29" s="33"/>
      <c r="I29" s="33"/>
      <c r="J29" s="33"/>
      <c r="K29" s="33"/>
      <c r="L29" s="33"/>
      <c r="M29" s="33"/>
      <c r="N29" s="33"/>
      <c r="O29" s="33"/>
      <c r="P29" s="33"/>
      <c r="Q29" s="33"/>
      <c r="R29" s="33"/>
    </row>
    <row r="30" spans="3:18" x14ac:dyDescent="0.2">
      <c r="C30" s="64" t="s">
        <v>71</v>
      </c>
      <c r="D30" s="33"/>
      <c r="E30" s="33"/>
      <c r="F30" s="33"/>
      <c r="G30" s="33"/>
      <c r="H30" s="33"/>
      <c r="I30" s="33"/>
      <c r="J30" s="33"/>
      <c r="K30" s="33"/>
      <c r="L30" s="33"/>
      <c r="M30" s="33"/>
      <c r="N30" s="33"/>
      <c r="O30" s="33"/>
      <c r="P30" s="33"/>
      <c r="Q30" s="33"/>
      <c r="R30" s="33"/>
    </row>
    <row r="31" spans="3:18" x14ac:dyDescent="0.2">
      <c r="C31" s="64" t="s">
        <v>71</v>
      </c>
      <c r="D31" s="33"/>
      <c r="E31" s="33"/>
      <c r="F31" s="33"/>
      <c r="G31" s="33"/>
      <c r="H31" s="33"/>
      <c r="I31" s="33"/>
      <c r="J31" s="33"/>
      <c r="K31" s="33"/>
      <c r="L31" s="33"/>
      <c r="M31" s="33"/>
      <c r="N31" s="33"/>
      <c r="O31" s="33"/>
      <c r="P31" s="33"/>
      <c r="Q31" s="33"/>
      <c r="R31" s="33"/>
    </row>
    <row r="32" spans="3:18" x14ac:dyDescent="0.2">
      <c r="C32" s="64" t="s">
        <v>71</v>
      </c>
      <c r="D32" s="33"/>
      <c r="E32" s="33"/>
      <c r="F32" s="33"/>
      <c r="G32" s="33"/>
      <c r="H32" s="33"/>
      <c r="I32" s="33"/>
      <c r="J32" s="33"/>
      <c r="K32" s="33"/>
      <c r="L32" s="33"/>
      <c r="M32" s="33"/>
      <c r="N32" s="33"/>
      <c r="O32" s="33"/>
      <c r="P32" s="33"/>
      <c r="Q32" s="33"/>
      <c r="R32" s="33"/>
    </row>
    <row r="33" spans="3:18" x14ac:dyDescent="0.2">
      <c r="C33" s="64" t="s">
        <v>71</v>
      </c>
      <c r="D33" s="33"/>
      <c r="E33" s="33"/>
      <c r="F33" s="33"/>
      <c r="G33" s="33"/>
      <c r="H33" s="33"/>
      <c r="I33" s="33"/>
      <c r="J33" s="33"/>
      <c r="K33" s="33"/>
      <c r="L33" s="33"/>
      <c r="M33" s="33"/>
      <c r="N33" s="33"/>
      <c r="O33" s="33"/>
      <c r="P33" s="33"/>
      <c r="Q33" s="33"/>
      <c r="R33" s="33"/>
    </row>
    <row r="34" spans="3:18" x14ac:dyDescent="0.2">
      <c r="C34" s="64" t="s">
        <v>71</v>
      </c>
      <c r="D34" s="33"/>
      <c r="E34" s="33"/>
      <c r="F34" s="33"/>
      <c r="G34" s="33"/>
      <c r="H34" s="33"/>
      <c r="I34" s="33"/>
      <c r="J34" s="33"/>
      <c r="K34" s="33"/>
      <c r="L34" s="33"/>
      <c r="M34" s="33"/>
      <c r="N34" s="33"/>
      <c r="O34" s="33"/>
      <c r="P34" s="33"/>
      <c r="Q34" s="33"/>
      <c r="R34" s="33"/>
    </row>
    <row r="35" spans="3:18" x14ac:dyDescent="0.2">
      <c r="C35" s="64" t="s">
        <v>71</v>
      </c>
      <c r="D35" s="33"/>
      <c r="E35" s="33"/>
      <c r="F35" s="33"/>
      <c r="G35" s="33"/>
      <c r="H35" s="33"/>
      <c r="I35" s="33"/>
      <c r="J35" s="33"/>
      <c r="K35" s="33"/>
      <c r="L35" s="33"/>
      <c r="M35" s="33"/>
      <c r="N35" s="33"/>
      <c r="O35" s="33"/>
      <c r="P35" s="33"/>
      <c r="Q35" s="33"/>
      <c r="R35" s="33"/>
    </row>
    <row r="36" spans="3:18" x14ac:dyDescent="0.2">
      <c r="C36" s="64" t="s">
        <v>71</v>
      </c>
      <c r="D36" s="33"/>
      <c r="E36" s="33"/>
      <c r="F36" s="33"/>
      <c r="G36" s="33"/>
      <c r="H36" s="33"/>
      <c r="I36" s="33"/>
      <c r="J36" s="33"/>
      <c r="K36" s="33"/>
      <c r="L36" s="33"/>
      <c r="M36" s="33"/>
      <c r="N36" s="33"/>
      <c r="O36" s="33"/>
      <c r="P36" s="33"/>
      <c r="Q36" s="33"/>
      <c r="R36" s="33"/>
    </row>
    <row r="37" spans="3:18" x14ac:dyDescent="0.2">
      <c r="C37" s="64" t="s">
        <v>71</v>
      </c>
      <c r="D37" s="33"/>
      <c r="E37" s="33"/>
      <c r="F37" s="33"/>
      <c r="G37" s="33"/>
      <c r="H37" s="33"/>
      <c r="I37" s="33"/>
      <c r="J37" s="33"/>
      <c r="K37" s="33"/>
      <c r="L37" s="33"/>
      <c r="M37" s="33"/>
      <c r="N37" s="33"/>
      <c r="O37" s="33"/>
      <c r="P37" s="33"/>
      <c r="Q37" s="33"/>
      <c r="R37" s="33"/>
    </row>
    <row r="38" spans="3:18" x14ac:dyDescent="0.2">
      <c r="C38" s="64" t="s">
        <v>71</v>
      </c>
      <c r="D38" s="33"/>
      <c r="E38" s="33"/>
      <c r="F38" s="33"/>
      <c r="G38" s="33"/>
      <c r="H38" s="33"/>
      <c r="I38" s="33"/>
      <c r="J38" s="33"/>
      <c r="K38" s="33"/>
      <c r="L38" s="33"/>
      <c r="M38" s="33"/>
      <c r="N38" s="33"/>
      <c r="O38" s="33"/>
      <c r="P38" s="33"/>
      <c r="Q38" s="33"/>
      <c r="R38" s="33"/>
    </row>
    <row r="39" spans="3:18" x14ac:dyDescent="0.2">
      <c r="C39" s="64" t="s">
        <v>71</v>
      </c>
      <c r="D39" s="33"/>
      <c r="E39" s="33"/>
      <c r="F39" s="33"/>
      <c r="G39" s="33"/>
      <c r="H39" s="33"/>
      <c r="I39" s="33"/>
      <c r="J39" s="33"/>
      <c r="K39" s="33"/>
      <c r="L39" s="33"/>
      <c r="M39" s="33"/>
      <c r="N39" s="33"/>
      <c r="O39" s="33"/>
      <c r="P39" s="33"/>
      <c r="Q39" s="33"/>
      <c r="R39" s="33"/>
    </row>
    <row r="40" spans="3:18" x14ac:dyDescent="0.2">
      <c r="C40" s="64" t="s">
        <v>71</v>
      </c>
      <c r="D40" s="33"/>
      <c r="E40" s="33"/>
      <c r="F40" s="33"/>
      <c r="G40" s="33"/>
      <c r="H40" s="33"/>
      <c r="I40" s="33"/>
      <c r="J40" s="33"/>
      <c r="K40" s="33"/>
      <c r="L40" s="33"/>
      <c r="M40" s="33"/>
      <c r="N40" s="33"/>
      <c r="O40" s="33"/>
      <c r="P40" s="33"/>
      <c r="Q40" s="33"/>
      <c r="R40" s="33"/>
    </row>
    <row r="41" spans="3:18" x14ac:dyDescent="0.2">
      <c r="C41" s="64" t="s">
        <v>71</v>
      </c>
      <c r="D41" s="33"/>
      <c r="E41" s="33"/>
      <c r="F41" s="33"/>
      <c r="G41" s="33"/>
      <c r="H41" s="33"/>
      <c r="I41" s="33"/>
      <c r="J41" s="33"/>
      <c r="K41" s="33"/>
      <c r="L41" s="33"/>
      <c r="M41" s="33"/>
      <c r="N41" s="33"/>
      <c r="O41" s="33"/>
      <c r="P41" s="33"/>
      <c r="Q41" s="33"/>
      <c r="R41" s="33"/>
    </row>
    <row r="42" spans="3:18" x14ac:dyDescent="0.2">
      <c r="C42" s="64" t="s">
        <v>71</v>
      </c>
      <c r="D42" s="33"/>
      <c r="E42" s="33"/>
      <c r="F42" s="33"/>
      <c r="G42" s="33"/>
      <c r="H42" s="33"/>
      <c r="I42" s="33"/>
      <c r="J42" s="33"/>
      <c r="K42" s="33"/>
      <c r="L42" s="33"/>
      <c r="M42" s="33"/>
      <c r="N42" s="33"/>
      <c r="O42" s="33"/>
      <c r="P42" s="33"/>
      <c r="Q42" s="33"/>
      <c r="R42" s="33"/>
    </row>
    <row r="43" spans="3:18" x14ac:dyDescent="0.2">
      <c r="C43" s="64" t="s">
        <v>71</v>
      </c>
      <c r="D43" s="33"/>
      <c r="E43" s="33"/>
      <c r="F43" s="33"/>
      <c r="G43" s="33"/>
      <c r="H43" s="33"/>
      <c r="I43" s="33"/>
      <c r="J43" s="33"/>
      <c r="K43" s="33"/>
      <c r="L43" s="33"/>
      <c r="M43" s="33"/>
      <c r="N43" s="33"/>
      <c r="O43" s="33"/>
      <c r="P43" s="33"/>
      <c r="Q43" s="33"/>
      <c r="R43" s="33"/>
    </row>
    <row r="44" spans="3:18" x14ac:dyDescent="0.2">
      <c r="C44" s="64" t="s">
        <v>71</v>
      </c>
      <c r="D44" s="33"/>
      <c r="E44" s="33"/>
      <c r="F44" s="33"/>
      <c r="G44" s="33"/>
      <c r="H44" s="33"/>
      <c r="I44" s="33"/>
      <c r="J44" s="33"/>
      <c r="K44" s="33"/>
      <c r="L44" s="33"/>
      <c r="M44" s="33"/>
      <c r="N44" s="33"/>
      <c r="O44" s="33"/>
      <c r="P44" s="33"/>
      <c r="Q44" s="33"/>
      <c r="R44" s="33"/>
    </row>
    <row r="45" spans="3:18" x14ac:dyDescent="0.2">
      <c r="C45" s="64" t="s">
        <v>71</v>
      </c>
      <c r="D45" s="33"/>
      <c r="E45" s="33"/>
      <c r="F45" s="33"/>
      <c r="G45" s="33"/>
      <c r="H45" s="33"/>
      <c r="I45" s="33"/>
      <c r="J45" s="33"/>
      <c r="K45" s="33"/>
      <c r="L45" s="33"/>
      <c r="M45" s="33"/>
      <c r="N45" s="33"/>
      <c r="O45" s="33"/>
      <c r="P45" s="33"/>
      <c r="Q45" s="33"/>
      <c r="R45" s="33"/>
    </row>
    <row r="46" spans="3:18" x14ac:dyDescent="0.2">
      <c r="C46" s="64" t="s">
        <v>71</v>
      </c>
      <c r="D46" s="33"/>
      <c r="E46" s="33"/>
      <c r="F46" s="33"/>
      <c r="G46" s="33"/>
      <c r="H46" s="33"/>
      <c r="I46" s="33"/>
      <c r="J46" s="33"/>
      <c r="K46" s="33"/>
      <c r="L46" s="33"/>
      <c r="M46" s="33"/>
      <c r="N46" s="33"/>
      <c r="O46" s="33"/>
      <c r="P46" s="33"/>
      <c r="Q46" s="33"/>
      <c r="R46" s="33"/>
    </row>
    <row r="47" spans="3:18" x14ac:dyDescent="0.2">
      <c r="C47" s="64" t="s">
        <v>71</v>
      </c>
      <c r="D47" s="33"/>
      <c r="E47" s="33"/>
      <c r="F47" s="33"/>
      <c r="G47" s="33"/>
      <c r="H47" s="33"/>
      <c r="I47" s="33"/>
      <c r="J47" s="33"/>
      <c r="K47" s="33"/>
      <c r="L47" s="33"/>
      <c r="M47" s="33"/>
      <c r="N47" s="33"/>
      <c r="O47" s="33"/>
      <c r="P47" s="33"/>
      <c r="Q47" s="33"/>
      <c r="R47" s="33"/>
    </row>
    <row r="48" spans="3:18" x14ac:dyDescent="0.2">
      <c r="C48" s="64" t="s">
        <v>71</v>
      </c>
      <c r="D48" s="33"/>
      <c r="E48" s="33"/>
      <c r="F48" s="33"/>
      <c r="G48" s="33"/>
      <c r="H48" s="33"/>
      <c r="I48" s="33"/>
      <c r="J48" s="33"/>
      <c r="K48" s="33"/>
      <c r="L48" s="33"/>
      <c r="M48" s="33"/>
      <c r="N48" s="33"/>
      <c r="O48" s="33"/>
      <c r="P48" s="33"/>
      <c r="Q48" s="33"/>
      <c r="R48" s="33"/>
    </row>
    <row r="49" spans="3:18" x14ac:dyDescent="0.2">
      <c r="C49" s="64" t="s">
        <v>71</v>
      </c>
      <c r="D49" s="33"/>
      <c r="E49" s="33"/>
      <c r="F49" s="33"/>
      <c r="G49" s="33"/>
      <c r="H49" s="33"/>
      <c r="I49" s="33"/>
      <c r="J49" s="33"/>
      <c r="K49" s="33"/>
      <c r="L49" s="33"/>
      <c r="M49" s="33"/>
      <c r="N49" s="33"/>
      <c r="O49" s="33"/>
      <c r="P49" s="33"/>
      <c r="Q49" s="33"/>
      <c r="R49" s="33"/>
    </row>
    <row r="50" spans="3:18" x14ac:dyDescent="0.2">
      <c r="C50" s="64" t="s">
        <v>71</v>
      </c>
      <c r="D50" s="33"/>
      <c r="E50" s="33"/>
      <c r="F50" s="33"/>
      <c r="G50" s="33"/>
      <c r="H50" s="33"/>
      <c r="I50" s="33"/>
      <c r="J50" s="33"/>
      <c r="K50" s="33"/>
      <c r="L50" s="33"/>
      <c r="M50" s="33"/>
      <c r="N50" s="33"/>
      <c r="O50" s="33"/>
      <c r="P50" s="33"/>
      <c r="Q50" s="33"/>
      <c r="R50" s="33"/>
    </row>
    <row r="51" spans="3:18" x14ac:dyDescent="0.2">
      <c r="C51" s="64" t="s">
        <v>71</v>
      </c>
      <c r="D51" s="33"/>
      <c r="E51" s="33"/>
      <c r="F51" s="33"/>
      <c r="G51" s="33"/>
      <c r="H51" s="33"/>
      <c r="I51" s="33"/>
      <c r="J51" s="33"/>
      <c r="K51" s="33"/>
      <c r="L51" s="33"/>
      <c r="M51" s="33"/>
      <c r="N51" s="33"/>
      <c r="O51" s="33"/>
      <c r="P51" s="33"/>
      <c r="Q51" s="33"/>
      <c r="R51" s="33"/>
    </row>
    <row r="52" spans="3:18" x14ac:dyDescent="0.2">
      <c r="C52" s="64" t="s">
        <v>71</v>
      </c>
      <c r="D52" s="33"/>
      <c r="E52" s="33"/>
      <c r="F52" s="33"/>
      <c r="G52" s="33"/>
      <c r="H52" s="33"/>
      <c r="I52" s="33"/>
      <c r="J52" s="33"/>
      <c r="K52" s="33"/>
      <c r="L52" s="33"/>
      <c r="M52" s="33"/>
      <c r="N52" s="33"/>
      <c r="O52" s="33"/>
      <c r="P52" s="33"/>
      <c r="Q52" s="33"/>
      <c r="R52" s="33"/>
    </row>
    <row r="53" spans="3:18" x14ac:dyDescent="0.2">
      <c r="C53" s="64" t="s">
        <v>71</v>
      </c>
      <c r="D53" s="33"/>
      <c r="E53" s="33"/>
      <c r="F53" s="33"/>
      <c r="G53" s="33"/>
      <c r="H53" s="33"/>
      <c r="I53" s="33"/>
      <c r="J53" s="33"/>
      <c r="K53" s="33"/>
      <c r="L53" s="33"/>
      <c r="M53" s="33"/>
      <c r="N53" s="33"/>
      <c r="O53" s="33"/>
      <c r="P53" s="33"/>
      <c r="Q53" s="33"/>
      <c r="R53" s="33"/>
    </row>
    <row r="54" spans="3:18" x14ac:dyDescent="0.2">
      <c r="C54" s="64" t="s">
        <v>71</v>
      </c>
      <c r="D54" s="33"/>
      <c r="E54" s="33"/>
      <c r="F54" s="33"/>
      <c r="G54" s="33"/>
      <c r="H54" s="33"/>
      <c r="I54" s="33"/>
      <c r="J54" s="33"/>
      <c r="K54" s="33"/>
      <c r="L54" s="33"/>
      <c r="M54" s="33"/>
      <c r="N54" s="33"/>
      <c r="O54" s="33"/>
      <c r="P54" s="33"/>
      <c r="Q54" s="33"/>
      <c r="R54" s="33"/>
    </row>
  </sheetData>
  <sheetProtection password="EE48" sheet="1" objects="1" scenarios="1" selectLockedCells="1"/>
  <mergeCells count="16">
    <mergeCell ref="Q1:Q4"/>
    <mergeCell ref="R1:R4"/>
    <mergeCell ref="H1:H4"/>
    <mergeCell ref="I1:I4"/>
    <mergeCell ref="M1:M4"/>
    <mergeCell ref="N1:N4"/>
    <mergeCell ref="O1:O4"/>
    <mergeCell ref="P1:P4"/>
    <mergeCell ref="J1:J4"/>
    <mergeCell ref="K1:K4"/>
    <mergeCell ref="L1:L4"/>
    <mergeCell ref="A3:C3"/>
    <mergeCell ref="D1:D4"/>
    <mergeCell ref="E1:E4"/>
    <mergeCell ref="F1:F4"/>
    <mergeCell ref="G1:G4"/>
  </mergeCells>
  <phoneticPr fontId="6" type="noConversion"/>
  <pageMargins left="0.75" right="0.75" top="1" bottom="0.5" header="0.25" footer="0.25"/>
  <pageSetup scale="90" orientation="portrait" horizontalDpi="300" verticalDpi="300" r:id="rId1"/>
  <headerFooter alignWithMargins="0">
    <oddHeader>&amp;C&amp;"Arial,Bold"&amp;14BrownieTrax
&amp;12Fun Patches page - &amp;D</oddHeader>
    <oddFooter>&amp;CPage&amp;P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46"/>
  </sheetPr>
  <dimension ref="A1:AF133"/>
  <sheetViews>
    <sheetView showGridLines="0" tabSelected="1" zoomScaleNormal="100" workbookViewId="0">
      <pane ySplit="2" topLeftCell="A25" activePane="bottomLeft" state="frozen"/>
      <selection pane="bottomLeft" activeCell="I42" sqref="I42"/>
    </sheetView>
  </sheetViews>
  <sheetFormatPr defaultColWidth="9.140625" defaultRowHeight="12.75" x14ac:dyDescent="0.2"/>
  <cols>
    <col min="1" max="1" width="34.85546875" style="73" bestFit="1" customWidth="1"/>
    <col min="2" max="2" width="3.140625" style="74" customWidth="1"/>
    <col min="3" max="3" width="3.140625" style="83" customWidth="1"/>
    <col min="4" max="4" width="3.140625" style="75" customWidth="1"/>
    <col min="5" max="5" width="3.140625" style="83" customWidth="1"/>
    <col min="6" max="6" width="3.140625" style="74" customWidth="1"/>
    <col min="7" max="7" width="3.140625" style="83" customWidth="1"/>
    <col min="8" max="8" width="3.140625" style="74" customWidth="1"/>
    <col min="9" max="9" width="3.140625" style="83" customWidth="1"/>
    <col min="10" max="10" width="3.140625" style="74" customWidth="1"/>
    <col min="11" max="11" width="3.140625" style="83" customWidth="1"/>
    <col min="12" max="12" width="3.140625" style="74" customWidth="1"/>
    <col min="13" max="13" width="3.140625" style="83" customWidth="1"/>
    <col min="14" max="14" width="3.140625" style="74" customWidth="1"/>
    <col min="15" max="15" width="3.140625" style="83" customWidth="1"/>
    <col min="16" max="16" width="3.140625" style="74" customWidth="1"/>
    <col min="17" max="17" width="3.140625" style="83" customWidth="1"/>
    <col min="18" max="18" width="3.140625" style="74" customWidth="1"/>
    <col min="19" max="19" width="3.140625" style="83" customWidth="1"/>
    <col min="20" max="20" width="3.140625" style="74" customWidth="1"/>
    <col min="21" max="21" width="3.140625" style="83" customWidth="1"/>
    <col min="22" max="22" width="3.140625" style="74" customWidth="1"/>
    <col min="23" max="23" width="3.140625" style="83" customWidth="1"/>
    <col min="24" max="24" width="3.140625" style="74" customWidth="1"/>
    <col min="25" max="25" width="3.140625" style="83" customWidth="1"/>
    <col min="26" max="26" width="3.140625" style="74" customWidth="1"/>
    <col min="27" max="27" width="3.140625" style="83" customWidth="1"/>
    <col min="28" max="28" width="3.140625" style="74" customWidth="1"/>
    <col min="29" max="29" width="3.140625" style="83" customWidth="1"/>
    <col min="30" max="30" width="3.140625" style="74" customWidth="1"/>
    <col min="31" max="31" width="3.140625" style="83" customWidth="1"/>
    <col min="32" max="16384" width="9.140625" style="1"/>
  </cols>
  <sheetData>
    <row r="1" spans="1:32" ht="54.75" customHeight="1" thickTop="1" x14ac:dyDescent="0.2">
      <c r="A1" s="65" t="s">
        <v>73</v>
      </c>
      <c r="B1" s="482" t="str">
        <f ca="1">'Brownie 1'!$A$1</f>
        <v>Brownie 1</v>
      </c>
      <c r="C1" s="482"/>
      <c r="D1" s="482" t="str">
        <f ca="1">'Brownie 2'!$A$1</f>
        <v>Brownie 2</v>
      </c>
      <c r="E1" s="482"/>
      <c r="F1" s="482" t="str">
        <f ca="1">'Brownie 3'!$A$1</f>
        <v>Brownie 3</v>
      </c>
      <c r="G1" s="482"/>
      <c r="H1" s="482" t="str">
        <f ca="1">'Brownie 4'!$A$1</f>
        <v>Brownie 4</v>
      </c>
      <c r="I1" s="482"/>
      <c r="J1" s="482" t="str">
        <f ca="1">'Brownie 5'!$A$1</f>
        <v>Brownie 5</v>
      </c>
      <c r="K1" s="482"/>
      <c r="L1" s="482" t="str">
        <f ca="1">'Brownie 6'!$A$1</f>
        <v>Brownie 6</v>
      </c>
      <c r="M1" s="482"/>
      <c r="N1" s="482" t="str">
        <f ca="1">'Brownie 7'!$A$1</f>
        <v>Brownie 7</v>
      </c>
      <c r="O1" s="482"/>
      <c r="P1" s="482" t="str">
        <f ca="1">'Brownie 8'!$A$1</f>
        <v>Brownie 8</v>
      </c>
      <c r="Q1" s="482"/>
      <c r="R1" s="482" t="str">
        <f ca="1">'Brownie 9'!$A$1</f>
        <v>Brownie 9</v>
      </c>
      <c r="S1" s="482"/>
      <c r="T1" s="482" t="str">
        <f ca="1">'Brownie 10'!$A$1</f>
        <v>Brownie 10</v>
      </c>
      <c r="U1" s="482"/>
      <c r="V1" s="482" t="str">
        <f ca="1">'Brownie 11'!$A$1</f>
        <v>Brownie 11</v>
      </c>
      <c r="W1" s="482"/>
      <c r="X1" s="482" t="str">
        <f ca="1">'Brownie 12'!$A$1</f>
        <v>Brownie 12</v>
      </c>
      <c r="Y1" s="482"/>
      <c r="Z1" s="482" t="str">
        <f ca="1">'Brownie 13'!$A$1</f>
        <v>Brownie 13</v>
      </c>
      <c r="AA1" s="482"/>
      <c r="AB1" s="482" t="str">
        <f ca="1">'Brownie 14'!$A$1</f>
        <v>Brownie 14</v>
      </c>
      <c r="AC1" s="482"/>
      <c r="AD1" s="482" t="str">
        <f ca="1">'Brownie 15'!$A$1</f>
        <v>Brownie 15</v>
      </c>
      <c r="AE1" s="483"/>
    </row>
    <row r="2" spans="1:32" s="159" customFormat="1" ht="48.75" customHeight="1" x14ac:dyDescent="0.2">
      <c r="A2" s="160" t="s">
        <v>145</v>
      </c>
      <c r="B2" s="154" t="s">
        <v>74</v>
      </c>
      <c r="C2" s="155" t="s">
        <v>101</v>
      </c>
      <c r="D2" s="156" t="s">
        <v>74</v>
      </c>
      <c r="E2" s="155" t="s">
        <v>101</v>
      </c>
      <c r="F2" s="156" t="s">
        <v>74</v>
      </c>
      <c r="G2" s="155" t="s">
        <v>101</v>
      </c>
      <c r="H2" s="156" t="s">
        <v>74</v>
      </c>
      <c r="I2" s="155" t="s">
        <v>101</v>
      </c>
      <c r="J2" s="156" t="s">
        <v>74</v>
      </c>
      <c r="K2" s="155" t="s">
        <v>101</v>
      </c>
      <c r="L2" s="156" t="s">
        <v>74</v>
      </c>
      <c r="M2" s="155" t="s">
        <v>101</v>
      </c>
      <c r="N2" s="156" t="s">
        <v>74</v>
      </c>
      <c r="O2" s="155" t="s">
        <v>101</v>
      </c>
      <c r="P2" s="156" t="s">
        <v>74</v>
      </c>
      <c r="Q2" s="155" t="s">
        <v>101</v>
      </c>
      <c r="R2" s="156" t="s">
        <v>74</v>
      </c>
      <c r="S2" s="155" t="s">
        <v>101</v>
      </c>
      <c r="T2" s="156" t="s">
        <v>74</v>
      </c>
      <c r="U2" s="155" t="s">
        <v>101</v>
      </c>
      <c r="V2" s="156" t="s">
        <v>74</v>
      </c>
      <c r="W2" s="155" t="s">
        <v>101</v>
      </c>
      <c r="X2" s="156" t="s">
        <v>74</v>
      </c>
      <c r="Y2" s="155" t="s">
        <v>101</v>
      </c>
      <c r="Z2" s="156" t="s">
        <v>74</v>
      </c>
      <c r="AA2" s="155" t="s">
        <v>101</v>
      </c>
      <c r="AB2" s="156" t="s">
        <v>74</v>
      </c>
      <c r="AC2" s="155" t="s">
        <v>101</v>
      </c>
      <c r="AD2" s="156" t="s">
        <v>74</v>
      </c>
      <c r="AE2" s="157" t="s">
        <v>101</v>
      </c>
      <c r="AF2" s="158"/>
    </row>
    <row r="3" spans="1:32" s="267" customFormat="1" ht="15" x14ac:dyDescent="0.25">
      <c r="A3" s="263" t="s">
        <v>414</v>
      </c>
      <c r="B3" s="264"/>
      <c r="C3" s="265"/>
      <c r="D3" s="264"/>
      <c r="E3" s="265"/>
      <c r="F3" s="264"/>
      <c r="G3" s="265"/>
      <c r="H3" s="264"/>
      <c r="I3" s="265"/>
      <c r="J3" s="264"/>
      <c r="K3" s="265"/>
      <c r="L3" s="264"/>
      <c r="M3" s="265"/>
      <c r="N3" s="264"/>
      <c r="O3" s="265"/>
      <c r="P3" s="264"/>
      <c r="Q3" s="265"/>
      <c r="R3" s="264"/>
      <c r="S3" s="265"/>
      <c r="T3" s="264"/>
      <c r="U3" s="265"/>
      <c r="V3" s="264"/>
      <c r="W3" s="265"/>
      <c r="X3" s="264"/>
      <c r="Y3" s="265"/>
      <c r="Z3" s="264"/>
      <c r="AA3" s="265"/>
      <c r="AB3" s="264"/>
      <c r="AC3" s="265"/>
      <c r="AD3" s="264"/>
      <c r="AE3" s="266"/>
    </row>
    <row r="4" spans="1:32" s="20" customFormat="1" x14ac:dyDescent="0.2">
      <c r="A4" s="215" t="str">
        <f>Badges!A5</f>
        <v>It's Your World -- Change It!</v>
      </c>
      <c r="B4" s="261"/>
      <c r="C4" s="80"/>
      <c r="D4" s="261"/>
      <c r="E4" s="80"/>
      <c r="F4" s="261"/>
      <c r="G4" s="80"/>
      <c r="H4" s="261"/>
      <c r="I4" s="80"/>
      <c r="J4" s="261"/>
      <c r="K4" s="80"/>
      <c r="L4" s="261"/>
      <c r="M4" s="80"/>
      <c r="N4" s="261"/>
      <c r="O4" s="80"/>
      <c r="P4" s="261"/>
      <c r="Q4" s="80"/>
      <c r="R4" s="261"/>
      <c r="S4" s="80"/>
      <c r="T4" s="261"/>
      <c r="U4" s="80"/>
      <c r="V4" s="261"/>
      <c r="W4" s="80"/>
      <c r="X4" s="261"/>
      <c r="Y4" s="80"/>
      <c r="Z4" s="261"/>
      <c r="AA4" s="80"/>
      <c r="AB4" s="261"/>
      <c r="AC4" s="80"/>
      <c r="AD4" s="261"/>
      <c r="AE4" s="87"/>
    </row>
    <row r="5" spans="1:32" x14ac:dyDescent="0.2">
      <c r="A5" s="68" t="str">
        <f>Badges!B6</f>
        <v>Computer Expert</v>
      </c>
      <c r="B5" s="67" t="str">
        <f>IF(Badges!D28="C","E","")</f>
        <v/>
      </c>
      <c r="C5" s="77"/>
      <c r="D5" s="67" t="str">
        <f>IF(Badges!E28="C","E","")</f>
        <v/>
      </c>
      <c r="E5" s="77"/>
      <c r="F5" s="67" t="str">
        <f>IF(Badges!F28="C","E","")</f>
        <v/>
      </c>
      <c r="G5" s="77"/>
      <c r="H5" s="67" t="str">
        <f>IF(Badges!G28="C","E","")</f>
        <v/>
      </c>
      <c r="I5" s="77"/>
      <c r="J5" s="67" t="str">
        <f>IF(Badges!H28="C","E","")</f>
        <v/>
      </c>
      <c r="K5" s="77"/>
      <c r="L5" s="67" t="str">
        <f>IF(Badges!I28="C","E","")</f>
        <v/>
      </c>
      <c r="M5" s="77"/>
      <c r="N5" s="67" t="str">
        <f>IF(Badges!J28="C","E","")</f>
        <v/>
      </c>
      <c r="O5" s="77"/>
      <c r="P5" s="67" t="str">
        <f>IF(Badges!K28="C","E","")</f>
        <v/>
      </c>
      <c r="Q5" s="77"/>
      <c r="R5" s="67" t="str">
        <f>IF(Badges!L28="C","E","")</f>
        <v/>
      </c>
      <c r="S5" s="77"/>
      <c r="T5" s="67" t="str">
        <f>IF(Badges!M28="C","E","")</f>
        <v/>
      </c>
      <c r="U5" s="77"/>
      <c r="V5" s="67" t="str">
        <f>IF(Badges!N28="C","E","")</f>
        <v/>
      </c>
      <c r="W5" s="77"/>
      <c r="X5" s="67" t="str">
        <f>IF(Badges!O28="C","E","")</f>
        <v/>
      </c>
      <c r="Y5" s="77"/>
      <c r="Z5" s="67" t="str">
        <f>IF(Badges!P28="C","E","")</f>
        <v/>
      </c>
      <c r="AA5" s="77"/>
      <c r="AB5" s="67" t="str">
        <f>IF(Badges!Q28="C","E","")</f>
        <v/>
      </c>
      <c r="AC5" s="77"/>
      <c r="AD5" s="67" t="str">
        <f>IF(Badges!R28="C","E","")</f>
        <v/>
      </c>
      <c r="AE5" s="84"/>
      <c r="AF5" s="20"/>
    </row>
    <row r="6" spans="1:32" x14ac:dyDescent="0.2">
      <c r="A6" s="68" t="str">
        <f>Badges!B29</f>
        <v>My Best Self</v>
      </c>
      <c r="B6" s="67" t="str">
        <f>IF(Badges!D51="C","E","")</f>
        <v/>
      </c>
      <c r="C6" s="77"/>
      <c r="D6" s="67" t="str">
        <f>IF(Badges!E51="C","E","")</f>
        <v/>
      </c>
      <c r="E6" s="77"/>
      <c r="F6" s="67" t="str">
        <f>IF(Badges!F51="C","E","")</f>
        <v/>
      </c>
      <c r="G6" s="77"/>
      <c r="H6" s="67" t="str">
        <f>IF(Badges!G51="C","E","")</f>
        <v/>
      </c>
      <c r="I6" s="77"/>
      <c r="J6" s="67" t="str">
        <f>IF(Badges!H51="C","E","")</f>
        <v/>
      </c>
      <c r="K6" s="77"/>
      <c r="L6" s="67" t="str">
        <f>IF(Badges!I51="C","E","")</f>
        <v/>
      </c>
      <c r="M6" s="77"/>
      <c r="N6" s="67" t="str">
        <f>IF(Badges!J51="C","E","")</f>
        <v/>
      </c>
      <c r="O6" s="77"/>
      <c r="P6" s="67" t="str">
        <f>IF(Badges!K51="C","E","")</f>
        <v/>
      </c>
      <c r="Q6" s="77"/>
      <c r="R6" s="67" t="str">
        <f>IF(Badges!L51="C","E","")</f>
        <v/>
      </c>
      <c r="S6" s="77"/>
      <c r="T6" s="67" t="str">
        <f>IF(Badges!M51="C","E","")</f>
        <v/>
      </c>
      <c r="U6" s="77"/>
      <c r="V6" s="67" t="str">
        <f>IF(Badges!N51="C","E","")</f>
        <v/>
      </c>
      <c r="W6" s="77"/>
      <c r="X6" s="67" t="str">
        <f>IF(Badges!O51="C","E","")</f>
        <v/>
      </c>
      <c r="Y6" s="77"/>
      <c r="Z6" s="67" t="str">
        <f>IF(Badges!P51="C","E","")</f>
        <v/>
      </c>
      <c r="AA6" s="77"/>
      <c r="AB6" s="67" t="str">
        <f>IF(Badges!Q51="C","E","")</f>
        <v/>
      </c>
      <c r="AC6" s="77"/>
      <c r="AD6" s="67" t="str">
        <f>IF(Badges!R51="C","E","")</f>
        <v/>
      </c>
      <c r="AE6" s="84"/>
      <c r="AF6" s="20"/>
    </row>
    <row r="7" spans="1:32" x14ac:dyDescent="0.2">
      <c r="A7" s="68" t="str">
        <f>Badges!B52</f>
        <v>Dancer</v>
      </c>
      <c r="B7" s="67" t="str">
        <f>IF(Badges!D74="C","E","")</f>
        <v/>
      </c>
      <c r="C7" s="77"/>
      <c r="D7" s="67" t="str">
        <f>IF(Badges!E74="C","E","")</f>
        <v/>
      </c>
      <c r="E7" s="77"/>
      <c r="F7" s="67" t="str">
        <f>IF(Badges!F74="C","E","")</f>
        <v/>
      </c>
      <c r="G7" s="77"/>
      <c r="H7" s="67" t="str">
        <f>IF(Badges!G74="C","E","")</f>
        <v/>
      </c>
      <c r="I7" s="77"/>
      <c r="J7" s="67" t="str">
        <f>IF(Badges!H74="C","E","")</f>
        <v/>
      </c>
      <c r="K7" s="77"/>
      <c r="L7" s="67" t="str">
        <f>IF(Badges!I74="C","E","")</f>
        <v/>
      </c>
      <c r="M7" s="77"/>
      <c r="N7" s="67" t="str">
        <f>IF(Badges!J74="C","E","")</f>
        <v/>
      </c>
      <c r="O7" s="77"/>
      <c r="P7" s="67" t="str">
        <f>IF(Badges!K74="C","E","")</f>
        <v/>
      </c>
      <c r="Q7" s="77"/>
      <c r="R7" s="67" t="str">
        <f>IF(Badges!L74="C","E","")</f>
        <v/>
      </c>
      <c r="S7" s="77"/>
      <c r="T7" s="67" t="str">
        <f>IF(Badges!M74="C","E","")</f>
        <v/>
      </c>
      <c r="U7" s="77"/>
      <c r="V7" s="67" t="str">
        <f>IF(Badges!N74="C","E","")</f>
        <v/>
      </c>
      <c r="W7" s="77"/>
      <c r="X7" s="67" t="str">
        <f>IF(Badges!O74="C","E","")</f>
        <v/>
      </c>
      <c r="Y7" s="77"/>
      <c r="Z7" s="67" t="str">
        <f>IF(Badges!P74="C","E","")</f>
        <v/>
      </c>
      <c r="AA7" s="77"/>
      <c r="AB7" s="67" t="str">
        <f>IF(Badges!Q74="C","E","")</f>
        <v/>
      </c>
      <c r="AC7" s="77"/>
      <c r="AD7" s="67" t="str">
        <f>IF(Badges!R74="C","E","")</f>
        <v/>
      </c>
      <c r="AE7" s="84"/>
      <c r="AF7" s="20"/>
    </row>
    <row r="8" spans="1:32" x14ac:dyDescent="0.2">
      <c r="A8" s="68" t="str">
        <f>Badges!B75</f>
        <v>Home Scientist</v>
      </c>
      <c r="B8" s="67" t="str">
        <f>IF(Badges!D97="C","E","")</f>
        <v/>
      </c>
      <c r="C8" s="77"/>
      <c r="D8" s="67" t="str">
        <f>IF(Badges!E97="C","E","")</f>
        <v/>
      </c>
      <c r="E8" s="77"/>
      <c r="F8" s="67" t="str">
        <f>IF(Badges!F97="C","E","")</f>
        <v/>
      </c>
      <c r="G8" s="77"/>
      <c r="H8" s="67" t="str">
        <f>IF(Badges!G97="C","E","")</f>
        <v/>
      </c>
      <c r="I8" s="77"/>
      <c r="J8" s="67" t="str">
        <f>IF(Badges!H97="C","E","")</f>
        <v/>
      </c>
      <c r="K8" s="77"/>
      <c r="L8" s="67" t="str">
        <f>IF(Badges!I97="C","E","")</f>
        <v/>
      </c>
      <c r="M8" s="77"/>
      <c r="N8" s="67" t="str">
        <f>IF(Badges!J97="C","E","")</f>
        <v/>
      </c>
      <c r="O8" s="77"/>
      <c r="P8" s="67" t="str">
        <f>IF(Badges!K97="C","E","")</f>
        <v/>
      </c>
      <c r="Q8" s="77"/>
      <c r="R8" s="67" t="str">
        <f>IF(Badges!L97="C","E","")</f>
        <v/>
      </c>
      <c r="S8" s="77"/>
      <c r="T8" s="67" t="str">
        <f>IF(Badges!M97="C","E","")</f>
        <v/>
      </c>
      <c r="U8" s="77"/>
      <c r="V8" s="67" t="str">
        <f>IF(Badges!N97="C","E","")</f>
        <v/>
      </c>
      <c r="W8" s="77"/>
      <c r="X8" s="67" t="str">
        <f>IF(Badges!O97="C","E","")</f>
        <v/>
      </c>
      <c r="Y8" s="77"/>
      <c r="Z8" s="67" t="str">
        <f>IF(Badges!P97="C","E","")</f>
        <v/>
      </c>
      <c r="AA8" s="77"/>
      <c r="AB8" s="67" t="str">
        <f>IF(Badges!Q97="C","E","")</f>
        <v/>
      </c>
      <c r="AC8" s="77"/>
      <c r="AD8" s="67" t="str">
        <f>IF(Badges!R97="C","E","")</f>
        <v/>
      </c>
      <c r="AE8" s="84"/>
      <c r="AF8" s="20"/>
    </row>
    <row r="9" spans="1:32" x14ac:dyDescent="0.2">
      <c r="A9" s="262" t="str">
        <f>Badges!B98</f>
        <v>My Family Story</v>
      </c>
      <c r="B9" s="69" t="str">
        <f>IF(Badges!D120="C","E","")</f>
        <v/>
      </c>
      <c r="C9" s="77"/>
      <c r="D9" s="69" t="str">
        <f>IF(Badges!E120="C","E","")</f>
        <v/>
      </c>
      <c r="E9" s="77"/>
      <c r="F9" s="69" t="str">
        <f>IF(Badges!F120="C","E","")</f>
        <v/>
      </c>
      <c r="G9" s="77"/>
      <c r="H9" s="69" t="str">
        <f>IF(Badges!G120="C","E","")</f>
        <v/>
      </c>
      <c r="I9" s="77"/>
      <c r="J9" s="69" t="str">
        <f>IF(Badges!H120="C","E","")</f>
        <v/>
      </c>
      <c r="K9" s="77"/>
      <c r="L9" s="69" t="str">
        <f>IF(Badges!I120="C","E","")</f>
        <v/>
      </c>
      <c r="M9" s="77"/>
      <c r="N9" s="69" t="str">
        <f>IF(Badges!J120="C","E","")</f>
        <v/>
      </c>
      <c r="O9" s="77"/>
      <c r="P9" s="69" t="str">
        <f>IF(Badges!K120="C","E","")</f>
        <v/>
      </c>
      <c r="Q9" s="77"/>
      <c r="R9" s="69" t="str">
        <f>IF(Badges!L120="C","E","")</f>
        <v/>
      </c>
      <c r="S9" s="77"/>
      <c r="T9" s="69" t="str">
        <f>IF(Badges!M120="C","E","")</f>
        <v/>
      </c>
      <c r="U9" s="77"/>
      <c r="V9" s="69" t="str">
        <f>IF(Badges!N120="C","E","")</f>
        <v/>
      </c>
      <c r="W9" s="77"/>
      <c r="X9" s="69" t="str">
        <f>IF(Badges!O120="C","E","")</f>
        <v/>
      </c>
      <c r="Y9" s="77"/>
      <c r="Z9" s="69" t="str">
        <f>IF(Badges!P120="C","E","")</f>
        <v/>
      </c>
      <c r="AA9" s="77"/>
      <c r="AB9" s="69" t="str">
        <f>IF(Badges!Q120="C","E","")</f>
        <v/>
      </c>
      <c r="AC9" s="77"/>
      <c r="AD9" s="69" t="str">
        <f>IF(Badges!R120="C","E","")</f>
        <v/>
      </c>
      <c r="AE9" s="84"/>
      <c r="AF9" s="20"/>
    </row>
    <row r="10" spans="1:32" s="20" customFormat="1" x14ac:dyDescent="0.2">
      <c r="A10" s="215" t="str">
        <f>Badges!A121</f>
        <v>It's Your Planet -- Love It!</v>
      </c>
      <c r="B10" s="261"/>
      <c r="C10" s="80"/>
      <c r="D10" s="261"/>
      <c r="E10" s="80"/>
      <c r="F10" s="261"/>
      <c r="G10" s="80"/>
      <c r="H10" s="261"/>
      <c r="I10" s="80"/>
      <c r="J10" s="261"/>
      <c r="K10" s="80"/>
      <c r="L10" s="261"/>
      <c r="M10" s="80"/>
      <c r="N10" s="261"/>
      <c r="O10" s="80"/>
      <c r="P10" s="261"/>
      <c r="Q10" s="80"/>
      <c r="R10" s="261"/>
      <c r="S10" s="80"/>
      <c r="T10" s="261"/>
      <c r="U10" s="80"/>
      <c r="V10" s="261"/>
      <c r="W10" s="80"/>
      <c r="X10" s="261"/>
      <c r="Y10" s="80"/>
      <c r="Z10" s="261"/>
      <c r="AA10" s="80"/>
      <c r="AB10" s="261"/>
      <c r="AC10" s="80"/>
      <c r="AD10" s="261"/>
      <c r="AE10" s="87"/>
    </row>
    <row r="11" spans="1:32" x14ac:dyDescent="0.2">
      <c r="A11" s="68" t="str">
        <f>Badges!B122</f>
        <v>Potter</v>
      </c>
      <c r="B11" s="69" t="str">
        <f>IF(Badges!D144="C","E","")</f>
        <v/>
      </c>
      <c r="C11" s="77"/>
      <c r="D11" s="69" t="str">
        <f>IF(Badges!E144="C","E","")</f>
        <v/>
      </c>
      <c r="E11" s="77"/>
      <c r="F11" s="69" t="str">
        <f>IF(Badges!F144="C","E","")</f>
        <v/>
      </c>
      <c r="G11" s="77"/>
      <c r="H11" s="69" t="str">
        <f>IF(Badges!G144="C","E","")</f>
        <v/>
      </c>
      <c r="I11" s="77"/>
      <c r="J11" s="69" t="str">
        <f>IF(Badges!H144="C","E","")</f>
        <v/>
      </c>
      <c r="K11" s="77"/>
      <c r="L11" s="69" t="str">
        <f>IF(Badges!I144="C","E","")</f>
        <v/>
      </c>
      <c r="M11" s="77"/>
      <c r="N11" s="69" t="str">
        <f>IF(Badges!J144="C","E","")</f>
        <v/>
      </c>
      <c r="O11" s="77"/>
      <c r="P11" s="69" t="str">
        <f>IF(Badges!K144="C","E","")</f>
        <v/>
      </c>
      <c r="Q11" s="77"/>
      <c r="R11" s="69" t="str">
        <f>IF(Badges!L144="C","E","")</f>
        <v/>
      </c>
      <c r="S11" s="77"/>
      <c r="T11" s="69" t="str">
        <f>IF(Badges!M144="C","E","")</f>
        <v/>
      </c>
      <c r="U11" s="77"/>
      <c r="V11" s="69" t="str">
        <f>IF(Badges!N144="C","E","")</f>
        <v/>
      </c>
      <c r="W11" s="77"/>
      <c r="X11" s="69" t="str">
        <f>IF(Badges!O144="C","E","")</f>
        <v/>
      </c>
      <c r="Y11" s="77"/>
      <c r="Z11" s="69" t="str">
        <f>IF(Badges!P144="C","E","")</f>
        <v/>
      </c>
      <c r="AA11" s="77"/>
      <c r="AB11" s="69" t="str">
        <f>IF(Badges!Q144="C","E","")</f>
        <v/>
      </c>
      <c r="AC11" s="77"/>
      <c r="AD11" s="69" t="str">
        <f>IF(Badges!R144="C","E","")</f>
        <v/>
      </c>
      <c r="AE11" s="84"/>
      <c r="AF11" s="20"/>
    </row>
    <row r="12" spans="1:32" x14ac:dyDescent="0.2">
      <c r="A12" s="68" t="str">
        <f>Badges!B145</f>
        <v>Household Elf</v>
      </c>
      <c r="B12" s="69" t="str">
        <f>IF(Badges!D167="C","E","")</f>
        <v/>
      </c>
      <c r="C12" s="77"/>
      <c r="D12" s="69" t="str">
        <f>IF(Badges!E167="C","E","")</f>
        <v/>
      </c>
      <c r="E12" s="77"/>
      <c r="F12" s="69" t="str">
        <f>IF(Badges!F167="C","E","")</f>
        <v/>
      </c>
      <c r="G12" s="77"/>
      <c r="H12" s="69" t="str">
        <f>IF(Badges!G167="C","E","")</f>
        <v/>
      </c>
      <c r="I12" s="77"/>
      <c r="J12" s="69" t="str">
        <f>IF(Badges!H167="C","E","")</f>
        <v/>
      </c>
      <c r="K12" s="77"/>
      <c r="L12" s="69" t="str">
        <f>IF(Badges!I167="C","E","")</f>
        <v/>
      </c>
      <c r="M12" s="77"/>
      <c r="N12" s="69" t="str">
        <f>IF(Badges!J167="C","E","")</f>
        <v/>
      </c>
      <c r="O12" s="77"/>
      <c r="P12" s="69" t="str">
        <f>IF(Badges!K167="C","E","")</f>
        <v/>
      </c>
      <c r="Q12" s="77"/>
      <c r="R12" s="69" t="str">
        <f>IF(Badges!L167="C","E","")</f>
        <v/>
      </c>
      <c r="S12" s="77"/>
      <c r="T12" s="69" t="str">
        <f>IF(Badges!M167="C","E","")</f>
        <v/>
      </c>
      <c r="U12" s="77"/>
      <c r="V12" s="69" t="str">
        <f>IF(Badges!N167="C","E","")</f>
        <v/>
      </c>
      <c r="W12" s="77"/>
      <c r="X12" s="69" t="str">
        <f>IF(Badges!O167="C","E","")</f>
        <v/>
      </c>
      <c r="Y12" s="77"/>
      <c r="Z12" s="69" t="str">
        <f>IF(Badges!P167="C","E","")</f>
        <v/>
      </c>
      <c r="AA12" s="77"/>
      <c r="AB12" s="69" t="str">
        <f>IF(Badges!Q167="C","E","")</f>
        <v/>
      </c>
      <c r="AC12" s="77"/>
      <c r="AD12" s="69" t="str">
        <f>IF(Badges!R167="C","E","")</f>
        <v/>
      </c>
      <c r="AE12" s="84"/>
      <c r="AF12" s="20"/>
    </row>
    <row r="13" spans="1:32" x14ac:dyDescent="0.2">
      <c r="A13" s="68" t="str">
        <f>Badges!B168</f>
        <v>Senses</v>
      </c>
      <c r="B13" s="69" t="str">
        <f>IF(Badges!D190="C","E","")</f>
        <v/>
      </c>
      <c r="C13" s="77"/>
      <c r="D13" s="69" t="str">
        <f>IF(Badges!E190="C","E","")</f>
        <v/>
      </c>
      <c r="E13" s="77"/>
      <c r="F13" s="69" t="str">
        <f>IF(Badges!F190="C","E","")</f>
        <v/>
      </c>
      <c r="G13" s="77"/>
      <c r="H13" s="69" t="str">
        <f>IF(Badges!G190="C","E","")</f>
        <v/>
      </c>
      <c r="I13" s="77"/>
      <c r="J13" s="69" t="str">
        <f>IF(Badges!H190="C","E","")</f>
        <v/>
      </c>
      <c r="K13" s="77"/>
      <c r="L13" s="69" t="str">
        <f>IF(Badges!I190="C","E","")</f>
        <v/>
      </c>
      <c r="M13" s="77"/>
      <c r="N13" s="69" t="str">
        <f>IF(Badges!J190="C","E","")</f>
        <v/>
      </c>
      <c r="O13" s="77"/>
      <c r="P13" s="69" t="str">
        <f>IF(Badges!K190="C","E","")</f>
        <v/>
      </c>
      <c r="Q13" s="77"/>
      <c r="R13" s="69" t="str">
        <f>IF(Badges!L190="C","E","")</f>
        <v/>
      </c>
      <c r="S13" s="77"/>
      <c r="T13" s="69" t="str">
        <f>IF(Badges!M190="C","E","")</f>
        <v/>
      </c>
      <c r="U13" s="77"/>
      <c r="V13" s="69" t="str">
        <f>IF(Badges!N190="C","E","")</f>
        <v/>
      </c>
      <c r="W13" s="77"/>
      <c r="X13" s="69" t="str">
        <f>IF(Badges!O190="C","E","")</f>
        <v/>
      </c>
      <c r="Y13" s="77"/>
      <c r="Z13" s="69" t="str">
        <f>IF(Badges!P190="C","E","")</f>
        <v/>
      </c>
      <c r="AA13" s="77"/>
      <c r="AB13" s="69" t="str">
        <f>IF(Badges!Q190="C","E","")</f>
        <v/>
      </c>
      <c r="AC13" s="77"/>
      <c r="AD13" s="69" t="str">
        <f>IF(Badges!R190="C","E","")</f>
        <v/>
      </c>
      <c r="AE13" s="84"/>
      <c r="AF13" s="20"/>
    </row>
    <row r="14" spans="1:32" x14ac:dyDescent="0.2">
      <c r="A14" s="68" t="str">
        <f>Badges!B191</f>
        <v>Hiker</v>
      </c>
      <c r="B14" s="69" t="str">
        <f>IF(Badges!D213="C","E","")</f>
        <v/>
      </c>
      <c r="C14" s="77"/>
      <c r="D14" s="69" t="str">
        <f>IF(Badges!E213="C","E","")</f>
        <v/>
      </c>
      <c r="E14" s="77"/>
      <c r="F14" s="69" t="str">
        <f>IF(Badges!F213="C","E","")</f>
        <v/>
      </c>
      <c r="G14" s="77"/>
      <c r="H14" s="69" t="str">
        <f>IF(Badges!G213="C","E","")</f>
        <v/>
      </c>
      <c r="I14" s="77"/>
      <c r="J14" s="69" t="str">
        <f>IF(Badges!H213="C","E","")</f>
        <v/>
      </c>
      <c r="K14" s="77"/>
      <c r="L14" s="69" t="str">
        <f>IF(Badges!I213="C","E","")</f>
        <v/>
      </c>
      <c r="M14" s="77"/>
      <c r="N14" s="69" t="str">
        <f>IF(Badges!J213="C","E","")</f>
        <v/>
      </c>
      <c r="O14" s="77"/>
      <c r="P14" s="69" t="str">
        <f>IF(Badges!K213="C","E","")</f>
        <v/>
      </c>
      <c r="Q14" s="77"/>
      <c r="R14" s="69" t="str">
        <f>IF(Badges!L213="C","E","")</f>
        <v/>
      </c>
      <c r="S14" s="77"/>
      <c r="T14" s="69" t="str">
        <f>IF(Badges!M213="C","E","")</f>
        <v/>
      </c>
      <c r="U14" s="77"/>
      <c r="V14" s="69" t="str">
        <f>IF(Badges!N213="C","E","")</f>
        <v/>
      </c>
      <c r="W14" s="77"/>
      <c r="X14" s="69" t="str">
        <f>IF(Badges!O213="C","E","")</f>
        <v/>
      </c>
      <c r="Y14" s="77"/>
      <c r="Z14" s="69" t="str">
        <f>IF(Badges!P213="C","E","")</f>
        <v/>
      </c>
      <c r="AA14" s="77"/>
      <c r="AB14" s="69" t="str">
        <f>IF(Badges!Q213="C","E","")</f>
        <v/>
      </c>
      <c r="AC14" s="77"/>
      <c r="AD14" s="69" t="str">
        <f>IF(Badges!R213="C","E","")</f>
        <v/>
      </c>
      <c r="AE14" s="84"/>
      <c r="AF14" s="20"/>
    </row>
    <row r="15" spans="1:32" x14ac:dyDescent="0.2">
      <c r="A15" s="262" t="str">
        <f>Badges!B214</f>
        <v>My Great Day</v>
      </c>
      <c r="B15" s="69" t="str">
        <f>IF(Badges!D236="C","E","")</f>
        <v/>
      </c>
      <c r="C15" s="77"/>
      <c r="D15" s="69" t="str">
        <f>IF(Badges!E236="C","E","")</f>
        <v/>
      </c>
      <c r="E15" s="77"/>
      <c r="F15" s="69" t="str">
        <f>IF(Badges!F236="C","E","")</f>
        <v/>
      </c>
      <c r="G15" s="77"/>
      <c r="H15" s="69" t="str">
        <f>IF(Badges!G236="C","E","")</f>
        <v/>
      </c>
      <c r="I15" s="77"/>
      <c r="J15" s="69" t="str">
        <f>IF(Badges!H236="C","E","")</f>
        <v/>
      </c>
      <c r="K15" s="77"/>
      <c r="L15" s="69" t="str">
        <f>IF(Badges!I236="C","E","")</f>
        <v/>
      </c>
      <c r="M15" s="77"/>
      <c r="N15" s="69" t="str">
        <f>IF(Badges!J236="C","E","")</f>
        <v/>
      </c>
      <c r="O15" s="77"/>
      <c r="P15" s="69" t="str">
        <f>IF(Badges!K236="C","E","")</f>
        <v/>
      </c>
      <c r="Q15" s="77"/>
      <c r="R15" s="69" t="str">
        <f>IF(Badges!L236="C","E","")</f>
        <v/>
      </c>
      <c r="S15" s="77"/>
      <c r="T15" s="69" t="str">
        <f>IF(Badges!M236="C","E","")</f>
        <v/>
      </c>
      <c r="U15" s="77"/>
      <c r="V15" s="69" t="str">
        <f>IF(Badges!N236="C","E","")</f>
        <v/>
      </c>
      <c r="W15" s="77"/>
      <c r="X15" s="69" t="str">
        <f>IF(Badges!O236="C","E","")</f>
        <v/>
      </c>
      <c r="Y15" s="77"/>
      <c r="Z15" s="69" t="str">
        <f>IF(Badges!P236="C","E","")</f>
        <v/>
      </c>
      <c r="AA15" s="77"/>
      <c r="AB15" s="69" t="str">
        <f>IF(Badges!Q236="C","E","")</f>
        <v/>
      </c>
      <c r="AC15" s="77"/>
      <c r="AD15" s="69" t="str">
        <f>IF(Badges!R236="C","E","")</f>
        <v/>
      </c>
      <c r="AE15" s="84"/>
      <c r="AF15" s="20"/>
    </row>
    <row r="16" spans="1:32" s="20" customFormat="1" x14ac:dyDescent="0.2">
      <c r="A16" s="215" t="str">
        <f>Badges!A237</f>
        <v>It's Your Story -- Tell It!</v>
      </c>
      <c r="B16" s="261"/>
      <c r="C16" s="80"/>
      <c r="D16" s="261"/>
      <c r="E16" s="80"/>
      <c r="F16" s="261"/>
      <c r="G16" s="80"/>
      <c r="H16" s="261"/>
      <c r="I16" s="80"/>
      <c r="J16" s="261"/>
      <c r="K16" s="80"/>
      <c r="L16" s="261"/>
      <c r="M16" s="80"/>
      <c r="N16" s="261"/>
      <c r="O16" s="80"/>
      <c r="P16" s="261"/>
      <c r="Q16" s="80"/>
      <c r="R16" s="261"/>
      <c r="S16" s="80"/>
      <c r="T16" s="261"/>
      <c r="U16" s="80"/>
      <c r="V16" s="261"/>
      <c r="W16" s="80"/>
      <c r="X16" s="261"/>
      <c r="Y16" s="80"/>
      <c r="Z16" s="261"/>
      <c r="AA16" s="80"/>
      <c r="AB16" s="261"/>
      <c r="AC16" s="80"/>
      <c r="AD16" s="261"/>
      <c r="AE16" s="87"/>
    </row>
    <row r="17" spans="1:32" x14ac:dyDescent="0.2">
      <c r="A17" s="68" t="str">
        <f>Badges!B238</f>
        <v>Letterboxer</v>
      </c>
      <c r="B17" s="69" t="str">
        <f>IF(Badges!D260="C","E","")</f>
        <v/>
      </c>
      <c r="C17" s="77"/>
      <c r="D17" s="69" t="str">
        <f>IF(Badges!E260="C","E","")</f>
        <v/>
      </c>
      <c r="E17" s="77"/>
      <c r="F17" s="69" t="str">
        <f>IF(Badges!F260="C","E","")</f>
        <v/>
      </c>
      <c r="G17" s="77"/>
      <c r="H17" s="69" t="str">
        <f>IF(Badges!G260="C","E","")</f>
        <v/>
      </c>
      <c r="I17" s="77"/>
      <c r="J17" s="69" t="str">
        <f>IF(Badges!H260="C","E","")</f>
        <v/>
      </c>
      <c r="K17" s="77"/>
      <c r="L17" s="69" t="str">
        <f>IF(Badges!I260="C","E","")</f>
        <v/>
      </c>
      <c r="M17" s="77"/>
      <c r="N17" s="69" t="str">
        <f>IF(Badges!J260="C","E","")</f>
        <v/>
      </c>
      <c r="O17" s="77"/>
      <c r="P17" s="69" t="str">
        <f>IF(Badges!K260="C","E","")</f>
        <v/>
      </c>
      <c r="Q17" s="77"/>
      <c r="R17" s="69" t="str">
        <f>IF(Badges!L260="C","E","")</f>
        <v/>
      </c>
      <c r="S17" s="77"/>
      <c r="T17" s="69" t="str">
        <f>IF(Badges!M260="C","E","")</f>
        <v/>
      </c>
      <c r="U17" s="77"/>
      <c r="V17" s="69" t="str">
        <f>IF(Badges!N260="C","E","")</f>
        <v/>
      </c>
      <c r="W17" s="77"/>
      <c r="X17" s="69" t="str">
        <f>IF(Badges!O260="C","E","")</f>
        <v/>
      </c>
      <c r="Y17" s="77"/>
      <c r="Z17" s="69" t="str">
        <f>IF(Badges!P260="C","E","")</f>
        <v/>
      </c>
      <c r="AA17" s="77"/>
      <c r="AB17" s="69" t="str">
        <f>IF(Badges!Q260="C","E","")</f>
        <v/>
      </c>
      <c r="AC17" s="77"/>
      <c r="AD17" s="69" t="str">
        <f>IF(Badges!R260="C","E","")</f>
        <v/>
      </c>
      <c r="AE17" s="84"/>
      <c r="AF17" s="20"/>
    </row>
    <row r="18" spans="1:32" x14ac:dyDescent="0.2">
      <c r="A18" s="68" t="str">
        <f>Badges!B261</f>
        <v>Pets</v>
      </c>
      <c r="B18" s="69" t="str">
        <f>IF(Badges!D283="C","E","")</f>
        <v/>
      </c>
      <c r="C18" s="77"/>
      <c r="D18" s="69" t="str">
        <f>IF(Badges!E283="C","E","")</f>
        <v/>
      </c>
      <c r="E18" s="77"/>
      <c r="F18" s="69" t="str">
        <f>IF(Badges!F283="C","E","")</f>
        <v/>
      </c>
      <c r="G18" s="77"/>
      <c r="H18" s="69" t="str">
        <f>IF(Badges!G283="C","E","")</f>
        <v/>
      </c>
      <c r="I18" s="77"/>
      <c r="J18" s="69" t="str">
        <f>IF(Badges!H283="C","E","")</f>
        <v/>
      </c>
      <c r="K18" s="77"/>
      <c r="L18" s="69" t="str">
        <f>IF(Badges!I283="C","E","")</f>
        <v/>
      </c>
      <c r="M18" s="77"/>
      <c r="N18" s="69" t="str">
        <f>IF(Badges!J283="C","E","")</f>
        <v/>
      </c>
      <c r="O18" s="77"/>
      <c r="P18" s="69" t="str">
        <f>IF(Badges!K283="C","E","")</f>
        <v/>
      </c>
      <c r="Q18" s="77"/>
      <c r="R18" s="69" t="str">
        <f>IF(Badges!L283="C","E","")</f>
        <v/>
      </c>
      <c r="S18" s="77"/>
      <c r="T18" s="69" t="str">
        <f>IF(Badges!M283="C","E","")</f>
        <v/>
      </c>
      <c r="U18" s="77"/>
      <c r="V18" s="69" t="str">
        <f>IF(Badges!N283="C","E","")</f>
        <v/>
      </c>
      <c r="W18" s="77"/>
      <c r="X18" s="69" t="str">
        <f>IF(Badges!O283="C","E","")</f>
        <v/>
      </c>
      <c r="Y18" s="77"/>
      <c r="Z18" s="69" t="str">
        <f>IF(Badges!P283="C","E","")</f>
        <v/>
      </c>
      <c r="AA18" s="77"/>
      <c r="AB18" s="69" t="str">
        <f>IF(Badges!Q283="C","E","")</f>
        <v/>
      </c>
      <c r="AC18" s="77"/>
      <c r="AD18" s="69" t="str">
        <f>IF(Badges!R283="C","E","")</f>
        <v/>
      </c>
      <c r="AE18" s="84"/>
      <c r="AF18" s="20"/>
    </row>
    <row r="19" spans="1:32" x14ac:dyDescent="0.2">
      <c r="A19" s="68" t="str">
        <f>Badges!B284</f>
        <v>Making Games</v>
      </c>
      <c r="B19" s="69" t="str">
        <f>IF(Badges!D306="C","E","")</f>
        <v/>
      </c>
      <c r="C19" s="77"/>
      <c r="D19" s="69" t="str">
        <f>IF(Badges!E306="C","E","")</f>
        <v/>
      </c>
      <c r="E19" s="77"/>
      <c r="F19" s="69" t="str">
        <f>IF(Badges!F306="C","E","")</f>
        <v/>
      </c>
      <c r="G19" s="77"/>
      <c r="H19" s="69" t="str">
        <f>IF(Badges!G306="C","E","")</f>
        <v/>
      </c>
      <c r="I19" s="77"/>
      <c r="J19" s="69" t="str">
        <f>IF(Badges!H306="C","E","")</f>
        <v/>
      </c>
      <c r="K19" s="77"/>
      <c r="L19" s="69" t="str">
        <f>IF(Badges!I306="C","E","")</f>
        <v/>
      </c>
      <c r="M19" s="77"/>
      <c r="N19" s="69" t="str">
        <f>IF(Badges!J306="C","E","")</f>
        <v/>
      </c>
      <c r="O19" s="77"/>
      <c r="P19" s="69" t="str">
        <f>IF(Badges!K306="C","E","")</f>
        <v/>
      </c>
      <c r="Q19" s="77"/>
      <c r="R19" s="69" t="str">
        <f>IF(Badges!L306="C","E","")</f>
        <v/>
      </c>
      <c r="S19" s="77"/>
      <c r="T19" s="69" t="str">
        <f>IF(Badges!M306="C","E","")</f>
        <v/>
      </c>
      <c r="U19" s="77"/>
      <c r="V19" s="69" t="str">
        <f>IF(Badges!N306="C","E","")</f>
        <v/>
      </c>
      <c r="W19" s="77"/>
      <c r="X19" s="69" t="str">
        <f>IF(Badges!O306="C","E","")</f>
        <v/>
      </c>
      <c r="Y19" s="77"/>
      <c r="Z19" s="69" t="str">
        <f>IF(Badges!P306="C","E","")</f>
        <v/>
      </c>
      <c r="AA19" s="77"/>
      <c r="AB19" s="69" t="str">
        <f>IF(Badges!Q306="C","E","")</f>
        <v/>
      </c>
      <c r="AC19" s="77"/>
      <c r="AD19" s="69" t="str">
        <f>IF(Badges!R306="C","E","")</f>
        <v/>
      </c>
      <c r="AE19" s="84"/>
      <c r="AF19" s="20"/>
    </row>
    <row r="20" spans="1:32" x14ac:dyDescent="0.2">
      <c r="A20" s="68" t="str">
        <f>Badges!B307</f>
        <v>Inventor</v>
      </c>
      <c r="B20" s="69" t="str">
        <f>IF(Badges!D329="C","E","")</f>
        <v/>
      </c>
      <c r="C20" s="77"/>
      <c r="D20" s="69" t="str">
        <f>IF(Badges!E329="C","E","")</f>
        <v/>
      </c>
      <c r="E20" s="77"/>
      <c r="F20" s="69" t="str">
        <f>IF(Badges!F329="C","E","")</f>
        <v/>
      </c>
      <c r="G20" s="77"/>
      <c r="H20" s="69" t="str">
        <f>IF(Badges!G329="C","E","")</f>
        <v/>
      </c>
      <c r="I20" s="77"/>
      <c r="J20" s="69" t="str">
        <f>IF(Badges!H329="C","E","")</f>
        <v/>
      </c>
      <c r="K20" s="77"/>
      <c r="L20" s="69" t="str">
        <f>IF(Badges!I329="C","E","")</f>
        <v/>
      </c>
      <c r="M20" s="77"/>
      <c r="N20" s="69" t="str">
        <f>IF(Badges!J329="C","E","")</f>
        <v/>
      </c>
      <c r="O20" s="77"/>
      <c r="P20" s="69" t="str">
        <f>IF(Badges!K329="C","E","")</f>
        <v/>
      </c>
      <c r="Q20" s="77"/>
      <c r="R20" s="69" t="str">
        <f>IF(Badges!L329="C","E","")</f>
        <v/>
      </c>
      <c r="S20" s="77"/>
      <c r="T20" s="69" t="str">
        <f>IF(Badges!M329="C","E","")</f>
        <v/>
      </c>
      <c r="U20" s="77"/>
      <c r="V20" s="69" t="str">
        <f>IF(Badges!N329="C","E","")</f>
        <v/>
      </c>
      <c r="W20" s="77"/>
      <c r="X20" s="69" t="str">
        <f>IF(Badges!O329="C","E","")</f>
        <v/>
      </c>
      <c r="Y20" s="77"/>
      <c r="Z20" s="69" t="str">
        <f>IF(Badges!P329="C","E","")</f>
        <v/>
      </c>
      <c r="AA20" s="77"/>
      <c r="AB20" s="69" t="str">
        <f>IF(Badges!Q329="C","E","")</f>
        <v/>
      </c>
      <c r="AC20" s="77"/>
      <c r="AD20" s="69" t="str">
        <f>IF(Badges!R329="C","E","")</f>
        <v/>
      </c>
      <c r="AE20" s="84"/>
      <c r="AF20" s="20"/>
    </row>
    <row r="21" spans="1:32" x14ac:dyDescent="0.2">
      <c r="A21" s="68" t="str">
        <f>Badges!B330</f>
        <v>Making Friends</v>
      </c>
      <c r="B21" s="69" t="str">
        <f>IF(Badges!D352="C","E","")</f>
        <v/>
      </c>
      <c r="C21" s="77"/>
      <c r="D21" s="69" t="str">
        <f>IF(Badges!E352="C","E","")</f>
        <v/>
      </c>
      <c r="E21" s="77"/>
      <c r="F21" s="69" t="str">
        <f>IF(Badges!F352="C","E","")</f>
        <v/>
      </c>
      <c r="G21" s="77"/>
      <c r="H21" s="69" t="str">
        <f>IF(Badges!G352="C","E","")</f>
        <v/>
      </c>
      <c r="I21" s="77"/>
      <c r="J21" s="69" t="str">
        <f>IF(Badges!H352="C","E","")</f>
        <v/>
      </c>
      <c r="K21" s="77"/>
      <c r="L21" s="69" t="str">
        <f>IF(Badges!I352="C","E","")</f>
        <v/>
      </c>
      <c r="M21" s="77"/>
      <c r="N21" s="69" t="str">
        <f>IF(Badges!J352="C","E","")</f>
        <v/>
      </c>
      <c r="O21" s="77"/>
      <c r="P21" s="69" t="str">
        <f>IF(Badges!K352="C","E","")</f>
        <v/>
      </c>
      <c r="Q21" s="77"/>
      <c r="R21" s="69" t="str">
        <f>IF(Badges!L352="C","E","")</f>
        <v/>
      </c>
      <c r="S21" s="77"/>
      <c r="T21" s="69" t="str">
        <f>IF(Badges!M352="C","E","")</f>
        <v/>
      </c>
      <c r="U21" s="77"/>
      <c r="V21" s="69" t="str">
        <f>IF(Badges!N352="C","E","")</f>
        <v/>
      </c>
      <c r="W21" s="77"/>
      <c r="X21" s="69" t="str">
        <f>IF(Badges!O352="C","E","")</f>
        <v/>
      </c>
      <c r="Y21" s="77"/>
      <c r="Z21" s="69" t="str">
        <f>IF(Badges!P352="C","E","")</f>
        <v/>
      </c>
      <c r="AA21" s="77"/>
      <c r="AB21" s="69" t="str">
        <f>IF(Badges!Q352="C","E","")</f>
        <v/>
      </c>
      <c r="AC21" s="77"/>
      <c r="AD21" s="69" t="str">
        <f>IF(Badges!R352="C","E","")</f>
        <v/>
      </c>
      <c r="AE21" s="84"/>
      <c r="AF21" s="20"/>
    </row>
    <row r="22" spans="1:32" s="20" customFormat="1" x14ac:dyDescent="0.2">
      <c r="A22" s="146" t="str">
        <f>Badges!A353</f>
        <v>Legacy</v>
      </c>
      <c r="B22" s="261"/>
      <c r="C22" s="80"/>
      <c r="D22" s="261"/>
      <c r="E22" s="80"/>
      <c r="F22" s="261"/>
      <c r="G22" s="80"/>
      <c r="H22" s="261"/>
      <c r="I22" s="80"/>
      <c r="J22" s="261"/>
      <c r="K22" s="80"/>
      <c r="L22" s="261"/>
      <c r="M22" s="80"/>
      <c r="N22" s="261"/>
      <c r="O22" s="80"/>
      <c r="P22" s="261"/>
      <c r="Q22" s="80"/>
      <c r="R22" s="261"/>
      <c r="S22" s="80"/>
      <c r="T22" s="261"/>
      <c r="U22" s="80"/>
      <c r="V22" s="261"/>
      <c r="W22" s="80"/>
      <c r="X22" s="261"/>
      <c r="Y22" s="80"/>
      <c r="Z22" s="261"/>
      <c r="AA22" s="80"/>
      <c r="AB22" s="261"/>
      <c r="AC22" s="80"/>
      <c r="AD22" s="261"/>
      <c r="AE22" s="87"/>
    </row>
    <row r="23" spans="1:32" x14ac:dyDescent="0.2">
      <c r="A23" s="68" t="str">
        <f>Badges!B354</f>
        <v>Painting</v>
      </c>
      <c r="B23" s="69" t="str">
        <f>IF(Badges!D376="C","E","")</f>
        <v/>
      </c>
      <c r="C23" s="77"/>
      <c r="D23" s="69" t="str">
        <f>IF(Badges!E376="C","E","")</f>
        <v/>
      </c>
      <c r="E23" s="77"/>
      <c r="F23" s="69" t="str">
        <f>IF(Badges!F376="C","E","")</f>
        <v/>
      </c>
      <c r="G23" s="77"/>
      <c r="H23" s="69" t="str">
        <f>IF(Badges!G376="C","E","")</f>
        <v/>
      </c>
      <c r="I23" s="77"/>
      <c r="J23" s="69" t="str">
        <f>IF(Badges!H376="C","E","")</f>
        <v/>
      </c>
      <c r="K23" s="77"/>
      <c r="L23" s="69" t="str">
        <f>IF(Badges!I376="C","E","")</f>
        <v/>
      </c>
      <c r="M23" s="77"/>
      <c r="N23" s="69" t="str">
        <f>IF(Badges!J376="C","E","")</f>
        <v/>
      </c>
      <c r="O23" s="77"/>
      <c r="P23" s="69" t="str">
        <f>IF(Badges!K376="C","E","")</f>
        <v/>
      </c>
      <c r="Q23" s="77"/>
      <c r="R23" s="69" t="str">
        <f>IF(Badges!L376="C","E","")</f>
        <v/>
      </c>
      <c r="S23" s="77"/>
      <c r="T23" s="69" t="str">
        <f>IF(Badges!M376="C","E","")</f>
        <v/>
      </c>
      <c r="U23" s="77"/>
      <c r="V23" s="69" t="str">
        <f>IF(Badges!N376="C","E","")</f>
        <v/>
      </c>
      <c r="W23" s="77"/>
      <c r="X23" s="69" t="str">
        <f>IF(Badges!O376="C","E","")</f>
        <v/>
      </c>
      <c r="Y23" s="77"/>
      <c r="Z23" s="69" t="str">
        <f>IF(Badges!P376="C","E","")</f>
        <v/>
      </c>
      <c r="AA23" s="77"/>
      <c r="AB23" s="69" t="str">
        <f>IF(Badges!Q376="C","E","")</f>
        <v/>
      </c>
      <c r="AC23" s="77"/>
      <c r="AD23" s="69" t="str">
        <f>IF(Badges!R376="C","E","")</f>
        <v/>
      </c>
      <c r="AE23" s="84"/>
      <c r="AF23" s="20"/>
    </row>
    <row r="24" spans="1:32" x14ac:dyDescent="0.2">
      <c r="A24" s="68" t="str">
        <f>Badges!B377</f>
        <v>Fair Play</v>
      </c>
      <c r="B24" s="69" t="str">
        <f>IF(Badges!D399="C","E","")</f>
        <v/>
      </c>
      <c r="C24" s="77"/>
      <c r="D24" s="69" t="str">
        <f>IF(Badges!E399="C","E","")</f>
        <v/>
      </c>
      <c r="E24" s="77"/>
      <c r="F24" s="69" t="str">
        <f>IF(Badges!F399="C","E","")</f>
        <v/>
      </c>
      <c r="G24" s="77"/>
      <c r="H24" s="69" t="str">
        <f>IF(Badges!G399="C","E","")</f>
        <v/>
      </c>
      <c r="I24" s="77"/>
      <c r="J24" s="69" t="str">
        <f>IF(Badges!H399="C","E","")</f>
        <v/>
      </c>
      <c r="K24" s="77"/>
      <c r="L24" s="69" t="str">
        <f>IF(Badges!I399="C","E","")</f>
        <v/>
      </c>
      <c r="M24" s="77"/>
      <c r="N24" s="69" t="str">
        <f>IF(Badges!J399="C","E","")</f>
        <v/>
      </c>
      <c r="O24" s="77"/>
      <c r="P24" s="69" t="str">
        <f>IF(Badges!K399="C","E","")</f>
        <v/>
      </c>
      <c r="Q24" s="77"/>
      <c r="R24" s="69" t="str">
        <f>IF(Badges!L399="C","E","")</f>
        <v/>
      </c>
      <c r="S24" s="77"/>
      <c r="T24" s="69" t="str">
        <f>IF(Badges!M399="C","E","")</f>
        <v/>
      </c>
      <c r="U24" s="77"/>
      <c r="V24" s="69" t="str">
        <f>IF(Badges!N399="C","E","")</f>
        <v/>
      </c>
      <c r="W24" s="77"/>
      <c r="X24" s="69" t="str">
        <f>IF(Badges!O399="C","E","")</f>
        <v/>
      </c>
      <c r="Y24" s="77"/>
      <c r="Z24" s="69" t="str">
        <f>IF(Badges!P399="C","E","")</f>
        <v/>
      </c>
      <c r="AA24" s="77"/>
      <c r="AB24" s="69" t="str">
        <f>IF(Badges!Q399="C","E","")</f>
        <v/>
      </c>
      <c r="AC24" s="77"/>
      <c r="AD24" s="69" t="str">
        <f>IF(Badges!R399="C","E","")</f>
        <v/>
      </c>
      <c r="AE24" s="84"/>
      <c r="AF24" s="20"/>
    </row>
    <row r="25" spans="1:32" x14ac:dyDescent="0.2">
      <c r="A25" s="68" t="str">
        <f>Badges!B400</f>
        <v>Celebrating Community</v>
      </c>
      <c r="B25" s="69" t="str">
        <f>IF(Badges!D422="C","E","")</f>
        <v/>
      </c>
      <c r="C25" s="77"/>
      <c r="D25" s="69" t="str">
        <f>IF(Badges!E422="C","E","")</f>
        <v/>
      </c>
      <c r="E25" s="77"/>
      <c r="F25" s="69" t="str">
        <f>IF(Badges!F422="C","E","")</f>
        <v/>
      </c>
      <c r="G25" s="77"/>
      <c r="H25" s="69" t="str">
        <f>IF(Badges!G422="C","E","")</f>
        <v/>
      </c>
      <c r="I25" s="77"/>
      <c r="J25" s="69" t="str">
        <f>IF(Badges!H422="C","E","")</f>
        <v/>
      </c>
      <c r="K25" s="77"/>
      <c r="L25" s="69" t="str">
        <f>IF(Badges!I422="C","E","")</f>
        <v/>
      </c>
      <c r="M25" s="77"/>
      <c r="N25" s="69" t="str">
        <f>IF(Badges!J422="C","E","")</f>
        <v/>
      </c>
      <c r="O25" s="77"/>
      <c r="P25" s="69" t="str">
        <f>IF(Badges!K422="C","E","")</f>
        <v/>
      </c>
      <c r="Q25" s="77"/>
      <c r="R25" s="69" t="str">
        <f>IF(Badges!L422="C","E","")</f>
        <v/>
      </c>
      <c r="S25" s="77"/>
      <c r="T25" s="69" t="str">
        <f>IF(Badges!M422="C","E","")</f>
        <v/>
      </c>
      <c r="U25" s="77"/>
      <c r="V25" s="69" t="str">
        <f>IF(Badges!N422="C","E","")</f>
        <v/>
      </c>
      <c r="W25" s="77"/>
      <c r="X25" s="69" t="str">
        <f>IF(Badges!O422="C","E","")</f>
        <v/>
      </c>
      <c r="Y25" s="77"/>
      <c r="Z25" s="69" t="str">
        <f>IF(Badges!P422="C","E","")</f>
        <v/>
      </c>
      <c r="AA25" s="77"/>
      <c r="AB25" s="69" t="str">
        <f>IF(Badges!Q422="C","E","")</f>
        <v/>
      </c>
      <c r="AC25" s="77"/>
      <c r="AD25" s="69" t="str">
        <f>IF(Badges!R422="C","E","")</f>
        <v/>
      </c>
      <c r="AE25" s="84"/>
      <c r="AF25" s="20"/>
    </row>
    <row r="26" spans="1:32" x14ac:dyDescent="0.2">
      <c r="A26" s="68" t="str">
        <f>Badges!B423</f>
        <v>Snacks</v>
      </c>
      <c r="B26" s="69" t="str">
        <f>IF(Badges!D445="C","E","")</f>
        <v/>
      </c>
      <c r="C26" s="77"/>
      <c r="D26" s="69" t="str">
        <f>IF(Badges!E445="C","E","")</f>
        <v/>
      </c>
      <c r="E26" s="77"/>
      <c r="F26" s="69" t="str">
        <f>IF(Badges!F445="C","E","")</f>
        <v/>
      </c>
      <c r="G26" s="77"/>
      <c r="H26" s="69" t="str">
        <f>IF(Badges!G445="C","E","")</f>
        <v/>
      </c>
      <c r="I26" s="77"/>
      <c r="J26" s="69" t="str">
        <f>IF(Badges!H445="C","E","")</f>
        <v/>
      </c>
      <c r="K26" s="77"/>
      <c r="L26" s="69" t="str">
        <f>IF(Badges!I445="C","E","")</f>
        <v/>
      </c>
      <c r="M26" s="77"/>
      <c r="N26" s="69" t="str">
        <f>IF(Badges!J445="C","E","")</f>
        <v/>
      </c>
      <c r="O26" s="77"/>
      <c r="P26" s="69" t="str">
        <f>IF(Badges!K445="C","E","")</f>
        <v/>
      </c>
      <c r="Q26" s="77"/>
      <c r="R26" s="69" t="str">
        <f>IF(Badges!L445="C","E","")</f>
        <v/>
      </c>
      <c r="S26" s="77"/>
      <c r="T26" s="69" t="str">
        <f>IF(Badges!M445="C","E","")</f>
        <v/>
      </c>
      <c r="U26" s="77"/>
      <c r="V26" s="69" t="str">
        <f>IF(Badges!N445="C","E","")</f>
        <v/>
      </c>
      <c r="W26" s="77"/>
      <c r="X26" s="69" t="str">
        <f>IF(Badges!O445="C","E","")</f>
        <v/>
      </c>
      <c r="Y26" s="77"/>
      <c r="Z26" s="69" t="str">
        <f>IF(Badges!P445="C","E","")</f>
        <v/>
      </c>
      <c r="AA26" s="77"/>
      <c r="AB26" s="69" t="str">
        <f>IF(Badges!Q445="C","E","")</f>
        <v/>
      </c>
      <c r="AC26" s="77"/>
      <c r="AD26" s="69" t="str">
        <f>IF(Badges!R445="C","E","")</f>
        <v/>
      </c>
      <c r="AE26" s="84"/>
      <c r="AF26" s="20"/>
    </row>
    <row r="27" spans="1:32" x14ac:dyDescent="0.2">
      <c r="A27" s="68" t="str">
        <f>Badges!B446</f>
        <v>Brownie First Aid</v>
      </c>
      <c r="B27" s="69" t="str">
        <f>IF(Badges!D468="C","E","")</f>
        <v/>
      </c>
      <c r="C27" s="77"/>
      <c r="D27" s="69" t="str">
        <f>IF(Badges!E468="C","E","")</f>
        <v/>
      </c>
      <c r="E27" s="77"/>
      <c r="F27" s="69" t="str">
        <f>IF(Badges!F468="C","E","")</f>
        <v/>
      </c>
      <c r="G27" s="77"/>
      <c r="H27" s="69" t="str">
        <f>IF(Badges!G468="C","E","")</f>
        <v/>
      </c>
      <c r="I27" s="77"/>
      <c r="J27" s="69" t="str">
        <f>IF(Badges!H468="C","E","")</f>
        <v/>
      </c>
      <c r="K27" s="77"/>
      <c r="L27" s="69" t="str">
        <f>IF(Badges!I468="C","E","")</f>
        <v/>
      </c>
      <c r="M27" s="77"/>
      <c r="N27" s="69" t="str">
        <f>IF(Badges!J468="C","E","")</f>
        <v/>
      </c>
      <c r="O27" s="77"/>
      <c r="P27" s="69" t="str">
        <f>IF(Badges!K468="C","E","")</f>
        <v/>
      </c>
      <c r="Q27" s="77"/>
      <c r="R27" s="69" t="str">
        <f>IF(Badges!L468="C","E","")</f>
        <v/>
      </c>
      <c r="S27" s="77"/>
      <c r="T27" s="69" t="str">
        <f>IF(Badges!M468="C","E","")</f>
        <v/>
      </c>
      <c r="U27" s="77"/>
      <c r="V27" s="69" t="str">
        <f>IF(Badges!N468="C","E","")</f>
        <v/>
      </c>
      <c r="W27" s="77"/>
      <c r="X27" s="69" t="str">
        <f>IF(Badges!O468="C","E","")</f>
        <v/>
      </c>
      <c r="Y27" s="77"/>
      <c r="Z27" s="69" t="str">
        <f>IF(Badges!P468="C","E","")</f>
        <v/>
      </c>
      <c r="AA27" s="77"/>
      <c r="AB27" s="69" t="str">
        <f>IF(Badges!Q468="C","E","")</f>
        <v/>
      </c>
      <c r="AC27" s="77"/>
      <c r="AD27" s="69" t="str">
        <f>IF(Badges!R468="C","E","")</f>
        <v/>
      </c>
      <c r="AE27" s="84"/>
      <c r="AF27" s="20"/>
    </row>
    <row r="28" spans="1:32" x14ac:dyDescent="0.2">
      <c r="A28" s="68" t="str">
        <f>Badges!B469</f>
        <v>Brownie Girl Scout Way</v>
      </c>
      <c r="B28" s="69" t="str">
        <f>IF(Badges!D491="C","E","")</f>
        <v/>
      </c>
      <c r="C28" s="77"/>
      <c r="D28" s="69" t="str">
        <f>IF(Badges!E491="C","E","")</f>
        <v/>
      </c>
      <c r="E28" s="77"/>
      <c r="F28" s="69" t="str">
        <f>IF(Badges!F491="C","E","")</f>
        <v/>
      </c>
      <c r="G28" s="77"/>
      <c r="H28" s="69" t="str">
        <f>IF(Badges!G491="C","E","")</f>
        <v/>
      </c>
      <c r="I28" s="77"/>
      <c r="J28" s="69" t="str">
        <f>IF(Badges!H491="C","E","")</f>
        <v/>
      </c>
      <c r="K28" s="77"/>
      <c r="L28" s="69" t="str">
        <f>IF(Badges!I491="C","E","")</f>
        <v/>
      </c>
      <c r="M28" s="77"/>
      <c r="N28" s="69" t="str">
        <f>IF(Badges!J491="C","E","")</f>
        <v/>
      </c>
      <c r="O28" s="77"/>
      <c r="P28" s="69" t="str">
        <f>IF(Badges!K491="C","E","")</f>
        <v/>
      </c>
      <c r="Q28" s="77"/>
      <c r="R28" s="69" t="str">
        <f>IF(Badges!L491="C","E","")</f>
        <v/>
      </c>
      <c r="S28" s="77"/>
      <c r="T28" s="69" t="str">
        <f>IF(Badges!M491="C","E","")</f>
        <v/>
      </c>
      <c r="U28" s="77"/>
      <c r="V28" s="69" t="str">
        <f>IF(Badges!N491="C","E","")</f>
        <v/>
      </c>
      <c r="W28" s="77"/>
      <c r="X28" s="69" t="str">
        <f>IF(Badges!O491="C","E","")</f>
        <v/>
      </c>
      <c r="Y28" s="77"/>
      <c r="Z28" s="69" t="str">
        <f>IF(Badges!P491="C","E","")</f>
        <v/>
      </c>
      <c r="AA28" s="77"/>
      <c r="AB28" s="69" t="str">
        <f>IF(Badges!Q491="C","E","")</f>
        <v/>
      </c>
      <c r="AC28" s="77"/>
      <c r="AD28" s="69" t="str">
        <f>IF(Badges!R491="C","E","")</f>
        <v/>
      </c>
      <c r="AE28" s="84"/>
      <c r="AF28" s="20"/>
    </row>
    <row r="29" spans="1:32" x14ac:dyDescent="0.2">
      <c r="A29" s="262" t="str">
        <f>Badges!B492</f>
        <v>Bugs</v>
      </c>
      <c r="B29" s="69" t="str">
        <f>IF(Badges!D514="C","E","")</f>
        <v/>
      </c>
      <c r="C29" s="77"/>
      <c r="D29" s="69" t="str">
        <f>IF(Badges!E514="C","E","")</f>
        <v/>
      </c>
      <c r="E29" s="77"/>
      <c r="F29" s="69" t="str">
        <f>IF(Badges!F514="C","E","")</f>
        <v/>
      </c>
      <c r="G29" s="77"/>
      <c r="H29" s="69" t="str">
        <f>IF(Badges!G514="C","E","")</f>
        <v/>
      </c>
      <c r="I29" s="77"/>
      <c r="J29" s="69" t="str">
        <f>IF(Badges!H514="C","E","")</f>
        <v/>
      </c>
      <c r="K29" s="77"/>
      <c r="L29" s="69" t="str">
        <f>IF(Badges!I514="C","E","")</f>
        <v/>
      </c>
      <c r="M29" s="77"/>
      <c r="N29" s="69" t="str">
        <f>IF(Badges!J514="C","E","")</f>
        <v/>
      </c>
      <c r="O29" s="77"/>
      <c r="P29" s="69" t="str">
        <f>IF(Badges!K514="C","E","")</f>
        <v/>
      </c>
      <c r="Q29" s="77"/>
      <c r="R29" s="69" t="str">
        <f>IF(Badges!L514="C","E","")</f>
        <v/>
      </c>
      <c r="S29" s="77"/>
      <c r="T29" s="69" t="str">
        <f>IF(Badges!M514="C","E","")</f>
        <v/>
      </c>
      <c r="U29" s="77"/>
      <c r="V29" s="69" t="str">
        <f>IF(Badges!N514="C","E","")</f>
        <v/>
      </c>
      <c r="W29" s="77"/>
      <c r="X29" s="69" t="str">
        <f>IF(Badges!O514="C","E","")</f>
        <v/>
      </c>
      <c r="Y29" s="77"/>
      <c r="Z29" s="69" t="str">
        <f>IF(Badges!P514="C","E","")</f>
        <v/>
      </c>
      <c r="AA29" s="77"/>
      <c r="AB29" s="69" t="str">
        <f>IF(Badges!Q514="C","E","")</f>
        <v/>
      </c>
      <c r="AC29" s="77"/>
      <c r="AD29" s="69" t="str">
        <f>IF(Badges!R514="C","E","")</f>
        <v/>
      </c>
      <c r="AE29" s="84"/>
      <c r="AF29" s="20"/>
    </row>
    <row r="30" spans="1:32" s="20" customFormat="1" x14ac:dyDescent="0.2">
      <c r="A30" s="215" t="str">
        <f>Badges!A515</f>
        <v>Financial Literacy</v>
      </c>
      <c r="B30" s="261"/>
      <c r="C30" s="80"/>
      <c r="D30" s="261"/>
      <c r="E30" s="80"/>
      <c r="F30" s="261"/>
      <c r="G30" s="80"/>
      <c r="H30" s="261"/>
      <c r="I30" s="80"/>
      <c r="J30" s="261"/>
      <c r="K30" s="80"/>
      <c r="L30" s="261"/>
      <c r="M30" s="80"/>
      <c r="N30" s="261"/>
      <c r="O30" s="80"/>
      <c r="P30" s="261"/>
      <c r="Q30" s="80"/>
      <c r="R30" s="261"/>
      <c r="S30" s="80"/>
      <c r="T30" s="261"/>
      <c r="U30" s="80"/>
      <c r="V30" s="261"/>
      <c r="W30" s="80"/>
      <c r="X30" s="261"/>
      <c r="Y30" s="80"/>
      <c r="Z30" s="261"/>
      <c r="AA30" s="80"/>
      <c r="AB30" s="261"/>
      <c r="AC30" s="80"/>
      <c r="AD30" s="261"/>
      <c r="AE30" s="87"/>
    </row>
    <row r="31" spans="1:32" x14ac:dyDescent="0.2">
      <c r="A31" s="68" t="str">
        <f>Badges!B516</f>
        <v>Money Manager</v>
      </c>
      <c r="B31" s="69" t="str">
        <f>IF(Badges!D538="C","E","")</f>
        <v/>
      </c>
      <c r="C31" s="77"/>
      <c r="D31" s="69" t="str">
        <f>IF(Badges!E538="C","E","")</f>
        <v/>
      </c>
      <c r="E31" s="77"/>
      <c r="F31" s="69" t="str">
        <f>IF(Badges!F538="C","E","")</f>
        <v/>
      </c>
      <c r="G31" s="77"/>
      <c r="H31" s="69" t="str">
        <f>IF(Badges!G538="C","E","")</f>
        <v/>
      </c>
      <c r="I31" s="77"/>
      <c r="J31" s="69" t="str">
        <f>IF(Badges!H538="C","E","")</f>
        <v/>
      </c>
      <c r="K31" s="77"/>
      <c r="L31" s="69" t="str">
        <f>IF(Badges!I538="C","E","")</f>
        <v/>
      </c>
      <c r="M31" s="77"/>
      <c r="N31" s="69" t="str">
        <f>IF(Badges!J538="C","E","")</f>
        <v/>
      </c>
      <c r="O31" s="77"/>
      <c r="P31" s="69" t="str">
        <f>IF(Badges!K538="C","E","")</f>
        <v/>
      </c>
      <c r="Q31" s="77"/>
      <c r="R31" s="69" t="str">
        <f>IF(Badges!L538="C","E","")</f>
        <v/>
      </c>
      <c r="S31" s="77"/>
      <c r="T31" s="69" t="str">
        <f>IF(Badges!M538="C","E","")</f>
        <v/>
      </c>
      <c r="U31" s="77"/>
      <c r="V31" s="69" t="str">
        <f>IF(Badges!N538="C","E","")</f>
        <v/>
      </c>
      <c r="W31" s="77"/>
      <c r="X31" s="69" t="str">
        <f>IF(Badges!O538="C","E","")</f>
        <v/>
      </c>
      <c r="Y31" s="77"/>
      <c r="Z31" s="69" t="str">
        <f>IF(Badges!P538="C","E","")</f>
        <v/>
      </c>
      <c r="AA31" s="77"/>
      <c r="AB31" s="69" t="str">
        <f>IF(Badges!Q538="C","E","")</f>
        <v/>
      </c>
      <c r="AC31" s="77"/>
      <c r="AD31" s="69" t="str">
        <f>IF(Badges!R538="C","E","")</f>
        <v/>
      </c>
      <c r="AE31" s="84"/>
      <c r="AF31" s="20"/>
    </row>
    <row r="32" spans="1:32" x14ac:dyDescent="0.2">
      <c r="A32" s="262" t="str">
        <f>Badges!B539</f>
        <v>Philanthropist</v>
      </c>
      <c r="B32" s="69" t="str">
        <f>IF(Badges!D561="C","E","")</f>
        <v/>
      </c>
      <c r="C32" s="77"/>
      <c r="D32" s="69" t="str">
        <f>IF(Badges!E561="C","E","")</f>
        <v/>
      </c>
      <c r="E32" s="77"/>
      <c r="F32" s="69" t="str">
        <f>IF(Badges!F561="C","E","")</f>
        <v/>
      </c>
      <c r="G32" s="77"/>
      <c r="H32" s="69" t="str">
        <f>IF(Badges!G561="C","E","")</f>
        <v/>
      </c>
      <c r="I32" s="77"/>
      <c r="J32" s="69" t="str">
        <f>IF(Badges!H561="C","E","")</f>
        <v/>
      </c>
      <c r="K32" s="77"/>
      <c r="L32" s="69" t="str">
        <f>IF(Badges!I561="C","E","")</f>
        <v/>
      </c>
      <c r="M32" s="77"/>
      <c r="N32" s="69" t="str">
        <f>IF(Badges!J561="C","E","")</f>
        <v/>
      </c>
      <c r="O32" s="77"/>
      <c r="P32" s="69" t="str">
        <f>IF(Badges!K561="C","E","")</f>
        <v/>
      </c>
      <c r="Q32" s="77"/>
      <c r="R32" s="69" t="str">
        <f>IF(Badges!L561="C","E","")</f>
        <v/>
      </c>
      <c r="S32" s="77"/>
      <c r="T32" s="69" t="str">
        <f>IF(Badges!M561="C","E","")</f>
        <v/>
      </c>
      <c r="U32" s="77"/>
      <c r="V32" s="69" t="str">
        <f>IF(Badges!N561="C","E","")</f>
        <v/>
      </c>
      <c r="W32" s="77"/>
      <c r="X32" s="69" t="str">
        <f>IF(Badges!O561="C","E","")</f>
        <v/>
      </c>
      <c r="Y32" s="77"/>
      <c r="Z32" s="69" t="str">
        <f>IF(Badges!P561="C","E","")</f>
        <v/>
      </c>
      <c r="AA32" s="77"/>
      <c r="AB32" s="69" t="str">
        <f>IF(Badges!Q561="C","E","")</f>
        <v/>
      </c>
      <c r="AC32" s="77"/>
      <c r="AD32" s="69" t="str">
        <f>IF(Badges!R561="C","E","")</f>
        <v/>
      </c>
      <c r="AE32" s="84"/>
      <c r="AF32" s="20"/>
    </row>
    <row r="33" spans="1:32" s="20" customFormat="1" x14ac:dyDescent="0.2">
      <c r="A33" s="215" t="str">
        <f>Badges!A562</f>
        <v>Cookie Business</v>
      </c>
      <c r="B33" s="261"/>
      <c r="C33" s="80"/>
      <c r="D33" s="261"/>
      <c r="E33" s="80"/>
      <c r="F33" s="261"/>
      <c r="G33" s="80"/>
      <c r="H33" s="261"/>
      <c r="I33" s="80"/>
      <c r="J33" s="261"/>
      <c r="K33" s="80"/>
      <c r="L33" s="261"/>
      <c r="M33" s="80"/>
      <c r="N33" s="261"/>
      <c r="O33" s="80"/>
      <c r="P33" s="261"/>
      <c r="Q33" s="80"/>
      <c r="R33" s="261"/>
      <c r="S33" s="80"/>
      <c r="T33" s="261"/>
      <c r="U33" s="80"/>
      <c r="V33" s="261"/>
      <c r="W33" s="80"/>
      <c r="X33" s="261"/>
      <c r="Y33" s="80"/>
      <c r="Z33" s="261"/>
      <c r="AA33" s="80"/>
      <c r="AB33" s="261"/>
      <c r="AC33" s="80"/>
      <c r="AD33" s="261"/>
      <c r="AE33" s="87"/>
    </row>
    <row r="34" spans="1:32" x14ac:dyDescent="0.2">
      <c r="A34" s="68" t="str">
        <f>Badges!B563</f>
        <v>Meet My Customers</v>
      </c>
      <c r="B34" s="69" t="str">
        <f>IF(Badges!D575="C","E","")</f>
        <v/>
      </c>
      <c r="C34" s="77"/>
      <c r="D34" s="69" t="str">
        <f>IF(Badges!E575="C","E","")</f>
        <v/>
      </c>
      <c r="E34" s="77"/>
      <c r="F34" s="69" t="str">
        <f>IF(Badges!F575="C","E","")</f>
        <v/>
      </c>
      <c r="G34" s="77"/>
      <c r="H34" s="69" t="str">
        <f>IF(Badges!G575="C","E","")</f>
        <v/>
      </c>
      <c r="I34" s="77"/>
      <c r="J34" s="69" t="str">
        <f>IF(Badges!H575="C","E","")</f>
        <v/>
      </c>
      <c r="K34" s="77"/>
      <c r="L34" s="69" t="str">
        <f>IF(Badges!I575="C","E","")</f>
        <v/>
      </c>
      <c r="M34" s="77"/>
      <c r="N34" s="69" t="str">
        <f>IF(Badges!J575="C","E","")</f>
        <v/>
      </c>
      <c r="O34" s="77"/>
      <c r="P34" s="69" t="str">
        <f>IF(Badges!K575="C","E","")</f>
        <v/>
      </c>
      <c r="Q34" s="77"/>
      <c r="R34" s="69" t="str">
        <f>IF(Badges!L575="C","E","")</f>
        <v/>
      </c>
      <c r="S34" s="77"/>
      <c r="T34" s="69" t="str">
        <f>IF(Badges!M575="C","E","")</f>
        <v/>
      </c>
      <c r="U34" s="77"/>
      <c r="V34" s="69" t="str">
        <f>IF(Badges!N575="C","E","")</f>
        <v/>
      </c>
      <c r="W34" s="77"/>
      <c r="X34" s="69" t="str">
        <f>IF(Badges!O575="C","E","")</f>
        <v/>
      </c>
      <c r="Y34" s="77"/>
      <c r="Z34" s="69" t="str">
        <f>IF(Badges!P575="C","E","")</f>
        <v/>
      </c>
      <c r="AA34" s="77"/>
      <c r="AB34" s="69" t="str">
        <f>IF(Badges!Q575="C","E","")</f>
        <v/>
      </c>
      <c r="AC34" s="77"/>
      <c r="AD34" s="69" t="str">
        <f>IF(Badges!R575="C","E","")</f>
        <v/>
      </c>
      <c r="AE34" s="84"/>
      <c r="AF34" s="20"/>
    </row>
    <row r="35" spans="1:32" x14ac:dyDescent="0.2">
      <c r="A35" s="262" t="str">
        <f>Badges!B576</f>
        <v>Give Back</v>
      </c>
      <c r="B35" s="69" t="str">
        <f>IF(Badges!D588="C","E","")</f>
        <v/>
      </c>
      <c r="C35" s="77"/>
      <c r="D35" s="69" t="str">
        <f>IF(Badges!E588="C","E","")</f>
        <v/>
      </c>
      <c r="E35" s="77"/>
      <c r="F35" s="69" t="str">
        <f>IF(Badges!F588="C","E","")</f>
        <v/>
      </c>
      <c r="G35" s="77"/>
      <c r="H35" s="69" t="str">
        <f>IF(Badges!G588="C","E","")</f>
        <v/>
      </c>
      <c r="I35" s="77"/>
      <c r="J35" s="69" t="str">
        <f>IF(Badges!H588="C","E","")</f>
        <v/>
      </c>
      <c r="K35" s="77"/>
      <c r="L35" s="69" t="str">
        <f>IF(Badges!I588="C","E","")</f>
        <v/>
      </c>
      <c r="M35" s="77"/>
      <c r="N35" s="69" t="str">
        <f>IF(Badges!J588="C","E","")</f>
        <v/>
      </c>
      <c r="O35" s="77"/>
      <c r="P35" s="69" t="str">
        <f>IF(Badges!K588="C","E","")</f>
        <v/>
      </c>
      <c r="Q35" s="77"/>
      <c r="R35" s="69" t="str">
        <f>IF(Badges!L588="C","E","")</f>
        <v/>
      </c>
      <c r="S35" s="77"/>
      <c r="T35" s="69" t="str">
        <f>IF(Badges!M588="C","E","")</f>
        <v/>
      </c>
      <c r="U35" s="77"/>
      <c r="V35" s="69" t="str">
        <f>IF(Badges!N588="C","E","")</f>
        <v/>
      </c>
      <c r="W35" s="77"/>
      <c r="X35" s="69" t="str">
        <f>IF(Badges!O588="C","E","")</f>
        <v/>
      </c>
      <c r="Y35" s="77"/>
      <c r="Z35" s="69" t="str">
        <f>IF(Badges!P588="C","E","")</f>
        <v/>
      </c>
      <c r="AA35" s="77"/>
      <c r="AB35" s="69" t="str">
        <f>IF(Badges!Q588="C","E","")</f>
        <v/>
      </c>
      <c r="AC35" s="77"/>
      <c r="AD35" s="69" t="str">
        <f>IF(Badges!R588="C","E","")</f>
        <v/>
      </c>
      <c r="AE35" s="84"/>
      <c r="AF35" s="20"/>
    </row>
    <row r="36" spans="1:32" s="20" customFormat="1" x14ac:dyDescent="0.2">
      <c r="A36" s="215" t="str">
        <f>Badges!A589</f>
        <v>Outdoor Badge</v>
      </c>
      <c r="B36" s="261"/>
      <c r="C36" s="80"/>
      <c r="D36" s="261"/>
      <c r="E36" s="80"/>
      <c r="F36" s="261"/>
      <c r="G36" s="80"/>
      <c r="H36" s="261"/>
      <c r="I36" s="80"/>
      <c r="J36" s="261"/>
      <c r="K36" s="80"/>
      <c r="L36" s="261"/>
      <c r="M36" s="80"/>
      <c r="N36" s="261"/>
      <c r="O36" s="80"/>
      <c r="P36" s="261"/>
      <c r="Q36" s="80"/>
      <c r="R36" s="261"/>
      <c r="S36" s="80"/>
      <c r="T36" s="261"/>
      <c r="U36" s="80"/>
      <c r="V36" s="261"/>
      <c r="W36" s="80"/>
      <c r="X36" s="261"/>
      <c r="Y36" s="80"/>
      <c r="Z36" s="261"/>
      <c r="AA36" s="80"/>
      <c r="AB36" s="261"/>
      <c r="AC36" s="80"/>
      <c r="AD36" s="261"/>
      <c r="AE36" s="87"/>
    </row>
    <row r="37" spans="1:32" x14ac:dyDescent="0.2">
      <c r="A37" s="68" t="str">
        <f>Badges!B590</f>
        <v>Outdoor Adventurer</v>
      </c>
      <c r="B37" s="69" t="str">
        <f>IF(Badges!D612="C","E","")</f>
        <v/>
      </c>
      <c r="C37" s="77"/>
      <c r="D37" s="69" t="str">
        <f>IF(Badges!E612="C","E","")</f>
        <v/>
      </c>
      <c r="E37" s="77"/>
      <c r="F37" s="69" t="str">
        <f>IF(Badges!F612="C","E","")</f>
        <v/>
      </c>
      <c r="G37" s="77"/>
      <c r="H37" s="69" t="str">
        <f>IF(Badges!G612="C","E","")</f>
        <v/>
      </c>
      <c r="I37" s="77"/>
      <c r="J37" s="69" t="str">
        <f>IF(Badges!H612="C","E","")</f>
        <v/>
      </c>
      <c r="K37" s="77"/>
      <c r="L37" s="69" t="str">
        <f>IF(Badges!I612="C","E","")</f>
        <v/>
      </c>
      <c r="M37" s="77"/>
      <c r="N37" s="69" t="str">
        <f>IF(Badges!J612="C","E","")</f>
        <v/>
      </c>
      <c r="O37" s="77"/>
      <c r="P37" s="69" t="str">
        <f>IF(Badges!K612="C","E","")</f>
        <v/>
      </c>
      <c r="Q37" s="77"/>
      <c r="R37" s="69" t="str">
        <f>IF(Badges!L612="C","E","")</f>
        <v/>
      </c>
      <c r="S37" s="77"/>
      <c r="T37" s="69" t="str">
        <f>IF(Badges!M612="C","E","")</f>
        <v/>
      </c>
      <c r="U37" s="77"/>
      <c r="V37" s="69" t="str">
        <f>IF(Badges!N612="C","E","")</f>
        <v/>
      </c>
      <c r="W37" s="77"/>
      <c r="X37" s="69" t="str">
        <f>IF(Badges!O612="C","E","")</f>
        <v/>
      </c>
      <c r="Y37" s="77"/>
      <c r="Z37" s="69" t="str">
        <f>IF(Badges!P612="C","E","")</f>
        <v/>
      </c>
      <c r="AA37" s="77"/>
      <c r="AB37" s="69" t="str">
        <f>IF(Badges!Q612="C","E","")</f>
        <v/>
      </c>
      <c r="AC37" s="77"/>
      <c r="AD37" s="69" t="str">
        <f>IF(Badges!R612="C","E","")</f>
        <v/>
      </c>
      <c r="AE37" s="84"/>
      <c r="AF37" s="20"/>
    </row>
    <row r="38" spans="1:32" s="267" customFormat="1" ht="15" x14ac:dyDescent="0.25">
      <c r="A38" s="268" t="s">
        <v>75</v>
      </c>
      <c r="B38" s="264"/>
      <c r="C38" s="265"/>
      <c r="D38" s="264"/>
      <c r="E38" s="265"/>
      <c r="F38" s="264"/>
      <c r="G38" s="265"/>
      <c r="H38" s="264"/>
      <c r="I38" s="265"/>
      <c r="J38" s="264"/>
      <c r="K38" s="265"/>
      <c r="L38" s="264"/>
      <c r="M38" s="265"/>
      <c r="N38" s="264"/>
      <c r="O38" s="265"/>
      <c r="P38" s="264"/>
      <c r="Q38" s="265"/>
      <c r="R38" s="264"/>
      <c r="S38" s="265"/>
      <c r="T38" s="264"/>
      <c r="U38" s="265"/>
      <c r="V38" s="264"/>
      <c r="W38" s="265"/>
      <c r="X38" s="264"/>
      <c r="Y38" s="265"/>
      <c r="Z38" s="264"/>
      <c r="AA38" s="265"/>
      <c r="AB38" s="264"/>
      <c r="AC38" s="265"/>
      <c r="AD38" s="264"/>
      <c r="AE38" s="266"/>
    </row>
    <row r="39" spans="1:32" s="20" customFormat="1" x14ac:dyDescent="0.2">
      <c r="A39" s="147" t="str">
        <f>'Journey Awards'!A6</f>
        <v>Brownie Quest</v>
      </c>
      <c r="B39" s="71"/>
      <c r="C39" s="80"/>
      <c r="D39" s="71"/>
      <c r="E39" s="80"/>
      <c r="F39" s="71"/>
      <c r="G39" s="80"/>
      <c r="H39" s="71"/>
      <c r="I39" s="80"/>
      <c r="J39" s="71"/>
      <c r="K39" s="80"/>
      <c r="L39" s="71"/>
      <c r="M39" s="80"/>
      <c r="N39" s="71"/>
      <c r="O39" s="80"/>
      <c r="P39" s="71"/>
      <c r="Q39" s="80"/>
      <c r="R39" s="71"/>
      <c r="S39" s="80"/>
      <c r="T39" s="71"/>
      <c r="U39" s="80"/>
      <c r="V39" s="71"/>
      <c r="W39" s="80"/>
      <c r="X39" s="71"/>
      <c r="Y39" s="80"/>
      <c r="Z39" s="71"/>
      <c r="AA39" s="80"/>
      <c r="AB39" s="71"/>
      <c r="AC39" s="80"/>
      <c r="AD39" s="71"/>
      <c r="AE39" s="87"/>
    </row>
    <row r="40" spans="1:32" x14ac:dyDescent="0.2">
      <c r="A40" s="72" t="s">
        <v>59</v>
      </c>
      <c r="B40" s="67" t="str">
        <f>IF('Journey Awards'!D11="C","E","")</f>
        <v/>
      </c>
      <c r="C40" s="79"/>
      <c r="D40" s="67" t="str">
        <f>IF('Journey Awards'!E11="C","E","")</f>
        <v/>
      </c>
      <c r="E40" s="79"/>
      <c r="F40" s="67" t="str">
        <f>IF('Journey Awards'!F11="C","E","")</f>
        <v/>
      </c>
      <c r="G40" s="79"/>
      <c r="H40" s="67" t="str">
        <f>IF('Journey Awards'!G11="C","E","")</f>
        <v/>
      </c>
      <c r="I40" s="79"/>
      <c r="J40" s="67" t="str">
        <f>IF('Journey Awards'!H11="C","E","")</f>
        <v/>
      </c>
      <c r="K40" s="79"/>
      <c r="L40" s="67" t="str">
        <f>IF('Journey Awards'!I11="C","E","")</f>
        <v/>
      </c>
      <c r="M40" s="79"/>
      <c r="N40" s="67" t="str">
        <f>IF('Journey Awards'!J11="C","E","")</f>
        <v/>
      </c>
      <c r="O40" s="79"/>
      <c r="P40" s="67" t="str">
        <f>IF('Journey Awards'!K11="C","E","")</f>
        <v/>
      </c>
      <c r="Q40" s="79"/>
      <c r="R40" s="67" t="str">
        <f>IF('Journey Awards'!L11="C","E","")</f>
        <v/>
      </c>
      <c r="S40" s="79"/>
      <c r="T40" s="67" t="str">
        <f>IF('Journey Awards'!M11="C","E","")</f>
        <v/>
      </c>
      <c r="U40" s="79"/>
      <c r="V40" s="67" t="str">
        <f>IF('Journey Awards'!N11="C","E","")</f>
        <v/>
      </c>
      <c r="W40" s="79"/>
      <c r="X40" s="67" t="str">
        <f>IF('Journey Awards'!O11="C","E","")</f>
        <v/>
      </c>
      <c r="Y40" s="79"/>
      <c r="Z40" s="67" t="str">
        <f>IF('Journey Awards'!P11="C","E","")</f>
        <v/>
      </c>
      <c r="AA40" s="79"/>
      <c r="AB40" s="67" t="str">
        <f>IF('Journey Awards'!Q11="C","E","")</f>
        <v/>
      </c>
      <c r="AC40" s="79"/>
      <c r="AD40" s="67" t="str">
        <f>IF('Journey Awards'!R11="C","E","")</f>
        <v/>
      </c>
      <c r="AE40" s="86"/>
      <c r="AF40" s="20"/>
    </row>
    <row r="41" spans="1:32" x14ac:dyDescent="0.2">
      <c r="A41" s="72" t="s">
        <v>60</v>
      </c>
      <c r="B41" s="67" t="str">
        <f>IF('Journey Awards'!D16="C","E","")</f>
        <v/>
      </c>
      <c r="C41" s="79"/>
      <c r="D41" s="67" t="str">
        <f>IF('Journey Awards'!E16="C","E","")</f>
        <v/>
      </c>
      <c r="E41" s="79"/>
      <c r="F41" s="67" t="str">
        <f>IF('Journey Awards'!F16="C","E","")</f>
        <v/>
      </c>
      <c r="G41" s="79"/>
      <c r="H41" s="67" t="str">
        <f>IF('Journey Awards'!G16="C","E","")</f>
        <v/>
      </c>
      <c r="I41" s="79"/>
      <c r="J41" s="67" t="str">
        <f>IF('Journey Awards'!H16="C","E","")</f>
        <v/>
      </c>
      <c r="K41" s="79"/>
      <c r="L41" s="67" t="str">
        <f>IF('Journey Awards'!I16="C","E","")</f>
        <v/>
      </c>
      <c r="M41" s="79"/>
      <c r="N41" s="67" t="str">
        <f>IF('Journey Awards'!J16="C","E","")</f>
        <v/>
      </c>
      <c r="O41" s="79"/>
      <c r="P41" s="67" t="str">
        <f>IF('Journey Awards'!K16="C","E","")</f>
        <v/>
      </c>
      <c r="Q41" s="79"/>
      <c r="R41" s="67" t="str">
        <f>IF('Journey Awards'!L16="C","E","")</f>
        <v/>
      </c>
      <c r="S41" s="79"/>
      <c r="T41" s="67" t="str">
        <f>IF('Journey Awards'!M16="C","E","")</f>
        <v/>
      </c>
      <c r="U41" s="79"/>
      <c r="V41" s="67" t="str">
        <f>IF('Journey Awards'!N16="C","E","")</f>
        <v/>
      </c>
      <c r="W41" s="79"/>
      <c r="X41" s="67" t="str">
        <f>IF('Journey Awards'!O16="C","E","")</f>
        <v/>
      </c>
      <c r="Y41" s="79"/>
      <c r="Z41" s="67" t="str">
        <f>IF('Journey Awards'!P16="C","E","")</f>
        <v/>
      </c>
      <c r="AA41" s="79"/>
      <c r="AB41" s="67" t="str">
        <f>IF('Journey Awards'!Q16="C","E","")</f>
        <v/>
      </c>
      <c r="AC41" s="79"/>
      <c r="AD41" s="67" t="str">
        <f>IF('Journey Awards'!R16="C","E","")</f>
        <v/>
      </c>
      <c r="AE41" s="86"/>
      <c r="AF41" s="20"/>
    </row>
    <row r="42" spans="1:32" x14ac:dyDescent="0.2">
      <c r="A42" s="72" t="s">
        <v>61</v>
      </c>
      <c r="B42" s="67" t="str">
        <f>IF('Journey Awards'!D21="C","E","")</f>
        <v/>
      </c>
      <c r="C42" s="79"/>
      <c r="D42" s="67" t="str">
        <f>IF('Journey Awards'!E21="C","E","")</f>
        <v/>
      </c>
      <c r="E42" s="79"/>
      <c r="F42" s="67" t="str">
        <f>IF('Journey Awards'!F21="C","E","")</f>
        <v/>
      </c>
      <c r="G42" s="79"/>
      <c r="H42" s="67" t="str">
        <f>IF('Journey Awards'!G21="C","E","")</f>
        <v/>
      </c>
      <c r="I42" s="79"/>
      <c r="J42" s="67" t="str">
        <f>IF('Journey Awards'!H21="C","E","")</f>
        <v/>
      </c>
      <c r="K42" s="79"/>
      <c r="L42" s="67" t="str">
        <f>IF('Journey Awards'!I21="C","E","")</f>
        <v/>
      </c>
      <c r="M42" s="79"/>
      <c r="N42" s="67" t="str">
        <f>IF('Journey Awards'!J21="C","E","")</f>
        <v/>
      </c>
      <c r="O42" s="79"/>
      <c r="P42" s="67" t="str">
        <f>IF('Journey Awards'!K21="C","E","")</f>
        <v/>
      </c>
      <c r="Q42" s="79"/>
      <c r="R42" s="67" t="str">
        <f>IF('Journey Awards'!L21="C","E","")</f>
        <v/>
      </c>
      <c r="S42" s="79"/>
      <c r="T42" s="67" t="str">
        <f>IF('Journey Awards'!M21="C","E","")</f>
        <v/>
      </c>
      <c r="U42" s="79"/>
      <c r="V42" s="67" t="str">
        <f>IF('Journey Awards'!N21="C","E","")</f>
        <v/>
      </c>
      <c r="W42" s="79"/>
      <c r="X42" s="67" t="str">
        <f>IF('Journey Awards'!O21="C","E","")</f>
        <v/>
      </c>
      <c r="Y42" s="79"/>
      <c r="Z42" s="67" t="str">
        <f>IF('Journey Awards'!P21="C","E","")</f>
        <v/>
      </c>
      <c r="AA42" s="79"/>
      <c r="AB42" s="67" t="str">
        <f>IF('Journey Awards'!Q21="C","E","")</f>
        <v/>
      </c>
      <c r="AC42" s="79"/>
      <c r="AD42" s="67" t="str">
        <f>IF('Journey Awards'!R21="C","E","")</f>
        <v/>
      </c>
      <c r="AE42" s="86"/>
      <c r="AF42" s="20"/>
    </row>
    <row r="43" spans="1:32" x14ac:dyDescent="0.2">
      <c r="A43" s="72" t="s">
        <v>58</v>
      </c>
      <c r="B43" s="67" t="str">
        <f>IF('Journey Awards'!D24="C","E","")</f>
        <v/>
      </c>
      <c r="C43" s="79"/>
      <c r="D43" s="67" t="str">
        <f>IF('Journey Awards'!E24="C","E","")</f>
        <v/>
      </c>
      <c r="E43" s="79"/>
      <c r="F43" s="67" t="str">
        <f>IF('Journey Awards'!F24="C","E","")</f>
        <v/>
      </c>
      <c r="G43" s="79"/>
      <c r="H43" s="67" t="str">
        <f>IF('Journey Awards'!G24="C","E","")</f>
        <v/>
      </c>
      <c r="I43" s="79"/>
      <c r="J43" s="67" t="str">
        <f>IF('Journey Awards'!H24="C","E","")</f>
        <v/>
      </c>
      <c r="K43" s="79"/>
      <c r="L43" s="67" t="str">
        <f>IF('Journey Awards'!I24="C","E","")</f>
        <v/>
      </c>
      <c r="M43" s="79"/>
      <c r="N43" s="67" t="str">
        <f>IF('Journey Awards'!J24="C","E","")</f>
        <v/>
      </c>
      <c r="O43" s="79"/>
      <c r="P43" s="67" t="str">
        <f>IF('Journey Awards'!K24="C","E","")</f>
        <v/>
      </c>
      <c r="Q43" s="79"/>
      <c r="R43" s="67" t="str">
        <f>IF('Journey Awards'!L24="C","E","")</f>
        <v/>
      </c>
      <c r="S43" s="79"/>
      <c r="T43" s="67" t="str">
        <f>IF('Journey Awards'!M24="C","E","")</f>
        <v/>
      </c>
      <c r="U43" s="79"/>
      <c r="V43" s="67" t="str">
        <f>IF('Journey Awards'!N24="C","E","")</f>
        <v/>
      </c>
      <c r="W43" s="79"/>
      <c r="X43" s="67" t="str">
        <f>IF('Journey Awards'!O24="C","E","")</f>
        <v/>
      </c>
      <c r="Y43" s="79"/>
      <c r="Z43" s="67" t="str">
        <f>IF('Journey Awards'!P24="C","E","")</f>
        <v/>
      </c>
      <c r="AA43" s="79"/>
      <c r="AB43" s="67" t="str">
        <f>IF('Journey Awards'!Q24="C","E","")</f>
        <v/>
      </c>
      <c r="AC43" s="79"/>
      <c r="AD43" s="67" t="str">
        <f>IF('Journey Awards'!R24="C","E","")</f>
        <v/>
      </c>
      <c r="AE43" s="86"/>
      <c r="AF43" s="20"/>
    </row>
    <row r="44" spans="1:32" s="20" customFormat="1" x14ac:dyDescent="0.2">
      <c r="A44" s="148" t="str">
        <f>'Journey Awards'!A27</f>
        <v>WOW! Wonders of Water</v>
      </c>
      <c r="B44" s="70"/>
      <c r="C44" s="78"/>
      <c r="D44" s="70"/>
      <c r="E44" s="78"/>
      <c r="F44" s="70"/>
      <c r="G44" s="78"/>
      <c r="H44" s="70"/>
      <c r="I44" s="78"/>
      <c r="J44" s="70"/>
      <c r="K44" s="78"/>
      <c r="L44" s="70"/>
      <c r="M44" s="78"/>
      <c r="N44" s="70"/>
      <c r="O44" s="78"/>
      <c r="P44" s="70"/>
      <c r="Q44" s="78"/>
      <c r="R44" s="70"/>
      <c r="S44" s="78"/>
      <c r="T44" s="70"/>
      <c r="U44" s="78"/>
      <c r="V44" s="70"/>
      <c r="W44" s="78"/>
      <c r="X44" s="70"/>
      <c r="Y44" s="78"/>
      <c r="Z44" s="70"/>
      <c r="AA44" s="78"/>
      <c r="AB44" s="70"/>
      <c r="AC44" s="78"/>
      <c r="AD44" s="70"/>
      <c r="AE44" s="85"/>
    </row>
    <row r="45" spans="1:32" x14ac:dyDescent="0.2">
      <c r="A45" s="72" t="str">
        <f>'Journey Awards'!B28</f>
        <v>LOVE Water</v>
      </c>
      <c r="B45" s="67" t="str">
        <f>IF('Journey Awards'!D31="C","E","")</f>
        <v/>
      </c>
      <c r="C45" s="79"/>
      <c r="D45" s="67" t="str">
        <f>IF('Journey Awards'!E31="C","E","")</f>
        <v/>
      </c>
      <c r="E45" s="79"/>
      <c r="F45" s="67" t="str">
        <f>IF('Journey Awards'!F31="C","E","")</f>
        <v/>
      </c>
      <c r="G45" s="79"/>
      <c r="H45" s="67" t="str">
        <f>IF('Journey Awards'!G31="C","E","")</f>
        <v/>
      </c>
      <c r="I45" s="79"/>
      <c r="J45" s="67" t="str">
        <f>IF('Journey Awards'!H31="C","E","")</f>
        <v/>
      </c>
      <c r="K45" s="79"/>
      <c r="L45" s="67" t="str">
        <f>IF('Journey Awards'!I31="C","E","")</f>
        <v/>
      </c>
      <c r="M45" s="79"/>
      <c r="N45" s="67" t="str">
        <f>IF('Journey Awards'!J31="C","E","")</f>
        <v/>
      </c>
      <c r="O45" s="79"/>
      <c r="P45" s="67" t="str">
        <f>IF('Journey Awards'!K31="C","E","")</f>
        <v/>
      </c>
      <c r="Q45" s="79"/>
      <c r="R45" s="67" t="str">
        <f>IF('Journey Awards'!L31="C","E","")</f>
        <v/>
      </c>
      <c r="S45" s="79"/>
      <c r="T45" s="67" t="str">
        <f>IF('Journey Awards'!M31="C","E","")</f>
        <v/>
      </c>
      <c r="U45" s="79"/>
      <c r="V45" s="67" t="str">
        <f>IF('Journey Awards'!N31="C","E","")</f>
        <v/>
      </c>
      <c r="W45" s="79"/>
      <c r="X45" s="67" t="str">
        <f>IF('Journey Awards'!O31="C","E","")</f>
        <v/>
      </c>
      <c r="Y45" s="79"/>
      <c r="Z45" s="67" t="str">
        <f>IF('Journey Awards'!P31="C","E","")</f>
        <v/>
      </c>
      <c r="AA45" s="79"/>
      <c r="AB45" s="67" t="str">
        <f>IF('Journey Awards'!Q31="C","E","")</f>
        <v/>
      </c>
      <c r="AC45" s="79"/>
      <c r="AD45" s="67" t="str">
        <f>IF('Journey Awards'!R31="C","E","")</f>
        <v/>
      </c>
      <c r="AE45" s="86"/>
      <c r="AF45" s="20"/>
    </row>
    <row r="46" spans="1:32" x14ac:dyDescent="0.2">
      <c r="A46" s="72" t="str">
        <f>'Journey Awards'!B32</f>
        <v>SAVE Water</v>
      </c>
      <c r="B46" s="67" t="str">
        <f>IF('Journey Awards'!D34="C","E","")</f>
        <v/>
      </c>
      <c r="C46" s="79"/>
      <c r="D46" s="67" t="str">
        <f>IF('Journey Awards'!E34="C","E","")</f>
        <v/>
      </c>
      <c r="E46" s="79"/>
      <c r="F46" s="67" t="str">
        <f>IF('Journey Awards'!F34="C","E","")</f>
        <v/>
      </c>
      <c r="G46" s="79"/>
      <c r="H46" s="67" t="str">
        <f>IF('Journey Awards'!G34="C","E","")</f>
        <v/>
      </c>
      <c r="I46" s="79"/>
      <c r="J46" s="67" t="str">
        <f>IF('Journey Awards'!H34="C","E","")</f>
        <v/>
      </c>
      <c r="K46" s="79"/>
      <c r="L46" s="67" t="str">
        <f>IF('Journey Awards'!I34="C","E","")</f>
        <v/>
      </c>
      <c r="M46" s="79"/>
      <c r="N46" s="67" t="str">
        <f>IF('Journey Awards'!J34="C","E","")</f>
        <v/>
      </c>
      <c r="O46" s="79"/>
      <c r="P46" s="67" t="str">
        <f>IF('Journey Awards'!K34="C","E","")</f>
        <v/>
      </c>
      <c r="Q46" s="79"/>
      <c r="R46" s="67" t="str">
        <f>IF('Journey Awards'!L34="C","E","")</f>
        <v/>
      </c>
      <c r="S46" s="79"/>
      <c r="T46" s="67" t="str">
        <f>IF('Journey Awards'!M34="C","E","")</f>
        <v/>
      </c>
      <c r="U46" s="79"/>
      <c r="V46" s="67" t="str">
        <f>IF('Journey Awards'!N34="C","E","")</f>
        <v/>
      </c>
      <c r="W46" s="79"/>
      <c r="X46" s="67" t="str">
        <f>IF('Journey Awards'!O34="C","E","")</f>
        <v/>
      </c>
      <c r="Y46" s="79"/>
      <c r="Z46" s="67" t="str">
        <f>IF('Journey Awards'!P34="C","E","")</f>
        <v/>
      </c>
      <c r="AA46" s="79"/>
      <c r="AB46" s="67" t="str">
        <f>IF('Journey Awards'!Q34="C","E","")</f>
        <v/>
      </c>
      <c r="AC46" s="79"/>
      <c r="AD46" s="67" t="str">
        <f>IF('Journey Awards'!R34="C","E","")</f>
        <v/>
      </c>
      <c r="AE46" s="86"/>
      <c r="AF46" s="20"/>
    </row>
    <row r="47" spans="1:32" x14ac:dyDescent="0.2">
      <c r="A47" s="72" t="str">
        <f>'Journey Awards'!B35</f>
        <v>SHARE Water</v>
      </c>
      <c r="B47" s="67" t="str">
        <f>IF('Journey Awards'!D37="C","E","")</f>
        <v/>
      </c>
      <c r="C47" s="79"/>
      <c r="D47" s="67" t="str">
        <f>IF('Journey Awards'!E37="C","E","")</f>
        <v/>
      </c>
      <c r="E47" s="79"/>
      <c r="F47" s="67" t="str">
        <f>IF('Journey Awards'!F37="C","E","")</f>
        <v/>
      </c>
      <c r="G47" s="79"/>
      <c r="H47" s="67" t="str">
        <f>IF('Journey Awards'!G37="C","E","")</f>
        <v/>
      </c>
      <c r="I47" s="79"/>
      <c r="J47" s="67" t="str">
        <f>IF('Journey Awards'!H37="C","E","")</f>
        <v/>
      </c>
      <c r="K47" s="79"/>
      <c r="L47" s="67" t="str">
        <f>IF('Journey Awards'!I37="C","E","")</f>
        <v/>
      </c>
      <c r="M47" s="79"/>
      <c r="N47" s="67" t="str">
        <f>IF('Journey Awards'!J37="C","E","")</f>
        <v/>
      </c>
      <c r="O47" s="79"/>
      <c r="P47" s="67" t="str">
        <f>IF('Journey Awards'!K37="C","E","")</f>
        <v/>
      </c>
      <c r="Q47" s="79"/>
      <c r="R47" s="67" t="str">
        <f>IF('Journey Awards'!L37="C","E","")</f>
        <v/>
      </c>
      <c r="S47" s="79"/>
      <c r="T47" s="67" t="str">
        <f>IF('Journey Awards'!M37="C","E","")</f>
        <v/>
      </c>
      <c r="U47" s="79"/>
      <c r="V47" s="67" t="str">
        <f>IF('Journey Awards'!N37="C","E","")</f>
        <v/>
      </c>
      <c r="W47" s="79"/>
      <c r="X47" s="67" t="str">
        <f>IF('Journey Awards'!O37="C","E","")</f>
        <v/>
      </c>
      <c r="Y47" s="79"/>
      <c r="Z47" s="67" t="str">
        <f>IF('Journey Awards'!P37="C","E","")</f>
        <v/>
      </c>
      <c r="AA47" s="79"/>
      <c r="AB47" s="67" t="str">
        <f>IF('Journey Awards'!Q37="C","E","")</f>
        <v/>
      </c>
      <c r="AC47" s="79"/>
      <c r="AD47" s="67" t="str">
        <f>IF('Journey Awards'!R37="C","E","")</f>
        <v/>
      </c>
      <c r="AE47" s="86"/>
      <c r="AF47" s="20"/>
    </row>
    <row r="48" spans="1:32" x14ac:dyDescent="0.2">
      <c r="A48" s="72" t="str">
        <f>'Journey Awards'!B38</f>
        <v>WOW!</v>
      </c>
      <c r="B48" s="67" t="str">
        <f>IF('Journey Awards'!D40="C","E","")</f>
        <v/>
      </c>
      <c r="C48" s="79"/>
      <c r="D48" s="67" t="str">
        <f>IF('Journey Awards'!E40="C","E","")</f>
        <v/>
      </c>
      <c r="E48" s="79"/>
      <c r="F48" s="67" t="str">
        <f>IF('Journey Awards'!F40="C","E","")</f>
        <v/>
      </c>
      <c r="G48" s="79"/>
      <c r="H48" s="67" t="str">
        <f>IF('Journey Awards'!G40="C","E","")</f>
        <v/>
      </c>
      <c r="I48" s="79"/>
      <c r="J48" s="67" t="str">
        <f>IF('Journey Awards'!H40="C","E","")</f>
        <v/>
      </c>
      <c r="K48" s="79"/>
      <c r="L48" s="67" t="str">
        <f>IF('Journey Awards'!I40="C","E","")</f>
        <v/>
      </c>
      <c r="M48" s="79"/>
      <c r="N48" s="67" t="str">
        <f>IF('Journey Awards'!J40="C","E","")</f>
        <v/>
      </c>
      <c r="O48" s="79"/>
      <c r="P48" s="67" t="str">
        <f>IF('Journey Awards'!K40="C","E","")</f>
        <v/>
      </c>
      <c r="Q48" s="79"/>
      <c r="R48" s="67" t="str">
        <f>IF('Journey Awards'!L40="C","E","")</f>
        <v/>
      </c>
      <c r="S48" s="79"/>
      <c r="T48" s="67" t="str">
        <f>IF('Journey Awards'!M40="C","E","")</f>
        <v/>
      </c>
      <c r="U48" s="79"/>
      <c r="V48" s="67" t="str">
        <f>IF('Journey Awards'!N40="C","E","")</f>
        <v/>
      </c>
      <c r="W48" s="79"/>
      <c r="X48" s="67" t="str">
        <f>IF('Journey Awards'!O40="C","E","")</f>
        <v/>
      </c>
      <c r="Y48" s="79"/>
      <c r="Z48" s="67" t="str">
        <f>IF('Journey Awards'!P40="C","E","")</f>
        <v/>
      </c>
      <c r="AA48" s="79"/>
      <c r="AB48" s="67" t="str">
        <f>IF('Journey Awards'!Q40="C","E","")</f>
        <v/>
      </c>
      <c r="AC48" s="79"/>
      <c r="AD48" s="67" t="str">
        <f>IF('Journey Awards'!R40="C","E","")</f>
        <v/>
      </c>
      <c r="AE48" s="86"/>
      <c r="AF48" s="20"/>
    </row>
    <row r="49" spans="1:32" s="20" customFormat="1" x14ac:dyDescent="0.2">
      <c r="A49" s="148" t="str">
        <f>'Journey Awards'!A43</f>
        <v>A World of Girls</v>
      </c>
      <c r="B49" s="70"/>
      <c r="C49" s="78"/>
      <c r="D49" s="70"/>
      <c r="E49" s="78"/>
      <c r="F49" s="70"/>
      <c r="G49" s="78"/>
      <c r="H49" s="70"/>
      <c r="I49" s="78"/>
      <c r="J49" s="70"/>
      <c r="K49" s="78"/>
      <c r="L49" s="70"/>
      <c r="M49" s="78"/>
      <c r="N49" s="70"/>
      <c r="O49" s="78"/>
      <c r="P49" s="70"/>
      <c r="Q49" s="78"/>
      <c r="R49" s="70"/>
      <c r="S49" s="78"/>
      <c r="T49" s="70"/>
      <c r="U49" s="78"/>
      <c r="V49" s="70"/>
      <c r="W49" s="78"/>
      <c r="X49" s="70"/>
      <c r="Y49" s="78"/>
      <c r="Z49" s="70"/>
      <c r="AA49" s="78"/>
      <c r="AB49" s="70"/>
      <c r="AC49" s="78"/>
      <c r="AD49" s="70"/>
      <c r="AE49" s="85"/>
    </row>
    <row r="50" spans="1:32" x14ac:dyDescent="0.2">
      <c r="A50" s="72" t="str">
        <f>'Journey Awards'!B44</f>
        <v>Hear a Story</v>
      </c>
      <c r="B50" s="67" t="str">
        <f>IF('Journey Awards'!D46="C","E","")</f>
        <v/>
      </c>
      <c r="C50" s="79"/>
      <c r="D50" s="67" t="str">
        <f>IF('Journey Awards'!E46="C","E","")</f>
        <v/>
      </c>
      <c r="E50" s="79"/>
      <c r="F50" s="67" t="str">
        <f>IF('Journey Awards'!F46="C","E","")</f>
        <v/>
      </c>
      <c r="G50" s="79"/>
      <c r="H50" s="67" t="str">
        <f>IF('Journey Awards'!G46="C","E","")</f>
        <v/>
      </c>
      <c r="I50" s="79"/>
      <c r="J50" s="67" t="str">
        <f>IF('Journey Awards'!H46="C","E","")</f>
        <v/>
      </c>
      <c r="K50" s="79"/>
      <c r="L50" s="67" t="str">
        <f>IF('Journey Awards'!I46="C","E","")</f>
        <v/>
      </c>
      <c r="M50" s="79"/>
      <c r="N50" s="67" t="str">
        <f>IF('Journey Awards'!J46="C","E","")</f>
        <v/>
      </c>
      <c r="O50" s="79"/>
      <c r="P50" s="67" t="str">
        <f>IF('Journey Awards'!K46="C","E","")</f>
        <v/>
      </c>
      <c r="Q50" s="79"/>
      <c r="R50" s="67" t="str">
        <f>IF('Journey Awards'!L46="C","E","")</f>
        <v/>
      </c>
      <c r="S50" s="79"/>
      <c r="T50" s="67" t="str">
        <f>IF('Journey Awards'!M46="C","E","")</f>
        <v/>
      </c>
      <c r="U50" s="79"/>
      <c r="V50" s="67" t="str">
        <f>IF('Journey Awards'!N46="C","E","")</f>
        <v/>
      </c>
      <c r="W50" s="79"/>
      <c r="X50" s="67" t="str">
        <f>IF('Journey Awards'!O46="C","E","")</f>
        <v/>
      </c>
      <c r="Y50" s="79"/>
      <c r="Z50" s="67" t="str">
        <f>IF('Journey Awards'!P46="C","E","")</f>
        <v/>
      </c>
      <c r="AA50" s="79"/>
      <c r="AB50" s="67" t="str">
        <f>IF('Journey Awards'!Q46="C","E","")</f>
        <v/>
      </c>
      <c r="AC50" s="79"/>
      <c r="AD50" s="67" t="str">
        <f>IF('Journey Awards'!R46="C","E","")</f>
        <v/>
      </c>
      <c r="AE50" s="86"/>
      <c r="AF50" s="20"/>
    </row>
    <row r="51" spans="1:32" x14ac:dyDescent="0.2">
      <c r="A51" s="72" t="str">
        <f>'Journey Awards'!B47</f>
        <v>Change a Story</v>
      </c>
      <c r="B51" s="67" t="str">
        <f>IF('Journey Awards'!D49="C","E","")</f>
        <v/>
      </c>
      <c r="C51" s="79"/>
      <c r="D51" s="67" t="str">
        <f>IF('Journey Awards'!E49="C","E","")</f>
        <v/>
      </c>
      <c r="E51" s="79"/>
      <c r="F51" s="67" t="str">
        <f>IF('Journey Awards'!F49="C","E","")</f>
        <v/>
      </c>
      <c r="G51" s="79"/>
      <c r="H51" s="67" t="str">
        <f>IF('Journey Awards'!G49="C","E","")</f>
        <v/>
      </c>
      <c r="I51" s="79"/>
      <c r="J51" s="67" t="str">
        <f>IF('Journey Awards'!H49="C","E","")</f>
        <v/>
      </c>
      <c r="K51" s="79"/>
      <c r="L51" s="67" t="str">
        <f>IF('Journey Awards'!I49="C","E","")</f>
        <v/>
      </c>
      <c r="M51" s="79"/>
      <c r="N51" s="67" t="str">
        <f>IF('Journey Awards'!J49="C","E","")</f>
        <v/>
      </c>
      <c r="O51" s="79"/>
      <c r="P51" s="67" t="str">
        <f>IF('Journey Awards'!K49="C","E","")</f>
        <v/>
      </c>
      <c r="Q51" s="79"/>
      <c r="R51" s="67" t="str">
        <f>IF('Journey Awards'!L49="C","E","")</f>
        <v/>
      </c>
      <c r="S51" s="79"/>
      <c r="T51" s="67" t="str">
        <f>IF('Journey Awards'!M49="C","E","")</f>
        <v/>
      </c>
      <c r="U51" s="79"/>
      <c r="V51" s="67" t="str">
        <f>IF('Journey Awards'!N49="C","E","")</f>
        <v/>
      </c>
      <c r="W51" s="79"/>
      <c r="X51" s="67" t="str">
        <f>IF('Journey Awards'!O49="C","E","")</f>
        <v/>
      </c>
      <c r="Y51" s="79"/>
      <c r="Z51" s="67" t="str">
        <f>IF('Journey Awards'!P49="C","E","")</f>
        <v/>
      </c>
      <c r="AA51" s="79"/>
      <c r="AB51" s="67" t="str">
        <f>IF('Journey Awards'!Q49="C","E","")</f>
        <v/>
      </c>
      <c r="AC51" s="79"/>
      <c r="AD51" s="67" t="str">
        <f>IF('Journey Awards'!R49="C","E","")</f>
        <v/>
      </c>
      <c r="AE51" s="86"/>
      <c r="AF51" s="20"/>
    </row>
    <row r="52" spans="1:32" x14ac:dyDescent="0.2">
      <c r="A52" s="72" t="str">
        <f>'Journey Awards'!B50</f>
        <v>Tell a Story</v>
      </c>
      <c r="B52" s="67" t="str">
        <f>IF('Journey Awards'!D52="C","E","")</f>
        <v/>
      </c>
      <c r="C52" s="79"/>
      <c r="D52" s="67" t="str">
        <f>IF('Journey Awards'!E52="C","E","")</f>
        <v/>
      </c>
      <c r="E52" s="79"/>
      <c r="F52" s="67" t="str">
        <f>IF('Journey Awards'!F52="C","E","")</f>
        <v/>
      </c>
      <c r="G52" s="79"/>
      <c r="H52" s="67" t="str">
        <f>IF('Journey Awards'!G52="C","E","")</f>
        <v/>
      </c>
      <c r="I52" s="79"/>
      <c r="J52" s="67" t="str">
        <f>IF('Journey Awards'!H52="C","E","")</f>
        <v/>
      </c>
      <c r="K52" s="79"/>
      <c r="L52" s="67" t="str">
        <f>IF('Journey Awards'!I52="C","E","")</f>
        <v/>
      </c>
      <c r="M52" s="79"/>
      <c r="N52" s="67" t="str">
        <f>IF('Journey Awards'!J52="C","E","")</f>
        <v/>
      </c>
      <c r="O52" s="79"/>
      <c r="P52" s="67" t="str">
        <f>IF('Journey Awards'!K52="C","E","")</f>
        <v/>
      </c>
      <c r="Q52" s="79"/>
      <c r="R52" s="67" t="str">
        <f>IF('Journey Awards'!L52="C","E","")</f>
        <v/>
      </c>
      <c r="S52" s="79"/>
      <c r="T52" s="67" t="str">
        <f>IF('Journey Awards'!M52="C","E","")</f>
        <v/>
      </c>
      <c r="U52" s="79"/>
      <c r="V52" s="67" t="str">
        <f>IF('Journey Awards'!N52="C","E","")</f>
        <v/>
      </c>
      <c r="W52" s="79"/>
      <c r="X52" s="67" t="str">
        <f>IF('Journey Awards'!O52="C","E","")</f>
        <v/>
      </c>
      <c r="Y52" s="79"/>
      <c r="Z52" s="67" t="str">
        <f>IF('Journey Awards'!P52="C","E","")</f>
        <v/>
      </c>
      <c r="AA52" s="79"/>
      <c r="AB52" s="67" t="str">
        <f>IF('Journey Awards'!Q52="C","E","")</f>
        <v/>
      </c>
      <c r="AC52" s="79"/>
      <c r="AD52" s="67" t="str">
        <f>IF('Journey Awards'!R52="C","E","")</f>
        <v/>
      </c>
      <c r="AE52" s="86"/>
      <c r="AF52" s="20"/>
    </row>
    <row r="53" spans="1:32" x14ac:dyDescent="0.2">
      <c r="A53" s="72" t="str">
        <f>'Journey Awards'!B53</f>
        <v>Better World for Girls!</v>
      </c>
      <c r="B53" s="135" t="str">
        <f>IF('Journey Awards'!D55="C","E","")</f>
        <v/>
      </c>
      <c r="C53" s="79"/>
      <c r="D53" s="135" t="str">
        <f>IF('Journey Awards'!E55="C","E","")</f>
        <v/>
      </c>
      <c r="E53" s="79"/>
      <c r="F53" s="135" t="str">
        <f>IF('Journey Awards'!F55="C","E","")</f>
        <v/>
      </c>
      <c r="G53" s="79"/>
      <c r="H53" s="135" t="str">
        <f>IF('Journey Awards'!G55="C","E","")</f>
        <v/>
      </c>
      <c r="I53" s="79"/>
      <c r="J53" s="135" t="str">
        <f>IF('Journey Awards'!H55="C","E","")</f>
        <v/>
      </c>
      <c r="K53" s="79"/>
      <c r="L53" s="135" t="str">
        <f>IF('Journey Awards'!I55="C","E","")</f>
        <v/>
      </c>
      <c r="M53" s="79"/>
      <c r="N53" s="135" t="str">
        <f>IF('Journey Awards'!J55="C","E","")</f>
        <v/>
      </c>
      <c r="O53" s="79"/>
      <c r="P53" s="135" t="str">
        <f>IF('Journey Awards'!K55="C","E","")</f>
        <v/>
      </c>
      <c r="Q53" s="79"/>
      <c r="R53" s="135" t="str">
        <f>IF('Journey Awards'!L55="C","E","")</f>
        <v/>
      </c>
      <c r="S53" s="79"/>
      <c r="T53" s="135" t="str">
        <f>IF('Journey Awards'!M55="C","E","")</f>
        <v/>
      </c>
      <c r="U53" s="79"/>
      <c r="V53" s="135" t="str">
        <f>IF('Journey Awards'!N55="C","E","")</f>
        <v/>
      </c>
      <c r="W53" s="79"/>
      <c r="X53" s="135" t="str">
        <f>IF('Journey Awards'!O55="C","E","")</f>
        <v/>
      </c>
      <c r="Y53" s="79"/>
      <c r="Z53" s="135" t="str">
        <f>IF('Journey Awards'!P55="C","E","")</f>
        <v/>
      </c>
      <c r="AA53" s="79"/>
      <c r="AB53" s="135" t="str">
        <f>IF('Journey Awards'!Q55="C","E","")</f>
        <v/>
      </c>
      <c r="AC53" s="79"/>
      <c r="AD53" s="135" t="str">
        <f>IF('Journey Awards'!R55="C","E","")</f>
        <v/>
      </c>
      <c r="AE53" s="86"/>
      <c r="AF53" s="20"/>
    </row>
    <row r="54" spans="1:32" s="20" customFormat="1" ht="15" x14ac:dyDescent="0.2">
      <c r="A54" s="269" t="str">
        <f>'Council Own'!A5:R5</f>
        <v>Our Council's Own</v>
      </c>
      <c r="B54" s="70"/>
      <c r="C54" s="78"/>
      <c r="D54" s="70"/>
      <c r="E54" s="78"/>
      <c r="F54" s="70"/>
      <c r="G54" s="78"/>
      <c r="H54" s="70"/>
      <c r="I54" s="78"/>
      <c r="J54" s="70"/>
      <c r="K54" s="78"/>
      <c r="L54" s="70"/>
      <c r="M54" s="78"/>
      <c r="N54" s="70"/>
      <c r="O54" s="78"/>
      <c r="P54" s="70"/>
      <c r="Q54" s="78"/>
      <c r="R54" s="70"/>
      <c r="S54" s="78"/>
      <c r="T54" s="70"/>
      <c r="U54" s="78"/>
      <c r="V54" s="70"/>
      <c r="W54" s="78"/>
      <c r="X54" s="70"/>
      <c r="Y54" s="78"/>
      <c r="Z54" s="70"/>
      <c r="AA54" s="78"/>
      <c r="AB54" s="70"/>
      <c r="AC54" s="78"/>
      <c r="AD54" s="70"/>
      <c r="AE54" s="85"/>
    </row>
    <row r="55" spans="1:32" x14ac:dyDescent="0.2">
      <c r="A55" s="68" t="str">
        <f>'Council Own'!B6</f>
        <v>&lt;&lt;List Badge Here&gt;&gt;</v>
      </c>
      <c r="B55" s="67" t="str">
        <f>IF('Council Own'!D28="C","E","")</f>
        <v/>
      </c>
      <c r="C55" s="79"/>
      <c r="D55" s="67" t="str">
        <f>IF('Council Own'!E28="C","E","")</f>
        <v/>
      </c>
      <c r="E55" s="79"/>
      <c r="F55" s="67" t="str">
        <f>IF('Council Own'!F28="C","E","")</f>
        <v/>
      </c>
      <c r="G55" s="79"/>
      <c r="H55" s="67" t="str">
        <f>IF('Council Own'!G28="C","E","")</f>
        <v/>
      </c>
      <c r="I55" s="79"/>
      <c r="J55" s="67" t="str">
        <f>IF('Council Own'!H28="C","E","")</f>
        <v/>
      </c>
      <c r="K55" s="79"/>
      <c r="L55" s="67" t="str">
        <f>IF('Council Own'!I28="C","E","")</f>
        <v/>
      </c>
      <c r="M55" s="79"/>
      <c r="N55" s="67" t="str">
        <f>IF('Council Own'!J28="C","E","")</f>
        <v/>
      </c>
      <c r="O55" s="79"/>
      <c r="P55" s="67" t="str">
        <f>IF('Council Own'!K28="C","E","")</f>
        <v/>
      </c>
      <c r="Q55" s="79"/>
      <c r="R55" s="67" t="str">
        <f>IF('Council Own'!L28="C","E","")</f>
        <v/>
      </c>
      <c r="S55" s="79"/>
      <c r="T55" s="67" t="str">
        <f>IF('Council Own'!M28="C","E","")</f>
        <v/>
      </c>
      <c r="U55" s="79"/>
      <c r="V55" s="67" t="str">
        <f>IF('Council Own'!N28="C","E","")</f>
        <v/>
      </c>
      <c r="W55" s="79"/>
      <c r="X55" s="67" t="str">
        <f>IF('Council Own'!O28="C","E","")</f>
        <v/>
      </c>
      <c r="Y55" s="79"/>
      <c r="Z55" s="67" t="str">
        <f>IF('Council Own'!P28="C","E","")</f>
        <v/>
      </c>
      <c r="AA55" s="79"/>
      <c r="AB55" s="67" t="str">
        <f>IF('Council Own'!Q28="C","E","")</f>
        <v/>
      </c>
      <c r="AC55" s="79"/>
      <c r="AD55" s="67" t="str">
        <f>IF('Council Own'!R28="C","E","")</f>
        <v/>
      </c>
      <c r="AE55" s="86"/>
      <c r="AF55" s="20"/>
    </row>
    <row r="56" spans="1:32" x14ac:dyDescent="0.2">
      <c r="A56" s="68" t="str">
        <f>'Council Own'!B30</f>
        <v>&lt;&lt;List Badge Here&gt;&gt;</v>
      </c>
      <c r="B56" s="67" t="str">
        <f>IF('Council Own'!D52="C","E","")</f>
        <v/>
      </c>
      <c r="C56" s="79"/>
      <c r="D56" s="67" t="str">
        <f>IF('Council Own'!E52="C","E","")</f>
        <v/>
      </c>
      <c r="E56" s="79"/>
      <c r="F56" s="67" t="str">
        <f>IF('Council Own'!F52="C","E","")</f>
        <v/>
      </c>
      <c r="G56" s="79"/>
      <c r="H56" s="67" t="str">
        <f>IF('Council Own'!G52="C","E","")</f>
        <v/>
      </c>
      <c r="I56" s="79"/>
      <c r="J56" s="67" t="str">
        <f>IF('Council Own'!H52="C","E","")</f>
        <v/>
      </c>
      <c r="K56" s="79"/>
      <c r="L56" s="67" t="str">
        <f>IF('Council Own'!I52="C","E","")</f>
        <v/>
      </c>
      <c r="M56" s="79"/>
      <c r="N56" s="67" t="str">
        <f>IF('Council Own'!J52="C","E","")</f>
        <v/>
      </c>
      <c r="O56" s="79"/>
      <c r="P56" s="67" t="str">
        <f>IF('Council Own'!K52="C","E","")</f>
        <v/>
      </c>
      <c r="Q56" s="79"/>
      <c r="R56" s="67" t="str">
        <f>IF('Council Own'!L52="C","E","")</f>
        <v/>
      </c>
      <c r="S56" s="79"/>
      <c r="T56" s="67" t="str">
        <f>IF('Council Own'!M52="C","E","")</f>
        <v/>
      </c>
      <c r="U56" s="79"/>
      <c r="V56" s="67" t="str">
        <f>IF('Council Own'!N52="C","E","")</f>
        <v/>
      </c>
      <c r="W56" s="79"/>
      <c r="X56" s="67" t="str">
        <f>IF('Council Own'!O52="C","E","")</f>
        <v/>
      </c>
      <c r="Y56" s="79"/>
      <c r="Z56" s="67" t="str">
        <f>IF('Council Own'!P52="C","E","")</f>
        <v/>
      </c>
      <c r="AA56" s="79"/>
      <c r="AB56" s="67" t="str">
        <f>IF('Council Own'!Q52="C","E","")</f>
        <v/>
      </c>
      <c r="AC56" s="79"/>
      <c r="AD56" s="67" t="str">
        <f>IF('Council Own'!R52="C","E","")</f>
        <v/>
      </c>
      <c r="AE56" s="86"/>
      <c r="AF56" s="20"/>
    </row>
    <row r="57" spans="1:32" x14ac:dyDescent="0.2">
      <c r="A57" s="68" t="str">
        <f>'Council Own'!B54</f>
        <v>&lt;&lt;List Badge Here&gt;&gt;</v>
      </c>
      <c r="B57" s="67" t="str">
        <f>IF('Council Own'!D76="C","E","")</f>
        <v/>
      </c>
      <c r="C57" s="79"/>
      <c r="D57" s="67" t="str">
        <f>IF('Council Own'!E76="C","E","")</f>
        <v/>
      </c>
      <c r="E57" s="79"/>
      <c r="F57" s="67" t="str">
        <f>IF('Council Own'!F76="C","E","")</f>
        <v/>
      </c>
      <c r="G57" s="79"/>
      <c r="H57" s="67" t="str">
        <f>IF('Council Own'!G76="C","E","")</f>
        <v/>
      </c>
      <c r="I57" s="79"/>
      <c r="J57" s="67" t="str">
        <f>IF('Council Own'!H76="C","E","")</f>
        <v/>
      </c>
      <c r="K57" s="79"/>
      <c r="L57" s="67" t="str">
        <f>IF('Council Own'!I76="C","E","")</f>
        <v/>
      </c>
      <c r="M57" s="79"/>
      <c r="N57" s="67" t="str">
        <f>IF('Council Own'!J76="C","E","")</f>
        <v/>
      </c>
      <c r="O57" s="79"/>
      <c r="P57" s="67" t="str">
        <f>IF('Council Own'!K76="C","E","")</f>
        <v/>
      </c>
      <c r="Q57" s="79"/>
      <c r="R57" s="67" t="str">
        <f>IF('Council Own'!L76="C","E","")</f>
        <v/>
      </c>
      <c r="S57" s="79"/>
      <c r="T57" s="67" t="str">
        <f>IF('Council Own'!M76="C","E","")</f>
        <v/>
      </c>
      <c r="U57" s="79"/>
      <c r="V57" s="67" t="str">
        <f>IF('Council Own'!N76="C","E","")</f>
        <v/>
      </c>
      <c r="W57" s="79"/>
      <c r="X57" s="67" t="str">
        <f>IF('Council Own'!O76="C","E","")</f>
        <v/>
      </c>
      <c r="Y57" s="79"/>
      <c r="Z57" s="67" t="str">
        <f>IF('Council Own'!P76="C","E","")</f>
        <v/>
      </c>
      <c r="AA57" s="79"/>
      <c r="AB57" s="67" t="str">
        <f>IF('Council Own'!Q76="C","E","")</f>
        <v/>
      </c>
      <c r="AC57" s="79"/>
      <c r="AD57" s="67" t="str">
        <f>IF('Council Own'!R76="C","E","")</f>
        <v/>
      </c>
      <c r="AE57" s="86"/>
      <c r="AF57" s="20"/>
    </row>
    <row r="58" spans="1:32" x14ac:dyDescent="0.2">
      <c r="A58" s="68" t="str">
        <f>'Council Own'!B78</f>
        <v>&lt;&lt;List Badge Here&gt;&gt;</v>
      </c>
      <c r="B58" s="67" t="str">
        <f>IF('Council Own'!D100="C","E","")</f>
        <v/>
      </c>
      <c r="C58" s="79"/>
      <c r="D58" s="67" t="str">
        <f>IF('Council Own'!E100="C","E","")</f>
        <v/>
      </c>
      <c r="E58" s="79"/>
      <c r="F58" s="67" t="str">
        <f>IF('Council Own'!F100="C","E","")</f>
        <v/>
      </c>
      <c r="G58" s="79"/>
      <c r="H58" s="67" t="str">
        <f>IF('Council Own'!G100="C","E","")</f>
        <v/>
      </c>
      <c r="I58" s="79"/>
      <c r="J58" s="67" t="str">
        <f>IF('Council Own'!H100="C","E","")</f>
        <v/>
      </c>
      <c r="K58" s="79"/>
      <c r="L58" s="67" t="str">
        <f>IF('Council Own'!I100="C","E","")</f>
        <v/>
      </c>
      <c r="M58" s="79"/>
      <c r="N58" s="67" t="str">
        <f>IF('Council Own'!J100="C","E","")</f>
        <v/>
      </c>
      <c r="O58" s="79"/>
      <c r="P58" s="67" t="str">
        <f>IF('Council Own'!K100="C","E","")</f>
        <v/>
      </c>
      <c r="Q58" s="79"/>
      <c r="R58" s="67" t="str">
        <f>IF('Council Own'!L100="C","E","")</f>
        <v/>
      </c>
      <c r="S58" s="79"/>
      <c r="T58" s="67" t="str">
        <f>IF('Council Own'!M100="C","E","")</f>
        <v/>
      </c>
      <c r="U58" s="79"/>
      <c r="V58" s="67" t="str">
        <f>IF('Council Own'!N100="C","E","")</f>
        <v/>
      </c>
      <c r="W58" s="79"/>
      <c r="X58" s="67" t="str">
        <f>IF('Council Own'!O100="C","E","")</f>
        <v/>
      </c>
      <c r="Y58" s="79"/>
      <c r="Z58" s="67" t="str">
        <f>IF('Council Own'!P100="C","E","")</f>
        <v/>
      </c>
      <c r="AA58" s="79"/>
      <c r="AB58" s="67" t="str">
        <f>IF('Council Own'!Q100="C","E","")</f>
        <v/>
      </c>
      <c r="AC58" s="79"/>
      <c r="AD58" s="67" t="str">
        <f>IF('Council Own'!R100="C","E","")</f>
        <v/>
      </c>
      <c r="AE58" s="86"/>
      <c r="AF58" s="20"/>
    </row>
    <row r="59" spans="1:32" x14ac:dyDescent="0.2">
      <c r="A59" s="68" t="str">
        <f>'Council Own'!B102</f>
        <v>&lt;&lt;List Badge Here&gt;&gt;</v>
      </c>
      <c r="B59" s="69" t="str">
        <f>IF('Council Own'!D124="C","E","")</f>
        <v/>
      </c>
      <c r="C59" s="77"/>
      <c r="D59" s="69" t="str">
        <f>IF('Council Own'!E124="C","E","")</f>
        <v/>
      </c>
      <c r="E59" s="77"/>
      <c r="F59" s="69" t="str">
        <f>IF('Council Own'!F124="C","E","")</f>
        <v/>
      </c>
      <c r="G59" s="77"/>
      <c r="H59" s="69" t="str">
        <f>IF('Council Own'!G124="C","E","")</f>
        <v/>
      </c>
      <c r="I59" s="77"/>
      <c r="J59" s="69" t="str">
        <f>IF('Council Own'!H124="C","E","")</f>
        <v/>
      </c>
      <c r="K59" s="77"/>
      <c r="L59" s="69" t="str">
        <f>IF('Council Own'!I124="C","E","")</f>
        <v/>
      </c>
      <c r="M59" s="77"/>
      <c r="N59" s="69" t="str">
        <f>IF('Council Own'!J124="C","E","")</f>
        <v/>
      </c>
      <c r="O59" s="77"/>
      <c r="P59" s="69" t="str">
        <f>IF('Council Own'!K124="C","E","")</f>
        <v/>
      </c>
      <c r="Q59" s="77"/>
      <c r="R59" s="69" t="str">
        <f>IF('Council Own'!L124="C","E","")</f>
        <v/>
      </c>
      <c r="S59" s="77"/>
      <c r="T59" s="69" t="str">
        <f>IF('Council Own'!M124="C","E","")</f>
        <v/>
      </c>
      <c r="U59" s="77"/>
      <c r="V59" s="69" t="str">
        <f>IF('Council Own'!N124="C","E","")</f>
        <v/>
      </c>
      <c r="W59" s="77"/>
      <c r="X59" s="69" t="str">
        <f>IF('Council Own'!O124="C","E","")</f>
        <v/>
      </c>
      <c r="Y59" s="77"/>
      <c r="Z59" s="69" t="str">
        <f>IF('Council Own'!P124="C","E","")</f>
        <v/>
      </c>
      <c r="AA59" s="77"/>
      <c r="AB59" s="69" t="str">
        <f>IF('Council Own'!Q124="C","E","")</f>
        <v/>
      </c>
      <c r="AC59" s="77"/>
      <c r="AD59" s="69" t="str">
        <f>IF('Council Own'!R124="C","E","")</f>
        <v/>
      </c>
      <c r="AE59" s="84"/>
      <c r="AF59" s="20"/>
    </row>
    <row r="60" spans="1:32" ht="15" x14ac:dyDescent="0.2">
      <c r="A60" s="310" t="s">
        <v>413</v>
      </c>
      <c r="B60" s="135" t="str">
        <f>IF(Bridging!D18="C","E","")</f>
        <v/>
      </c>
      <c r="C60" s="79"/>
      <c r="D60" s="135" t="str">
        <f>IF(Bridging!E18="C","E","")</f>
        <v/>
      </c>
      <c r="E60" s="79"/>
      <c r="F60" s="135" t="str">
        <f>IF(Bridging!F18="C","E","")</f>
        <v/>
      </c>
      <c r="G60" s="79"/>
      <c r="H60" s="135" t="str">
        <f>IF(Bridging!G18="C","E","")</f>
        <v/>
      </c>
      <c r="I60" s="79"/>
      <c r="J60" s="135" t="str">
        <f>IF(Bridging!H18="C","E","")</f>
        <v/>
      </c>
      <c r="K60" s="79"/>
      <c r="L60" s="135" t="str">
        <f>IF(Bridging!I18="C","E","")</f>
        <v/>
      </c>
      <c r="M60" s="79"/>
      <c r="N60" s="135" t="str">
        <f>IF(Bridging!J18="C","E","")</f>
        <v/>
      </c>
      <c r="O60" s="79"/>
      <c r="P60" s="135" t="str">
        <f>IF(Bridging!K18="C","E","")</f>
        <v/>
      </c>
      <c r="Q60" s="79"/>
      <c r="R60" s="135" t="str">
        <f>IF(Bridging!L18="C","E","")</f>
        <v/>
      </c>
      <c r="S60" s="79"/>
      <c r="T60" s="135" t="str">
        <f>IF(Bridging!M18="C","E","")</f>
        <v/>
      </c>
      <c r="U60" s="79"/>
      <c r="V60" s="135" t="str">
        <f>IF(Bridging!N18="C","E","")</f>
        <v/>
      </c>
      <c r="W60" s="79"/>
      <c r="X60" s="135" t="str">
        <f>IF(Bridging!O18="C","E","")</f>
        <v/>
      </c>
      <c r="Y60" s="79"/>
      <c r="Z60" s="135" t="str">
        <f>IF(Bridging!P18="C","E","")</f>
        <v/>
      </c>
      <c r="AA60" s="79"/>
      <c r="AB60" s="135" t="str">
        <f>IF(Bridging!Q18="C","E","")</f>
        <v/>
      </c>
      <c r="AC60" s="79"/>
      <c r="AD60" s="135" t="str">
        <f>IF(Bridging!R18="C","E","")</f>
        <v/>
      </c>
      <c r="AE60" s="84"/>
      <c r="AF60" s="20"/>
    </row>
    <row r="61" spans="1:32" s="267" customFormat="1" ht="15" x14ac:dyDescent="0.25">
      <c r="A61" s="269" t="s">
        <v>99</v>
      </c>
      <c r="B61" s="270"/>
      <c r="C61" s="271"/>
      <c r="D61" s="270"/>
      <c r="E61" s="271"/>
      <c r="F61" s="270"/>
      <c r="G61" s="271"/>
      <c r="H61" s="270"/>
      <c r="I61" s="271"/>
      <c r="J61" s="270"/>
      <c r="K61" s="271"/>
      <c r="L61" s="270"/>
      <c r="M61" s="271"/>
      <c r="N61" s="270"/>
      <c r="O61" s="271"/>
      <c r="P61" s="270"/>
      <c r="Q61" s="271"/>
      <c r="R61" s="270"/>
      <c r="S61" s="271"/>
      <c r="T61" s="270"/>
      <c r="U61" s="271"/>
      <c r="V61" s="270"/>
      <c r="W61" s="271"/>
      <c r="X61" s="270"/>
      <c r="Y61" s="271"/>
      <c r="Z61" s="270"/>
      <c r="AA61" s="271"/>
      <c r="AB61" s="270"/>
      <c r="AC61" s="271"/>
      <c r="AD61" s="270"/>
      <c r="AE61" s="272"/>
    </row>
    <row r="62" spans="1:32" x14ac:dyDescent="0.2">
      <c r="A62" s="258" t="str">
        <f>'Age-Level'!C6</f>
        <v>Cookie Rally (Year 1)</v>
      </c>
      <c r="B62" s="67" t="str">
        <f>IF('Age-Level'!D6="C","E","")</f>
        <v/>
      </c>
      <c r="C62" s="79"/>
      <c r="D62" s="67" t="str">
        <f>IF('Age-Level'!E6="C","E","")</f>
        <v/>
      </c>
      <c r="E62" s="79"/>
      <c r="F62" s="67" t="str">
        <f>IF('Age-Level'!F6="C","E","")</f>
        <v/>
      </c>
      <c r="G62" s="79"/>
      <c r="H62" s="67" t="str">
        <f>IF('Age-Level'!G6="C","E","")</f>
        <v/>
      </c>
      <c r="I62" s="79"/>
      <c r="J62" s="67" t="str">
        <f>IF('Age-Level'!H6="C","E","")</f>
        <v/>
      </c>
      <c r="K62" s="79"/>
      <c r="L62" s="67" t="str">
        <f>IF('Age-Level'!I6="C","E","")</f>
        <v/>
      </c>
      <c r="M62" s="79"/>
      <c r="N62" s="67" t="str">
        <f>IF('Age-Level'!J6="C","E","")</f>
        <v/>
      </c>
      <c r="O62" s="79"/>
      <c r="P62" s="67" t="str">
        <f>IF('Age-Level'!K6="C","E","")</f>
        <v/>
      </c>
      <c r="Q62" s="79"/>
      <c r="R62" s="67" t="str">
        <f>IF('Age-Level'!L6="C","E","")</f>
        <v/>
      </c>
      <c r="S62" s="79"/>
      <c r="T62" s="67" t="str">
        <f>IF('Age-Level'!M6="C","E","")</f>
        <v/>
      </c>
      <c r="U62" s="79"/>
      <c r="V62" s="67" t="str">
        <f>IF('Age-Level'!N6="C","E","")</f>
        <v/>
      </c>
      <c r="W62" s="79"/>
      <c r="X62" s="67" t="str">
        <f>IF('Age-Level'!O6="C","E","")</f>
        <v/>
      </c>
      <c r="Y62" s="79"/>
      <c r="Z62" s="67" t="str">
        <f>IF('Age-Level'!P6="C","E","")</f>
        <v/>
      </c>
      <c r="AA62" s="79"/>
      <c r="AB62" s="67" t="str">
        <f>IF('Age-Level'!Q6="C","E","")</f>
        <v/>
      </c>
      <c r="AC62" s="79"/>
      <c r="AD62" s="67" t="str">
        <f>IF('Age-Level'!R6="C","E","")</f>
        <v/>
      </c>
      <c r="AE62" s="86"/>
      <c r="AF62" s="20"/>
    </row>
    <row r="63" spans="1:32" x14ac:dyDescent="0.2">
      <c r="A63" s="258" t="str">
        <f>'Age-Level'!C7</f>
        <v>Cookie Sales (Year 1)</v>
      </c>
      <c r="B63" s="67" t="str">
        <f>IF('Age-Level'!D7="C","E","")</f>
        <v/>
      </c>
      <c r="C63" s="122"/>
      <c r="D63" s="67" t="str">
        <f>IF('Age-Level'!E7="C","E","")</f>
        <v/>
      </c>
      <c r="E63" s="122"/>
      <c r="F63" s="67" t="str">
        <f>IF('Age-Level'!F7="C","E","")</f>
        <v/>
      </c>
      <c r="G63" s="122"/>
      <c r="H63" s="67" t="str">
        <f>IF('Age-Level'!G7="C","E","")</f>
        <v/>
      </c>
      <c r="I63" s="122"/>
      <c r="J63" s="67" t="str">
        <f>IF('Age-Level'!H7="C","E","")</f>
        <v/>
      </c>
      <c r="K63" s="122"/>
      <c r="L63" s="67" t="str">
        <f>IF('Age-Level'!I7="C","E","")</f>
        <v/>
      </c>
      <c r="M63" s="122"/>
      <c r="N63" s="67" t="str">
        <f>IF('Age-Level'!J7="C","E","")</f>
        <v/>
      </c>
      <c r="O63" s="122"/>
      <c r="P63" s="67" t="str">
        <f>IF('Age-Level'!K7="C","E","")</f>
        <v/>
      </c>
      <c r="Q63" s="122"/>
      <c r="R63" s="67" t="str">
        <f>IF('Age-Level'!L7="C","E","")</f>
        <v/>
      </c>
      <c r="S63" s="122"/>
      <c r="T63" s="67" t="str">
        <f>IF('Age-Level'!M7="C","E","")</f>
        <v/>
      </c>
      <c r="U63" s="122"/>
      <c r="V63" s="67" t="str">
        <f>IF('Age-Level'!N7="C","E","")</f>
        <v/>
      </c>
      <c r="W63" s="122"/>
      <c r="X63" s="67" t="str">
        <f>IF('Age-Level'!O7="C","E","")</f>
        <v/>
      </c>
      <c r="Y63" s="122"/>
      <c r="Z63" s="67" t="str">
        <f>IF('Age-Level'!P7="C","E","")</f>
        <v/>
      </c>
      <c r="AA63" s="122"/>
      <c r="AB63" s="67" t="str">
        <f>IF('Age-Level'!Q7="C","E","")</f>
        <v/>
      </c>
      <c r="AC63" s="122"/>
      <c r="AD63" s="67" t="str">
        <f>IF('Age-Level'!R7="C","E","")</f>
        <v/>
      </c>
      <c r="AE63" s="84"/>
    </row>
    <row r="64" spans="1:32" x14ac:dyDescent="0.2">
      <c r="A64" s="258" t="str">
        <f>'Age-Level'!C8</f>
        <v>Cookie Pin (Year 1)</v>
      </c>
      <c r="B64" s="67" t="str">
        <f>IF('Age-Level'!D8="C","E","")</f>
        <v/>
      </c>
      <c r="C64" s="79"/>
      <c r="D64" s="67" t="str">
        <f>IF('Age-Level'!E8="C","E","")</f>
        <v/>
      </c>
      <c r="E64" s="79"/>
      <c r="F64" s="67" t="str">
        <f>IF('Age-Level'!F8="C","E","")</f>
        <v/>
      </c>
      <c r="G64" s="79"/>
      <c r="H64" s="67" t="str">
        <f>IF('Age-Level'!G8="C","E","")</f>
        <v/>
      </c>
      <c r="I64" s="79"/>
      <c r="J64" s="67" t="str">
        <f>IF('Age-Level'!H8="C","E","")</f>
        <v/>
      </c>
      <c r="K64" s="79"/>
      <c r="L64" s="67" t="str">
        <f>IF('Age-Level'!I8="C","E","")</f>
        <v/>
      </c>
      <c r="M64" s="79"/>
      <c r="N64" s="67" t="str">
        <f>IF('Age-Level'!J8="C","E","")</f>
        <v/>
      </c>
      <c r="O64" s="79"/>
      <c r="P64" s="67" t="str">
        <f>IF('Age-Level'!K8="C","E","")</f>
        <v/>
      </c>
      <c r="Q64" s="79"/>
      <c r="R64" s="67" t="str">
        <f>IF('Age-Level'!L8="C","E","")</f>
        <v/>
      </c>
      <c r="S64" s="79"/>
      <c r="T64" s="67" t="str">
        <f>IF('Age-Level'!M8="C","E","")</f>
        <v/>
      </c>
      <c r="U64" s="79"/>
      <c r="V64" s="67" t="str">
        <f>IF('Age-Level'!N8="C","E","")</f>
        <v/>
      </c>
      <c r="W64" s="79"/>
      <c r="X64" s="67" t="str">
        <f>IF('Age-Level'!O8="C","E","")</f>
        <v/>
      </c>
      <c r="Y64" s="79"/>
      <c r="Z64" s="67" t="str">
        <f>IF('Age-Level'!P8="C","E","")</f>
        <v/>
      </c>
      <c r="AA64" s="79"/>
      <c r="AB64" s="67" t="str">
        <f>IF('Age-Level'!Q8="C","E","")</f>
        <v/>
      </c>
      <c r="AC64" s="79"/>
      <c r="AD64" s="67" t="str">
        <f>IF('Age-Level'!R8="C","E","")</f>
        <v/>
      </c>
      <c r="AE64" s="86"/>
      <c r="AF64" s="20"/>
    </row>
    <row r="65" spans="1:32" x14ac:dyDescent="0.2">
      <c r="A65" s="258" t="str">
        <f>'Age-Level'!C9</f>
        <v>Cookie Rally (Year 2)</v>
      </c>
      <c r="B65" s="67" t="str">
        <f>IF('Age-Level'!D9="C","E","")</f>
        <v/>
      </c>
      <c r="C65" s="81"/>
      <c r="D65" s="67" t="str">
        <f>IF('Age-Level'!E9="C","E","")</f>
        <v/>
      </c>
      <c r="E65" s="81"/>
      <c r="F65" s="67" t="str">
        <f>IF('Age-Level'!F9="C","E","")</f>
        <v/>
      </c>
      <c r="G65" s="81"/>
      <c r="H65" s="67" t="str">
        <f>IF('Age-Level'!G9="C","E","")</f>
        <v/>
      </c>
      <c r="I65" s="81"/>
      <c r="J65" s="67" t="str">
        <f>IF('Age-Level'!H9="C","E","")</f>
        <v/>
      </c>
      <c r="K65" s="81"/>
      <c r="L65" s="67" t="str">
        <f>IF('Age-Level'!I9="C","E","")</f>
        <v/>
      </c>
      <c r="M65" s="81"/>
      <c r="N65" s="67" t="str">
        <f>IF('Age-Level'!J9="C","E","")</f>
        <v/>
      </c>
      <c r="O65" s="81"/>
      <c r="P65" s="67" t="str">
        <f>IF('Age-Level'!K9="C","E","")</f>
        <v/>
      </c>
      <c r="Q65" s="81"/>
      <c r="R65" s="67" t="str">
        <f>IF('Age-Level'!L9="C","E","")</f>
        <v/>
      </c>
      <c r="S65" s="81"/>
      <c r="T65" s="67" t="str">
        <f>IF('Age-Level'!M9="C","E","")</f>
        <v/>
      </c>
      <c r="U65" s="81"/>
      <c r="V65" s="67" t="str">
        <f>IF('Age-Level'!N9="C","E","")</f>
        <v/>
      </c>
      <c r="W65" s="81"/>
      <c r="X65" s="67" t="str">
        <f>IF('Age-Level'!O9="C","E","")</f>
        <v/>
      </c>
      <c r="Y65" s="81"/>
      <c r="Z65" s="67" t="str">
        <f>IF('Age-Level'!P9="C","E","")</f>
        <v/>
      </c>
      <c r="AA65" s="81"/>
      <c r="AB65" s="67" t="str">
        <f>IF('Age-Level'!Q9="C","E","")</f>
        <v/>
      </c>
      <c r="AC65" s="81"/>
      <c r="AD65" s="67" t="str">
        <f>IF('Age-Level'!R9="C","E","")</f>
        <v/>
      </c>
      <c r="AE65" s="88"/>
      <c r="AF65" s="20"/>
    </row>
    <row r="66" spans="1:32" x14ac:dyDescent="0.2">
      <c r="A66" s="258" t="str">
        <f>'Age-Level'!C10</f>
        <v>Cookie Sales (Year 2)</v>
      </c>
      <c r="B66" s="67" t="str">
        <f>IF('Age-Level'!D10="C","E","")</f>
        <v/>
      </c>
      <c r="C66" s="79"/>
      <c r="D66" s="67" t="str">
        <f>IF('Age-Level'!E10="C","E","")</f>
        <v/>
      </c>
      <c r="E66" s="79"/>
      <c r="F66" s="67" t="str">
        <f>IF('Age-Level'!F10="C","E","")</f>
        <v/>
      </c>
      <c r="G66" s="79"/>
      <c r="H66" s="67" t="str">
        <f>IF('Age-Level'!G10="C","E","")</f>
        <v/>
      </c>
      <c r="I66" s="79"/>
      <c r="J66" s="67" t="str">
        <f>IF('Age-Level'!H10="C","E","")</f>
        <v/>
      </c>
      <c r="K66" s="79"/>
      <c r="L66" s="67" t="str">
        <f>IF('Age-Level'!I10="C","E","")</f>
        <v/>
      </c>
      <c r="M66" s="79"/>
      <c r="N66" s="67" t="str">
        <f>IF('Age-Level'!J10="C","E","")</f>
        <v/>
      </c>
      <c r="O66" s="79"/>
      <c r="P66" s="67" t="str">
        <f>IF('Age-Level'!K10="C","E","")</f>
        <v/>
      </c>
      <c r="Q66" s="79"/>
      <c r="R66" s="67" t="str">
        <f>IF('Age-Level'!L10="C","E","")</f>
        <v/>
      </c>
      <c r="S66" s="79"/>
      <c r="T66" s="67" t="str">
        <f>IF('Age-Level'!M10="C","E","")</f>
        <v/>
      </c>
      <c r="U66" s="79"/>
      <c r="V66" s="67" t="str">
        <f>IF('Age-Level'!N10="C","E","")</f>
        <v/>
      </c>
      <c r="W66" s="79"/>
      <c r="X66" s="67" t="str">
        <f>IF('Age-Level'!O10="C","E","")</f>
        <v/>
      </c>
      <c r="Y66" s="79"/>
      <c r="Z66" s="67" t="str">
        <f>IF('Age-Level'!P10="C","E","")</f>
        <v/>
      </c>
      <c r="AA66" s="79"/>
      <c r="AB66" s="67" t="str">
        <f>IF('Age-Level'!Q10="C","E","")</f>
        <v/>
      </c>
      <c r="AC66" s="79"/>
      <c r="AD66" s="67" t="str">
        <f>IF('Age-Level'!R10="C","E","")</f>
        <v/>
      </c>
      <c r="AE66" s="86"/>
      <c r="AF66" s="20"/>
    </row>
    <row r="67" spans="1:32" x14ac:dyDescent="0.2">
      <c r="A67" s="258" t="str">
        <f>'Age-Level'!C11</f>
        <v>Cookie Pin (Year 2)</v>
      </c>
      <c r="B67" s="67" t="str">
        <f>IF('Age-Level'!D11="C","E","")</f>
        <v/>
      </c>
      <c r="C67" s="79"/>
      <c r="D67" s="67" t="str">
        <f>IF('Age-Level'!E11="C","E","")</f>
        <v/>
      </c>
      <c r="E67" s="79"/>
      <c r="F67" s="67" t="str">
        <f>IF('Age-Level'!F11="C","E","")</f>
        <v/>
      </c>
      <c r="G67" s="79"/>
      <c r="H67" s="67" t="str">
        <f>IF('Age-Level'!G11="C","E","")</f>
        <v/>
      </c>
      <c r="I67" s="79"/>
      <c r="J67" s="67" t="str">
        <f>IF('Age-Level'!H11="C","E","")</f>
        <v/>
      </c>
      <c r="K67" s="79"/>
      <c r="L67" s="67" t="str">
        <f>IF('Age-Level'!I11="C","E","")</f>
        <v/>
      </c>
      <c r="M67" s="79"/>
      <c r="N67" s="67" t="str">
        <f>IF('Age-Level'!J11="C","E","")</f>
        <v/>
      </c>
      <c r="O67" s="79"/>
      <c r="P67" s="67" t="str">
        <f>IF('Age-Level'!K11="C","E","")</f>
        <v/>
      </c>
      <c r="Q67" s="79"/>
      <c r="R67" s="67" t="str">
        <f>IF('Age-Level'!L11="C","E","")</f>
        <v/>
      </c>
      <c r="S67" s="79"/>
      <c r="T67" s="67" t="str">
        <f>IF('Age-Level'!M11="C","E","")</f>
        <v/>
      </c>
      <c r="U67" s="79"/>
      <c r="V67" s="67" t="str">
        <f>IF('Age-Level'!N11="C","E","")</f>
        <v/>
      </c>
      <c r="W67" s="79"/>
      <c r="X67" s="67" t="str">
        <f>IF('Age-Level'!O11="C","E","")</f>
        <v/>
      </c>
      <c r="Y67" s="79"/>
      <c r="Z67" s="67" t="str">
        <f>IF('Age-Level'!P11="C","E","")</f>
        <v/>
      </c>
      <c r="AA67" s="79"/>
      <c r="AB67" s="67" t="str">
        <f>IF('Age-Level'!Q11="C","E","")</f>
        <v/>
      </c>
      <c r="AC67" s="79"/>
      <c r="AD67" s="67" t="str">
        <f>IF('Age-Level'!R11="C","E","")</f>
        <v/>
      </c>
      <c r="AE67" s="86"/>
      <c r="AF67" s="20"/>
    </row>
    <row r="68" spans="1:32" x14ac:dyDescent="0.2">
      <c r="A68" s="259" t="str">
        <f>'Age-Level'!C13</f>
        <v>Fall Sales (Year 1)</v>
      </c>
      <c r="B68" s="67" t="str">
        <f>IF('Age-Level'!D13="A","E","")</f>
        <v/>
      </c>
      <c r="C68" s="79"/>
      <c r="D68" s="67" t="str">
        <f>IF('Age-Level'!E13="A","E","")</f>
        <v/>
      </c>
      <c r="E68" s="79"/>
      <c r="F68" s="67" t="str">
        <f>IF('Age-Level'!F13="A","E","")</f>
        <v/>
      </c>
      <c r="G68" s="79"/>
      <c r="H68" s="67" t="str">
        <f>IF('Age-Level'!G13="A","E","")</f>
        <v/>
      </c>
      <c r="I68" s="79"/>
      <c r="J68" s="67" t="str">
        <f>IF('Age-Level'!H13="A","E","")</f>
        <v/>
      </c>
      <c r="K68" s="79"/>
      <c r="L68" s="67" t="str">
        <f>IF('Age-Level'!I13="A","E","")</f>
        <v/>
      </c>
      <c r="M68" s="79"/>
      <c r="N68" s="67" t="str">
        <f>IF('Age-Level'!J13="A","E","")</f>
        <v/>
      </c>
      <c r="O68" s="79"/>
      <c r="P68" s="67" t="str">
        <f>IF('Age-Level'!K13="A","E","")</f>
        <v/>
      </c>
      <c r="Q68" s="79"/>
      <c r="R68" s="67" t="str">
        <f>IF('Age-Level'!L13="A","E","")</f>
        <v/>
      </c>
      <c r="S68" s="79"/>
      <c r="T68" s="67" t="str">
        <f>IF('Age-Level'!M13="A","E","")</f>
        <v/>
      </c>
      <c r="U68" s="79"/>
      <c r="V68" s="67" t="str">
        <f>IF('Age-Level'!N13="A","E","")</f>
        <v/>
      </c>
      <c r="W68" s="79"/>
      <c r="X68" s="67" t="str">
        <f>IF('Age-Level'!O13="A","E","")</f>
        <v/>
      </c>
      <c r="Y68" s="79"/>
      <c r="Z68" s="67" t="str">
        <f>IF('Age-Level'!P13="A","E","")</f>
        <v/>
      </c>
      <c r="AA68" s="79"/>
      <c r="AB68" s="67" t="str">
        <f>IF('Age-Level'!Q13="A","E","")</f>
        <v/>
      </c>
      <c r="AC68" s="79"/>
      <c r="AD68" s="67" t="str">
        <f>IF('Age-Level'!R13="A","E","")</f>
        <v/>
      </c>
      <c r="AE68" s="86"/>
      <c r="AF68" s="20"/>
    </row>
    <row r="69" spans="1:32" x14ac:dyDescent="0.2">
      <c r="A69" s="259" t="str">
        <f>'Age-Level'!C14</f>
        <v>Fall Sales (Year 2)</v>
      </c>
      <c r="B69" s="67" t="str">
        <f>IF('Age-Level'!D14="A","E","")</f>
        <v/>
      </c>
      <c r="C69" s="79"/>
      <c r="D69" s="67" t="str">
        <f>IF('Age-Level'!E14="A","E","")</f>
        <v/>
      </c>
      <c r="E69" s="79"/>
      <c r="F69" s="67" t="str">
        <f>IF('Age-Level'!F14="A","E","")</f>
        <v/>
      </c>
      <c r="G69" s="79"/>
      <c r="H69" s="67" t="str">
        <f>IF('Age-Level'!G14="A","E","")</f>
        <v/>
      </c>
      <c r="I69" s="79"/>
      <c r="J69" s="67" t="str">
        <f>IF('Age-Level'!H14="A","E","")</f>
        <v/>
      </c>
      <c r="K69" s="79"/>
      <c r="L69" s="67" t="str">
        <f>IF('Age-Level'!I14="A","E","")</f>
        <v/>
      </c>
      <c r="M69" s="79"/>
      <c r="N69" s="67" t="str">
        <f>IF('Age-Level'!J14="A","E","")</f>
        <v/>
      </c>
      <c r="O69" s="79"/>
      <c r="P69" s="67" t="str">
        <f>IF('Age-Level'!K14="A","E","")</f>
        <v/>
      </c>
      <c r="Q69" s="79"/>
      <c r="R69" s="67" t="str">
        <f>IF('Age-Level'!L14="A","E","")</f>
        <v/>
      </c>
      <c r="S69" s="79"/>
      <c r="T69" s="67" t="str">
        <f>IF('Age-Level'!M14="A","E","")</f>
        <v/>
      </c>
      <c r="U69" s="79"/>
      <c r="V69" s="67" t="str">
        <f>IF('Age-Level'!N14="A","E","")</f>
        <v/>
      </c>
      <c r="W69" s="79"/>
      <c r="X69" s="67" t="str">
        <f>IF('Age-Level'!O14="A","E","")</f>
        <v/>
      </c>
      <c r="Y69" s="79"/>
      <c r="Z69" s="67" t="str">
        <f>IF('Age-Level'!P14="A","E","")</f>
        <v/>
      </c>
      <c r="AA69" s="79"/>
      <c r="AB69" s="67" t="str">
        <f>IF('Age-Level'!Q14="A","E","")</f>
        <v/>
      </c>
      <c r="AC69" s="79"/>
      <c r="AD69" s="67" t="str">
        <f>IF('Age-Level'!R14="A","E","")</f>
        <v/>
      </c>
      <c r="AE69" s="86"/>
      <c r="AF69" s="20"/>
    </row>
    <row r="70" spans="1:32" x14ac:dyDescent="0.2">
      <c r="A70" s="258" t="str">
        <f>'Age-Level'!C16</f>
        <v>Thinking Day (Year 1)</v>
      </c>
      <c r="B70" s="67" t="str">
        <f>IF('Age-Level'!D16="A","E","")</f>
        <v/>
      </c>
      <c r="C70" s="79"/>
      <c r="D70" s="67" t="str">
        <f>IF('Age-Level'!E16="A","E","")</f>
        <v/>
      </c>
      <c r="E70" s="79"/>
      <c r="F70" s="67" t="str">
        <f>IF('Age-Level'!F16="A","E","")</f>
        <v/>
      </c>
      <c r="G70" s="79"/>
      <c r="H70" s="67" t="str">
        <f>IF('Age-Level'!G16="A","E","")</f>
        <v/>
      </c>
      <c r="I70" s="79"/>
      <c r="J70" s="67" t="str">
        <f>IF('Age-Level'!H16="A","E","")</f>
        <v/>
      </c>
      <c r="K70" s="79"/>
      <c r="L70" s="67" t="str">
        <f>IF('Age-Level'!I16="A","E","")</f>
        <v/>
      </c>
      <c r="M70" s="79"/>
      <c r="N70" s="67" t="str">
        <f>IF('Age-Level'!J16="A","E","")</f>
        <v/>
      </c>
      <c r="O70" s="79"/>
      <c r="P70" s="67" t="str">
        <f>IF('Age-Level'!K16="A","E","")</f>
        <v/>
      </c>
      <c r="Q70" s="79"/>
      <c r="R70" s="67" t="str">
        <f>IF('Age-Level'!L16="A","E","")</f>
        <v/>
      </c>
      <c r="S70" s="79"/>
      <c r="T70" s="67" t="str">
        <f>IF('Age-Level'!M16="A","E","")</f>
        <v/>
      </c>
      <c r="U70" s="79"/>
      <c r="V70" s="67" t="str">
        <f>IF('Age-Level'!N16="A","E","")</f>
        <v/>
      </c>
      <c r="W70" s="79"/>
      <c r="X70" s="67" t="str">
        <f>IF('Age-Level'!O16="A","E","")</f>
        <v/>
      </c>
      <c r="Y70" s="79"/>
      <c r="Z70" s="67" t="str">
        <f>IF('Age-Level'!P16="A","E","")</f>
        <v/>
      </c>
      <c r="AA70" s="79"/>
      <c r="AB70" s="67" t="str">
        <f>IF('Age-Level'!Q16="A","E","")</f>
        <v/>
      </c>
      <c r="AC70" s="79"/>
      <c r="AD70" s="67" t="str">
        <f>IF('Age-Level'!R16="A","E","")</f>
        <v/>
      </c>
      <c r="AE70" s="86"/>
      <c r="AF70" s="20"/>
    </row>
    <row r="71" spans="1:32" x14ac:dyDescent="0.2">
      <c r="A71" s="258" t="str">
        <f>'Age-Level'!C17</f>
        <v>Thinking Day (Year 2)</v>
      </c>
      <c r="B71" s="67" t="str">
        <f>IF('Age-Level'!D17="A","E","")</f>
        <v/>
      </c>
      <c r="C71" s="79"/>
      <c r="D71" s="67" t="str">
        <f>IF('Age-Level'!E17="A","E","")</f>
        <v/>
      </c>
      <c r="E71" s="79"/>
      <c r="F71" s="67" t="str">
        <f>IF('Age-Level'!F17="A","E","")</f>
        <v/>
      </c>
      <c r="G71" s="79"/>
      <c r="H71" s="67" t="str">
        <f>IF('Age-Level'!G17="A","E","")</f>
        <v/>
      </c>
      <c r="I71" s="79"/>
      <c r="J71" s="67" t="str">
        <f>IF('Age-Level'!H17="A","E","")</f>
        <v/>
      </c>
      <c r="K71" s="79"/>
      <c r="L71" s="67" t="str">
        <f>IF('Age-Level'!I17="A","E","")</f>
        <v/>
      </c>
      <c r="M71" s="79"/>
      <c r="N71" s="67" t="str">
        <f>IF('Age-Level'!J17="A","E","")</f>
        <v/>
      </c>
      <c r="O71" s="79"/>
      <c r="P71" s="67" t="str">
        <f>IF('Age-Level'!K17="A","E","")</f>
        <v/>
      </c>
      <c r="Q71" s="79"/>
      <c r="R71" s="67" t="str">
        <f>IF('Age-Level'!L17="A","E","")</f>
        <v/>
      </c>
      <c r="S71" s="79"/>
      <c r="T71" s="67" t="str">
        <f>IF('Age-Level'!M17="A","E","")</f>
        <v/>
      </c>
      <c r="U71" s="79"/>
      <c r="V71" s="67" t="str">
        <f>IF('Age-Level'!N17="A","E","")</f>
        <v/>
      </c>
      <c r="W71" s="79"/>
      <c r="X71" s="67" t="str">
        <f>IF('Age-Level'!O17="A","E","")</f>
        <v/>
      </c>
      <c r="Y71" s="79"/>
      <c r="Z71" s="67" t="str">
        <f>IF('Age-Level'!P17="A","E","")</f>
        <v/>
      </c>
      <c r="AA71" s="79"/>
      <c r="AB71" s="67" t="str">
        <f>IF('Age-Level'!Q17="A","E","")</f>
        <v/>
      </c>
      <c r="AC71" s="79"/>
      <c r="AD71" s="67" t="str">
        <f>IF('Age-Level'!R17="A","E","")</f>
        <v/>
      </c>
      <c r="AE71" s="86"/>
      <c r="AF71" s="20"/>
    </row>
    <row r="72" spans="1:32" x14ac:dyDescent="0.2">
      <c r="A72" s="258" t="str">
        <f>'Age-Level'!C19</f>
        <v>Investiture</v>
      </c>
      <c r="B72" s="67" t="str">
        <f>IF('Age-Level'!D19="A","E","")</f>
        <v/>
      </c>
      <c r="C72" s="79"/>
      <c r="D72" s="67" t="str">
        <f>IF('Age-Level'!E19="A","E","")</f>
        <v/>
      </c>
      <c r="E72" s="79"/>
      <c r="F72" s="67" t="str">
        <f>IF('Age-Level'!F19="A","E","")</f>
        <v/>
      </c>
      <c r="G72" s="79"/>
      <c r="H72" s="67" t="str">
        <f>IF('Age-Level'!G19="A","E","")</f>
        <v/>
      </c>
      <c r="I72" s="79"/>
      <c r="J72" s="67" t="str">
        <f>IF('Age-Level'!H19="A","E","")</f>
        <v/>
      </c>
      <c r="K72" s="79"/>
      <c r="L72" s="67" t="str">
        <f>IF('Age-Level'!I19="A","E","")</f>
        <v/>
      </c>
      <c r="M72" s="79"/>
      <c r="N72" s="67" t="str">
        <f>IF('Age-Level'!J19="A","E","")</f>
        <v/>
      </c>
      <c r="O72" s="79"/>
      <c r="P72" s="67" t="str">
        <f>IF('Age-Level'!K19="A","E","")</f>
        <v/>
      </c>
      <c r="Q72" s="79"/>
      <c r="R72" s="67" t="str">
        <f>IF('Age-Level'!L19="A","E","")</f>
        <v/>
      </c>
      <c r="S72" s="79"/>
      <c r="T72" s="67" t="str">
        <f>IF('Age-Level'!M19="A","E","")</f>
        <v/>
      </c>
      <c r="U72" s="79"/>
      <c r="V72" s="67" t="str">
        <f>IF('Age-Level'!N19="A","E","")</f>
        <v/>
      </c>
      <c r="W72" s="79"/>
      <c r="X72" s="67" t="str">
        <f>IF('Age-Level'!O19="A","E","")</f>
        <v/>
      </c>
      <c r="Y72" s="79"/>
      <c r="Z72" s="67" t="str">
        <f>IF('Age-Level'!P19="A","E","")</f>
        <v/>
      </c>
      <c r="AA72" s="79"/>
      <c r="AB72" s="67" t="str">
        <f>IF('Age-Level'!Q19="A","E","")</f>
        <v/>
      </c>
      <c r="AC72" s="79"/>
      <c r="AD72" s="67" t="str">
        <f>IF('Age-Level'!R19="A","E","")</f>
        <v/>
      </c>
      <c r="AE72" s="86"/>
      <c r="AF72" s="20"/>
    </row>
    <row r="73" spans="1:32" x14ac:dyDescent="0.2">
      <c r="A73" s="258" t="str">
        <f>'Age-Level'!C20</f>
        <v>Rededication (1st year)</v>
      </c>
      <c r="B73" s="67" t="str">
        <f>IF('Age-Level'!D20="A","E","")</f>
        <v/>
      </c>
      <c r="C73" s="79"/>
      <c r="D73" s="67" t="str">
        <f>IF('Age-Level'!E20="A","E","")</f>
        <v/>
      </c>
      <c r="E73" s="79"/>
      <c r="F73" s="67" t="str">
        <f>IF('Age-Level'!F20="A","E","")</f>
        <v/>
      </c>
      <c r="G73" s="79"/>
      <c r="H73" s="67" t="str">
        <f>IF('Age-Level'!G20="A","E","")</f>
        <v/>
      </c>
      <c r="I73" s="79"/>
      <c r="J73" s="67" t="str">
        <f>IF('Age-Level'!H20="A","E","")</f>
        <v/>
      </c>
      <c r="K73" s="79"/>
      <c r="L73" s="67" t="str">
        <f>IF('Age-Level'!I20="A","E","")</f>
        <v/>
      </c>
      <c r="M73" s="79"/>
      <c r="N73" s="67" t="str">
        <f>IF('Age-Level'!J20="A","E","")</f>
        <v/>
      </c>
      <c r="O73" s="79"/>
      <c r="P73" s="67" t="str">
        <f>IF('Age-Level'!K20="A","E","")</f>
        <v/>
      </c>
      <c r="Q73" s="79"/>
      <c r="R73" s="67" t="str">
        <f>IF('Age-Level'!L20="A","E","")</f>
        <v/>
      </c>
      <c r="S73" s="79"/>
      <c r="T73" s="67" t="str">
        <f>IF('Age-Level'!M20="A","E","")</f>
        <v/>
      </c>
      <c r="U73" s="79"/>
      <c r="V73" s="67" t="str">
        <f>IF('Age-Level'!N20="A","E","")</f>
        <v/>
      </c>
      <c r="W73" s="79"/>
      <c r="X73" s="67" t="str">
        <f>IF('Age-Level'!O20="A","E","")</f>
        <v/>
      </c>
      <c r="Y73" s="79"/>
      <c r="Z73" s="67" t="str">
        <f>IF('Age-Level'!P20="A","E","")</f>
        <v/>
      </c>
      <c r="AA73" s="79"/>
      <c r="AB73" s="67" t="str">
        <f>IF('Age-Level'!Q20="A","E","")</f>
        <v/>
      </c>
      <c r="AC73" s="79"/>
      <c r="AD73" s="67" t="str">
        <f>IF('Age-Level'!R20="A","E","")</f>
        <v/>
      </c>
      <c r="AE73" s="86"/>
      <c r="AF73" s="20"/>
    </row>
    <row r="74" spans="1:32" x14ac:dyDescent="0.2">
      <c r="A74" s="258" t="str">
        <f>'Age-Level'!C21</f>
        <v>Rededication (2nd year)</v>
      </c>
      <c r="B74" s="67" t="str">
        <f>IF('Age-Level'!D21="A","E","")</f>
        <v/>
      </c>
      <c r="C74" s="79"/>
      <c r="D74" s="67" t="str">
        <f>IF('Age-Level'!E21="A","E","")</f>
        <v/>
      </c>
      <c r="E74" s="79"/>
      <c r="F74" s="67" t="str">
        <f>IF('Age-Level'!F21="A","E","")</f>
        <v/>
      </c>
      <c r="G74" s="79"/>
      <c r="H74" s="67" t="str">
        <f>IF('Age-Level'!G21="A","E","")</f>
        <v/>
      </c>
      <c r="I74" s="79"/>
      <c r="J74" s="67" t="str">
        <f>IF('Age-Level'!H21="A","E","")</f>
        <v/>
      </c>
      <c r="K74" s="79"/>
      <c r="L74" s="67" t="str">
        <f>IF('Age-Level'!I21="A","E","")</f>
        <v/>
      </c>
      <c r="M74" s="79"/>
      <c r="N74" s="67" t="str">
        <f>IF('Age-Level'!J21="A","E","")</f>
        <v/>
      </c>
      <c r="O74" s="79"/>
      <c r="P74" s="67" t="str">
        <f>IF('Age-Level'!K21="A","E","")</f>
        <v/>
      </c>
      <c r="Q74" s="79"/>
      <c r="R74" s="67" t="str">
        <f>IF('Age-Level'!L21="A","E","")</f>
        <v/>
      </c>
      <c r="S74" s="79"/>
      <c r="T74" s="67" t="str">
        <f>IF('Age-Level'!M21="A","E","")</f>
        <v/>
      </c>
      <c r="U74" s="79"/>
      <c r="V74" s="67" t="str">
        <f>IF('Age-Level'!N21="A","E","")</f>
        <v/>
      </c>
      <c r="W74" s="79"/>
      <c r="X74" s="67" t="str">
        <f>IF('Age-Level'!O21="A","E","")</f>
        <v/>
      </c>
      <c r="Y74" s="79"/>
      <c r="Z74" s="67" t="str">
        <f>IF('Age-Level'!P21="A","E","")</f>
        <v/>
      </c>
      <c r="AA74" s="79"/>
      <c r="AB74" s="67" t="str">
        <f>IF('Age-Level'!Q21="A","E","")</f>
        <v/>
      </c>
      <c r="AC74" s="79"/>
      <c r="AD74" s="67" t="str">
        <f>IF('Age-Level'!R21="A","E","")</f>
        <v/>
      </c>
      <c r="AE74" s="86"/>
      <c r="AF74" s="20"/>
    </row>
    <row r="75" spans="1:32" x14ac:dyDescent="0.2">
      <c r="A75" s="258" t="str">
        <f>'Age-Level'!C22</f>
        <v>Rededication (3rd year)</v>
      </c>
      <c r="B75" s="67" t="str">
        <f>IF('Age-Level'!D22="A","E","")</f>
        <v/>
      </c>
      <c r="C75" s="79"/>
      <c r="D75" s="67" t="str">
        <f>IF('Age-Level'!E22="A","E","")</f>
        <v/>
      </c>
      <c r="E75" s="79"/>
      <c r="F75" s="67" t="str">
        <f>IF('Age-Level'!F22="A","E","")</f>
        <v/>
      </c>
      <c r="G75" s="79"/>
      <c r="H75" s="67" t="str">
        <f>IF('Age-Level'!G22="A","E","")</f>
        <v/>
      </c>
      <c r="I75" s="79"/>
      <c r="J75" s="67" t="str">
        <f>IF('Age-Level'!H22="A","E","")</f>
        <v/>
      </c>
      <c r="K75" s="79"/>
      <c r="L75" s="67" t="str">
        <f>IF('Age-Level'!I22="A","E","")</f>
        <v/>
      </c>
      <c r="M75" s="79"/>
      <c r="N75" s="67" t="str">
        <f>IF('Age-Level'!J22="A","E","")</f>
        <v/>
      </c>
      <c r="O75" s="79"/>
      <c r="P75" s="67" t="str">
        <f>IF('Age-Level'!K22="A","E","")</f>
        <v/>
      </c>
      <c r="Q75" s="79"/>
      <c r="R75" s="67" t="str">
        <f>IF('Age-Level'!L22="A","E","")</f>
        <v/>
      </c>
      <c r="S75" s="79"/>
      <c r="T75" s="67" t="str">
        <f>IF('Age-Level'!M22="A","E","")</f>
        <v/>
      </c>
      <c r="U75" s="79"/>
      <c r="V75" s="67" t="str">
        <f>IF('Age-Level'!N22="A","E","")</f>
        <v/>
      </c>
      <c r="W75" s="79"/>
      <c r="X75" s="67" t="str">
        <f>IF('Age-Level'!O22="A","E","")</f>
        <v/>
      </c>
      <c r="Y75" s="79"/>
      <c r="Z75" s="67" t="str">
        <f>IF('Age-Level'!P22="A","E","")</f>
        <v/>
      </c>
      <c r="AA75" s="79"/>
      <c r="AB75" s="67" t="str">
        <f>IF('Age-Level'!Q22="A","E","")</f>
        <v/>
      </c>
      <c r="AC75" s="79"/>
      <c r="AD75" s="67" t="str">
        <f>IF('Age-Level'!R22="A","E","")</f>
        <v/>
      </c>
      <c r="AE75" s="86"/>
      <c r="AF75" s="20"/>
    </row>
    <row r="76" spans="1:32" x14ac:dyDescent="0.2">
      <c r="A76" s="258" t="str">
        <f>'Age-Level'!B23</f>
        <v>My Promise, My Faith (Year 1)</v>
      </c>
      <c r="B76" s="67" t="str">
        <f>IF('Age-Level'!D29="C","E","")</f>
        <v/>
      </c>
      <c r="C76" s="79"/>
      <c r="D76" s="67" t="str">
        <f>IF('Age-Level'!E29="C","E","")</f>
        <v/>
      </c>
      <c r="E76" s="79"/>
      <c r="F76" s="67" t="str">
        <f>IF('Age-Level'!F29="C","E","")</f>
        <v/>
      </c>
      <c r="G76" s="79"/>
      <c r="H76" s="67" t="str">
        <f>IF('Age-Level'!G29="C","E","")</f>
        <v/>
      </c>
      <c r="I76" s="79"/>
      <c r="J76" s="67" t="str">
        <f>IF('Age-Level'!H29="C","E","")</f>
        <v/>
      </c>
      <c r="K76" s="79"/>
      <c r="L76" s="67" t="str">
        <f>IF('Age-Level'!I29="C","E","")</f>
        <v/>
      </c>
      <c r="M76" s="79"/>
      <c r="N76" s="67" t="str">
        <f>IF('Age-Level'!J29="C","E","")</f>
        <v/>
      </c>
      <c r="O76" s="79"/>
      <c r="P76" s="67" t="str">
        <f>IF('Age-Level'!K29="C","E","")</f>
        <v/>
      </c>
      <c r="Q76" s="79"/>
      <c r="R76" s="67" t="str">
        <f>IF('Age-Level'!L29="C","E","")</f>
        <v/>
      </c>
      <c r="S76" s="79"/>
      <c r="T76" s="67" t="str">
        <f>IF('Age-Level'!M29="C","E","")</f>
        <v/>
      </c>
      <c r="U76" s="79"/>
      <c r="V76" s="67" t="str">
        <f>IF('Age-Level'!N29="C","E","")</f>
        <v/>
      </c>
      <c r="W76" s="79"/>
      <c r="X76" s="67" t="str">
        <f>IF('Age-Level'!O29="C","E","")</f>
        <v/>
      </c>
      <c r="Y76" s="79"/>
      <c r="Z76" s="67" t="str">
        <f>IF('Age-Level'!P29="C","E","")</f>
        <v/>
      </c>
      <c r="AA76" s="79"/>
      <c r="AB76" s="67" t="str">
        <f>IF('Age-Level'!Q29="C","E","")</f>
        <v/>
      </c>
      <c r="AC76" s="79"/>
      <c r="AD76" s="67" t="str">
        <f>IF('Age-Level'!R29="C","E","")</f>
        <v/>
      </c>
      <c r="AE76" s="86"/>
      <c r="AF76" s="20"/>
    </row>
    <row r="77" spans="1:32" x14ac:dyDescent="0.2">
      <c r="A77" s="258" t="str">
        <f>'Age-Level'!B30</f>
        <v>My Promise, My Faith (Year 2)</v>
      </c>
      <c r="B77" s="67" t="str">
        <f>IF('Age-Level'!D36="C","E","")</f>
        <v/>
      </c>
      <c r="C77" s="79"/>
      <c r="D77" s="67" t="str">
        <f>IF('Age-Level'!E36="C","E","")</f>
        <v/>
      </c>
      <c r="E77" s="79"/>
      <c r="F77" s="67" t="str">
        <f>IF('Age-Level'!F36="C","E","")</f>
        <v/>
      </c>
      <c r="G77" s="79"/>
      <c r="H77" s="67" t="str">
        <f>IF('Age-Level'!G36="C","E","")</f>
        <v/>
      </c>
      <c r="I77" s="79"/>
      <c r="J77" s="67" t="str">
        <f>IF('Age-Level'!H36="C","E","")</f>
        <v/>
      </c>
      <c r="K77" s="79"/>
      <c r="L77" s="67" t="str">
        <f>IF('Age-Level'!I36="C","E","")</f>
        <v/>
      </c>
      <c r="M77" s="79"/>
      <c r="N77" s="67" t="str">
        <f>IF('Age-Level'!J36="C","E","")</f>
        <v/>
      </c>
      <c r="O77" s="79"/>
      <c r="P77" s="67" t="str">
        <f>IF('Age-Level'!K36="C","E","")</f>
        <v/>
      </c>
      <c r="Q77" s="79"/>
      <c r="R77" s="67" t="str">
        <f>IF('Age-Level'!L36="C","E","")</f>
        <v/>
      </c>
      <c r="S77" s="79"/>
      <c r="T77" s="67" t="str">
        <f>IF('Age-Level'!M36="C","E","")</f>
        <v/>
      </c>
      <c r="U77" s="79"/>
      <c r="V77" s="67" t="str">
        <f>IF('Age-Level'!N36="C","E","")</f>
        <v/>
      </c>
      <c r="W77" s="79"/>
      <c r="X77" s="67" t="str">
        <f>IF('Age-Level'!O36="C","E","")</f>
        <v/>
      </c>
      <c r="Y77" s="79"/>
      <c r="Z77" s="67" t="str">
        <f>IF('Age-Level'!P36="C","E","")</f>
        <v/>
      </c>
      <c r="AA77" s="79"/>
      <c r="AB77" s="67" t="str">
        <f>IF('Age-Level'!Q36="C","E","")</f>
        <v/>
      </c>
      <c r="AC77" s="79"/>
      <c r="AD77" s="67" t="str">
        <f>IF('Age-Level'!R36="C","E","")</f>
        <v/>
      </c>
      <c r="AE77" s="86"/>
      <c r="AF77" s="20"/>
    </row>
    <row r="78" spans="1:32" x14ac:dyDescent="0.2">
      <c r="A78" s="258" t="str">
        <f>'Age-Level'!C38</f>
        <v>Global Action Award</v>
      </c>
      <c r="B78" s="67" t="str">
        <f>IF('Age-Level'!D38="A","E","")</f>
        <v/>
      </c>
      <c r="C78" s="79"/>
      <c r="D78" s="67" t="str">
        <f>IF('Age-Level'!E38="A","E","")</f>
        <v/>
      </c>
      <c r="E78" s="79"/>
      <c r="F78" s="67" t="str">
        <f>IF('Age-Level'!F38="A","E","")</f>
        <v/>
      </c>
      <c r="G78" s="79"/>
      <c r="H78" s="67" t="str">
        <f>IF('Age-Level'!G38="A","E","")</f>
        <v/>
      </c>
      <c r="I78" s="79"/>
      <c r="J78" s="67" t="str">
        <f>IF('Age-Level'!H38="A","E","")</f>
        <v/>
      </c>
      <c r="K78" s="79"/>
      <c r="L78" s="67" t="str">
        <f>IF('Age-Level'!I38="A","E","")</f>
        <v/>
      </c>
      <c r="M78" s="79"/>
      <c r="N78" s="67" t="str">
        <f>IF('Age-Level'!J38="A","E","")</f>
        <v/>
      </c>
      <c r="O78" s="79"/>
      <c r="P78" s="67" t="str">
        <f>IF('Age-Level'!K38="A","E","")</f>
        <v/>
      </c>
      <c r="Q78" s="79"/>
      <c r="R78" s="67" t="str">
        <f>IF('Age-Level'!L38="A","E","")</f>
        <v/>
      </c>
      <c r="S78" s="79"/>
      <c r="T78" s="67" t="str">
        <f>IF('Age-Level'!M38="A","E","")</f>
        <v/>
      </c>
      <c r="U78" s="79"/>
      <c r="V78" s="67" t="str">
        <f>IF('Age-Level'!N38="A","E","")</f>
        <v/>
      </c>
      <c r="W78" s="79"/>
      <c r="X78" s="67" t="str">
        <f>IF('Age-Level'!O38="A","E","")</f>
        <v/>
      </c>
      <c r="Y78" s="79"/>
      <c r="Z78" s="67" t="str">
        <f>IF('Age-Level'!P38="A","E","")</f>
        <v/>
      </c>
      <c r="AA78" s="79"/>
      <c r="AB78" s="67" t="str">
        <f>IF('Age-Level'!Q38="A","E","")</f>
        <v/>
      </c>
      <c r="AC78" s="79"/>
      <c r="AD78" s="67" t="str">
        <f>IF('Age-Level'!R38="A","E","")</f>
        <v/>
      </c>
      <c r="AE78" s="86"/>
      <c r="AF78" s="20"/>
    </row>
    <row r="79" spans="1:32" x14ac:dyDescent="0.2">
      <c r="A79" s="258" t="str">
        <f>'Age-Level'!C40</f>
        <v>Journey Summit Pin</v>
      </c>
      <c r="B79" s="67" t="str">
        <f>IF('Age-Level'!D40="C","E","")</f>
        <v/>
      </c>
      <c r="C79" s="79"/>
      <c r="D79" s="67" t="str">
        <f>IF('Age-Level'!E40="C","E","")</f>
        <v/>
      </c>
      <c r="E79" s="79"/>
      <c r="F79" s="67" t="str">
        <f>IF('Age-Level'!F40="C","E","")</f>
        <v/>
      </c>
      <c r="G79" s="79"/>
      <c r="H79" s="67" t="str">
        <f>IF('Age-Level'!G40="C","E","")</f>
        <v/>
      </c>
      <c r="I79" s="79"/>
      <c r="J79" s="67" t="str">
        <f>IF('Age-Level'!H40="C","E","")</f>
        <v/>
      </c>
      <c r="K79" s="79"/>
      <c r="L79" s="67" t="str">
        <f>IF('Age-Level'!I40="C","E","")</f>
        <v/>
      </c>
      <c r="M79" s="79"/>
      <c r="N79" s="67" t="str">
        <f>IF('Age-Level'!J40="C","E","")</f>
        <v/>
      </c>
      <c r="O79" s="79"/>
      <c r="P79" s="67" t="str">
        <f>IF('Age-Level'!K40="C","E","")</f>
        <v/>
      </c>
      <c r="Q79" s="79"/>
      <c r="R79" s="67" t="str">
        <f>IF('Age-Level'!L40="C","E","")</f>
        <v/>
      </c>
      <c r="S79" s="79"/>
      <c r="T79" s="67" t="str">
        <f>IF('Age-Level'!M40="C","E","")</f>
        <v/>
      </c>
      <c r="U79" s="79"/>
      <c r="V79" s="67" t="str">
        <f>IF('Age-Level'!N40="C","E","")</f>
        <v/>
      </c>
      <c r="W79" s="79"/>
      <c r="X79" s="67" t="str">
        <f>IF('Age-Level'!O40="C","E","")</f>
        <v/>
      </c>
      <c r="Y79" s="79"/>
      <c r="Z79" s="67" t="str">
        <f>IF('Age-Level'!P40="C","E","")</f>
        <v/>
      </c>
      <c r="AA79" s="79"/>
      <c r="AB79" s="67" t="str">
        <f>IF('Age-Level'!Q40="C","E","")</f>
        <v/>
      </c>
      <c r="AC79" s="79"/>
      <c r="AD79" s="67" t="str">
        <f>IF('Age-Level'!R40="C","E","")</f>
        <v/>
      </c>
      <c r="AE79" s="86"/>
      <c r="AF79" s="20"/>
    </row>
    <row r="80" spans="1:32" x14ac:dyDescent="0.2">
      <c r="A80" s="260" t="s">
        <v>72</v>
      </c>
      <c r="B80" s="67" t="str">
        <f>IF('Age-Level'!D47="C","E","")</f>
        <v/>
      </c>
      <c r="C80" s="79"/>
      <c r="D80" s="67" t="str">
        <f>IF('Age-Level'!E47="C","E","")</f>
        <v/>
      </c>
      <c r="E80" s="79"/>
      <c r="F80" s="67" t="str">
        <f>IF('Age-Level'!F47="C","E","")</f>
        <v/>
      </c>
      <c r="G80" s="79"/>
      <c r="H80" s="67" t="str">
        <f>IF('Age-Level'!G47="C","E","")</f>
        <v/>
      </c>
      <c r="I80" s="79"/>
      <c r="J80" s="67" t="str">
        <f>IF('Age-Level'!H47="C","E","")</f>
        <v/>
      </c>
      <c r="K80" s="79"/>
      <c r="L80" s="67" t="str">
        <f>IF('Age-Level'!I47="C","E","")</f>
        <v/>
      </c>
      <c r="M80" s="79"/>
      <c r="N80" s="67" t="str">
        <f>IF('Age-Level'!J47="C","E","")</f>
        <v/>
      </c>
      <c r="O80" s="79"/>
      <c r="P80" s="67" t="str">
        <f>IF('Age-Level'!K47="C","E","")</f>
        <v/>
      </c>
      <c r="Q80" s="79"/>
      <c r="R80" s="67" t="str">
        <f>IF('Age-Level'!L47="C","E","")</f>
        <v/>
      </c>
      <c r="S80" s="79"/>
      <c r="T80" s="67" t="str">
        <f>IF('Age-Level'!M47="C","E","")</f>
        <v/>
      </c>
      <c r="U80" s="79"/>
      <c r="V80" s="67" t="str">
        <f>IF('Age-Level'!N47="C","E","")</f>
        <v/>
      </c>
      <c r="W80" s="79"/>
      <c r="X80" s="67" t="str">
        <f>IF('Age-Level'!O47="C","E","")</f>
        <v/>
      </c>
      <c r="Y80" s="79"/>
      <c r="Z80" s="67" t="str">
        <f>IF('Age-Level'!P47="C","E","")</f>
        <v/>
      </c>
      <c r="AA80" s="79"/>
      <c r="AB80" s="67" t="str">
        <f>IF('Age-Level'!Q47="C","E","")</f>
        <v/>
      </c>
      <c r="AC80" s="79"/>
      <c r="AD80" s="67" t="str">
        <f>IF('Age-Level'!R47="C","E","")</f>
        <v/>
      </c>
      <c r="AE80" s="86"/>
      <c r="AF80" s="20"/>
    </row>
    <row r="81" spans="1:32" x14ac:dyDescent="0.2">
      <c r="A81" s="258" t="str">
        <f>'Age-Level'!B48</f>
        <v>International Friendship Recognition Pin</v>
      </c>
      <c r="B81" s="69" t="str">
        <f>IF('Age-Level'!D49="A","E","")</f>
        <v/>
      </c>
      <c r="C81" s="77"/>
      <c r="D81" s="69" t="str">
        <f>IF('Age-Level'!E49="A","E","")</f>
        <v/>
      </c>
      <c r="E81" s="77"/>
      <c r="F81" s="69" t="str">
        <f>IF('Age-Level'!F49="A","E","")</f>
        <v/>
      </c>
      <c r="G81" s="77"/>
      <c r="H81" s="69" t="str">
        <f>IF('Age-Level'!G49="A","E","")</f>
        <v/>
      </c>
      <c r="I81" s="77"/>
      <c r="J81" s="69" t="str">
        <f>IF('Age-Level'!H49="A","E","")</f>
        <v/>
      </c>
      <c r="K81" s="77"/>
      <c r="L81" s="69" t="str">
        <f>IF('Age-Level'!I49="A","E","")</f>
        <v/>
      </c>
      <c r="M81" s="77"/>
      <c r="N81" s="69" t="str">
        <f>IF('Age-Level'!J49="A","E","")</f>
        <v/>
      </c>
      <c r="O81" s="77"/>
      <c r="P81" s="69" t="str">
        <f>IF('Age-Level'!K49="A","E","")</f>
        <v/>
      </c>
      <c r="Q81" s="77"/>
      <c r="R81" s="69" t="str">
        <f>IF('Age-Level'!L49="A","E","")</f>
        <v/>
      </c>
      <c r="S81" s="77"/>
      <c r="T81" s="69" t="str">
        <f>IF('Age-Level'!M49="A","E","")</f>
        <v/>
      </c>
      <c r="U81" s="77"/>
      <c r="V81" s="69" t="str">
        <f>IF('Age-Level'!N49="A","E","")</f>
        <v/>
      </c>
      <c r="W81" s="77"/>
      <c r="X81" s="69" t="str">
        <f>IF('Age-Level'!O49="A","E","")</f>
        <v/>
      </c>
      <c r="Y81" s="77"/>
      <c r="Z81" s="69" t="str">
        <f>IF('Age-Level'!P49="A","E","")</f>
        <v/>
      </c>
      <c r="AA81" s="77"/>
      <c r="AB81" s="69" t="str">
        <f>IF('Age-Level'!Q49="A","E","")</f>
        <v/>
      </c>
      <c r="AC81" s="77"/>
      <c r="AD81" s="69" t="str">
        <f>IF('Age-Level'!R49="A","E","")</f>
        <v/>
      </c>
      <c r="AE81" s="84"/>
      <c r="AF81" s="20"/>
    </row>
    <row r="82" spans="1:32" s="267" customFormat="1" ht="15" x14ac:dyDescent="0.25">
      <c r="A82" s="269" t="s">
        <v>116</v>
      </c>
      <c r="B82" s="270"/>
      <c r="C82" s="271"/>
      <c r="D82" s="270"/>
      <c r="E82" s="271"/>
      <c r="F82" s="270"/>
      <c r="G82" s="271"/>
      <c r="H82" s="270"/>
      <c r="I82" s="271"/>
      <c r="J82" s="270"/>
      <c r="K82" s="271"/>
      <c r="L82" s="270"/>
      <c r="M82" s="271"/>
      <c r="N82" s="270"/>
      <c r="O82" s="271"/>
      <c r="P82" s="270"/>
      <c r="Q82" s="271"/>
      <c r="R82" s="270"/>
      <c r="S82" s="271"/>
      <c r="T82" s="270"/>
      <c r="U82" s="271"/>
      <c r="V82" s="270"/>
      <c r="W82" s="271"/>
      <c r="X82" s="270"/>
      <c r="Y82" s="271"/>
      <c r="Z82" s="270"/>
      <c r="AA82" s="271"/>
      <c r="AB82" s="270"/>
      <c r="AC82" s="271"/>
      <c r="AD82" s="270"/>
      <c r="AE82" s="272"/>
    </row>
    <row r="83" spans="1:32" x14ac:dyDescent="0.2">
      <c r="A83" s="66" t="str">
        <f>'Fun Patches'!C5</f>
        <v>&lt;List Patch Here&gt;</v>
      </c>
      <c r="B83" s="67" t="str">
        <f>IF('Fun Patches'!D5="A","E","")</f>
        <v/>
      </c>
      <c r="C83" s="79"/>
      <c r="D83" s="67" t="str">
        <f>IF('Fun Patches'!E5="A","E","")</f>
        <v/>
      </c>
      <c r="E83" s="79"/>
      <c r="F83" s="67" t="str">
        <f>IF('Fun Patches'!F5="A","E","")</f>
        <v/>
      </c>
      <c r="G83" s="79"/>
      <c r="H83" s="67" t="str">
        <f>IF('Fun Patches'!G5="A","E","")</f>
        <v/>
      </c>
      <c r="I83" s="79"/>
      <c r="J83" s="67" t="str">
        <f>IF('Fun Patches'!H5="A","E","")</f>
        <v/>
      </c>
      <c r="K83" s="79"/>
      <c r="L83" s="67" t="str">
        <f>IF('Fun Patches'!I5="A","E","")</f>
        <v/>
      </c>
      <c r="M83" s="79"/>
      <c r="N83" s="67" t="str">
        <f>IF('Fun Patches'!J5="A","E","")</f>
        <v/>
      </c>
      <c r="O83" s="79"/>
      <c r="P83" s="67" t="str">
        <f>IF('Fun Patches'!K5="A","E","")</f>
        <v/>
      </c>
      <c r="Q83" s="79"/>
      <c r="R83" s="67" t="str">
        <f>IF('Fun Patches'!L5="A","E","")</f>
        <v/>
      </c>
      <c r="S83" s="79"/>
      <c r="T83" s="67" t="str">
        <f>IF('Fun Patches'!M5="A","E","")</f>
        <v/>
      </c>
      <c r="U83" s="79"/>
      <c r="V83" s="67" t="str">
        <f>IF('Fun Patches'!N5="A","E","")</f>
        <v/>
      </c>
      <c r="W83" s="79"/>
      <c r="X83" s="67" t="str">
        <f>IF('Fun Patches'!O5="A","E","")</f>
        <v/>
      </c>
      <c r="Y83" s="79"/>
      <c r="Z83" s="67" t="str">
        <f>IF('Fun Patches'!P5="A","E","")</f>
        <v/>
      </c>
      <c r="AA83" s="79"/>
      <c r="AB83" s="67" t="str">
        <f>IF('Fun Patches'!Q5="A","E","")</f>
        <v/>
      </c>
      <c r="AC83" s="79"/>
      <c r="AD83" s="67" t="str">
        <f>IF('Fun Patches'!R5="A","E","")</f>
        <v/>
      </c>
      <c r="AE83" s="86"/>
      <c r="AF83" s="20"/>
    </row>
    <row r="84" spans="1:32" x14ac:dyDescent="0.2">
      <c r="A84" s="66" t="str">
        <f>'Fun Patches'!C6</f>
        <v>&lt;List Patch Here&gt;</v>
      </c>
      <c r="B84" s="67" t="str">
        <f>IF('Fun Patches'!D6="A","E","")</f>
        <v/>
      </c>
      <c r="C84" s="79"/>
      <c r="D84" s="67" t="str">
        <f>IF('Fun Patches'!E6="A","E","")</f>
        <v/>
      </c>
      <c r="E84" s="79"/>
      <c r="F84" s="67" t="str">
        <f>IF('Fun Patches'!F6="A","E","")</f>
        <v/>
      </c>
      <c r="G84" s="79"/>
      <c r="H84" s="67" t="str">
        <f>IF('Fun Patches'!G6="A","E","")</f>
        <v/>
      </c>
      <c r="I84" s="79"/>
      <c r="J84" s="67" t="str">
        <f>IF('Fun Patches'!H6="A","E","")</f>
        <v/>
      </c>
      <c r="K84" s="79"/>
      <c r="L84" s="67" t="str">
        <f>IF('Fun Patches'!I6="A","E","")</f>
        <v/>
      </c>
      <c r="M84" s="79"/>
      <c r="N84" s="67" t="str">
        <f>IF('Fun Patches'!J6="A","E","")</f>
        <v/>
      </c>
      <c r="O84" s="79"/>
      <c r="P84" s="67" t="str">
        <f>IF('Fun Patches'!K6="A","E","")</f>
        <v/>
      </c>
      <c r="Q84" s="79"/>
      <c r="R84" s="67" t="str">
        <f>IF('Fun Patches'!L6="A","E","")</f>
        <v/>
      </c>
      <c r="S84" s="79"/>
      <c r="T84" s="67" t="str">
        <f>IF('Fun Patches'!M6="A","E","")</f>
        <v/>
      </c>
      <c r="U84" s="79"/>
      <c r="V84" s="67" t="str">
        <f>IF('Fun Patches'!N6="A","E","")</f>
        <v/>
      </c>
      <c r="W84" s="79"/>
      <c r="X84" s="67" t="str">
        <f>IF('Fun Patches'!O6="A","E","")</f>
        <v/>
      </c>
      <c r="Y84" s="79"/>
      <c r="Z84" s="67" t="str">
        <f>IF('Fun Patches'!P6="A","E","")</f>
        <v/>
      </c>
      <c r="AA84" s="79"/>
      <c r="AB84" s="67" t="str">
        <f>IF('Fun Patches'!Q6="A","E","")</f>
        <v/>
      </c>
      <c r="AC84" s="79"/>
      <c r="AD84" s="67" t="str">
        <f>IF('Fun Patches'!R6="A","E","")</f>
        <v/>
      </c>
      <c r="AE84" s="86"/>
      <c r="AF84" s="20"/>
    </row>
    <row r="85" spans="1:32" x14ac:dyDescent="0.2">
      <c r="A85" s="66" t="str">
        <f>'Fun Patches'!C7</f>
        <v>&lt;List Patch Here&gt;</v>
      </c>
      <c r="B85" s="67" t="str">
        <f>IF('Fun Patches'!D7="A","E","")</f>
        <v/>
      </c>
      <c r="C85" s="79"/>
      <c r="D85" s="67" t="str">
        <f>IF('Fun Patches'!E7="A","E","")</f>
        <v/>
      </c>
      <c r="E85" s="79"/>
      <c r="F85" s="67" t="str">
        <f>IF('Fun Patches'!F7="A","E","")</f>
        <v/>
      </c>
      <c r="G85" s="79"/>
      <c r="H85" s="67" t="str">
        <f>IF('Fun Patches'!G7="A","E","")</f>
        <v/>
      </c>
      <c r="I85" s="79"/>
      <c r="J85" s="67" t="str">
        <f>IF('Fun Patches'!H7="A","E","")</f>
        <v/>
      </c>
      <c r="K85" s="79"/>
      <c r="L85" s="67" t="str">
        <f>IF('Fun Patches'!I7="A","E","")</f>
        <v/>
      </c>
      <c r="M85" s="79"/>
      <c r="N85" s="67" t="str">
        <f>IF('Fun Patches'!J7="A","E","")</f>
        <v/>
      </c>
      <c r="O85" s="79"/>
      <c r="P85" s="67" t="str">
        <f>IF('Fun Patches'!K7="A","E","")</f>
        <v/>
      </c>
      <c r="Q85" s="79"/>
      <c r="R85" s="67" t="str">
        <f>IF('Fun Patches'!L7="A","E","")</f>
        <v/>
      </c>
      <c r="S85" s="79"/>
      <c r="T85" s="67" t="str">
        <f>IF('Fun Patches'!M7="A","E","")</f>
        <v/>
      </c>
      <c r="U85" s="79"/>
      <c r="V85" s="67" t="str">
        <f>IF('Fun Patches'!N7="A","E","")</f>
        <v/>
      </c>
      <c r="W85" s="79"/>
      <c r="X85" s="67" t="str">
        <f>IF('Fun Patches'!O7="A","E","")</f>
        <v/>
      </c>
      <c r="Y85" s="79"/>
      <c r="Z85" s="67" t="str">
        <f>IF('Fun Patches'!P7="A","E","")</f>
        <v/>
      </c>
      <c r="AA85" s="79"/>
      <c r="AB85" s="67" t="str">
        <f>IF('Fun Patches'!Q7="A","E","")</f>
        <v/>
      </c>
      <c r="AC85" s="79"/>
      <c r="AD85" s="67" t="str">
        <f>IF('Fun Patches'!R7="A","E","")</f>
        <v/>
      </c>
      <c r="AE85" s="86"/>
      <c r="AF85" s="20"/>
    </row>
    <row r="86" spans="1:32" x14ac:dyDescent="0.2">
      <c r="A86" s="66" t="str">
        <f>'Fun Patches'!C8</f>
        <v>&lt;List Patch Here&gt;</v>
      </c>
      <c r="B86" s="67" t="str">
        <f>IF('Fun Patches'!D8="A","E","")</f>
        <v/>
      </c>
      <c r="C86" s="79"/>
      <c r="D86" s="67" t="str">
        <f>IF('Fun Patches'!E8="A","E","")</f>
        <v/>
      </c>
      <c r="E86" s="79"/>
      <c r="F86" s="67" t="str">
        <f>IF('Fun Patches'!F8="A","E","")</f>
        <v/>
      </c>
      <c r="G86" s="79"/>
      <c r="H86" s="67" t="str">
        <f>IF('Fun Patches'!G8="A","E","")</f>
        <v/>
      </c>
      <c r="I86" s="79"/>
      <c r="J86" s="67" t="str">
        <f>IF('Fun Patches'!H8="A","E","")</f>
        <v/>
      </c>
      <c r="K86" s="79"/>
      <c r="L86" s="67" t="str">
        <f>IF('Fun Patches'!I8="A","E","")</f>
        <v/>
      </c>
      <c r="M86" s="79"/>
      <c r="N86" s="67" t="str">
        <f>IF('Fun Patches'!J8="A","E","")</f>
        <v/>
      </c>
      <c r="O86" s="79"/>
      <c r="P86" s="67" t="str">
        <f>IF('Fun Patches'!K8="A","E","")</f>
        <v/>
      </c>
      <c r="Q86" s="79"/>
      <c r="R86" s="67" t="str">
        <f>IF('Fun Patches'!L8="A","E","")</f>
        <v/>
      </c>
      <c r="S86" s="79"/>
      <c r="T86" s="67" t="str">
        <f>IF('Fun Patches'!M8="A","E","")</f>
        <v/>
      </c>
      <c r="U86" s="79"/>
      <c r="V86" s="67" t="str">
        <f>IF('Fun Patches'!N8="A","E","")</f>
        <v/>
      </c>
      <c r="W86" s="79"/>
      <c r="X86" s="67" t="str">
        <f>IF('Fun Patches'!O8="A","E","")</f>
        <v/>
      </c>
      <c r="Y86" s="79"/>
      <c r="Z86" s="67" t="str">
        <f>IF('Fun Patches'!P8="A","E","")</f>
        <v/>
      </c>
      <c r="AA86" s="79"/>
      <c r="AB86" s="67" t="str">
        <f>IF('Fun Patches'!Q8="A","E","")</f>
        <v/>
      </c>
      <c r="AC86" s="79"/>
      <c r="AD86" s="67" t="str">
        <f>IF('Fun Patches'!R8="A","E","")</f>
        <v/>
      </c>
      <c r="AE86" s="86"/>
      <c r="AF86" s="20"/>
    </row>
    <row r="87" spans="1:32" x14ac:dyDescent="0.2">
      <c r="A87" s="66" t="str">
        <f>'Fun Patches'!C9</f>
        <v>&lt;List Patch Here&gt;</v>
      </c>
      <c r="B87" s="67" t="str">
        <f>IF('Fun Patches'!D9="A","E","")</f>
        <v/>
      </c>
      <c r="C87" s="79"/>
      <c r="D87" s="67" t="str">
        <f>IF('Fun Patches'!E9="A","E","")</f>
        <v/>
      </c>
      <c r="E87" s="79"/>
      <c r="F87" s="67" t="str">
        <f>IF('Fun Patches'!F9="A","E","")</f>
        <v/>
      </c>
      <c r="G87" s="79"/>
      <c r="H87" s="67" t="str">
        <f>IF('Fun Patches'!G9="A","E","")</f>
        <v/>
      </c>
      <c r="I87" s="79"/>
      <c r="J87" s="67" t="str">
        <f>IF('Fun Patches'!H9="A","E","")</f>
        <v/>
      </c>
      <c r="K87" s="79"/>
      <c r="L87" s="67" t="str">
        <f>IF('Fun Patches'!I9="A","E","")</f>
        <v/>
      </c>
      <c r="M87" s="79"/>
      <c r="N87" s="67" t="str">
        <f>IF('Fun Patches'!J9="A","E","")</f>
        <v/>
      </c>
      <c r="O87" s="79"/>
      <c r="P87" s="67" t="str">
        <f>IF('Fun Patches'!K9="A","E","")</f>
        <v/>
      </c>
      <c r="Q87" s="79"/>
      <c r="R87" s="67" t="str">
        <f>IF('Fun Patches'!L9="A","E","")</f>
        <v/>
      </c>
      <c r="S87" s="79"/>
      <c r="T87" s="67" t="str">
        <f>IF('Fun Patches'!M9="A","E","")</f>
        <v/>
      </c>
      <c r="U87" s="79"/>
      <c r="V87" s="67" t="str">
        <f>IF('Fun Patches'!N9="A","E","")</f>
        <v/>
      </c>
      <c r="W87" s="79"/>
      <c r="X87" s="67" t="str">
        <f>IF('Fun Patches'!O9="A","E","")</f>
        <v/>
      </c>
      <c r="Y87" s="79"/>
      <c r="Z87" s="67" t="str">
        <f>IF('Fun Patches'!P9="A","E","")</f>
        <v/>
      </c>
      <c r="AA87" s="79"/>
      <c r="AB87" s="67" t="str">
        <f>IF('Fun Patches'!Q9="A","E","")</f>
        <v/>
      </c>
      <c r="AC87" s="79"/>
      <c r="AD87" s="67" t="str">
        <f>IF('Fun Patches'!R9="A","E","")</f>
        <v/>
      </c>
      <c r="AE87" s="86"/>
      <c r="AF87" s="20"/>
    </row>
    <row r="88" spans="1:32" x14ac:dyDescent="0.2">
      <c r="A88" s="66" t="str">
        <f>'Fun Patches'!C10</f>
        <v>&lt;List Patch Here&gt;</v>
      </c>
      <c r="B88" s="67" t="str">
        <f>IF('Fun Patches'!D10="A","E","")</f>
        <v/>
      </c>
      <c r="C88" s="79"/>
      <c r="D88" s="67" t="str">
        <f>IF('Fun Patches'!E10="A","E","")</f>
        <v/>
      </c>
      <c r="E88" s="79"/>
      <c r="F88" s="67" t="str">
        <f>IF('Fun Patches'!F10="A","E","")</f>
        <v/>
      </c>
      <c r="G88" s="79"/>
      <c r="H88" s="67" t="str">
        <f>IF('Fun Patches'!G10="A","E","")</f>
        <v/>
      </c>
      <c r="I88" s="79"/>
      <c r="J88" s="67" t="str">
        <f>IF('Fun Patches'!H10="A","E","")</f>
        <v/>
      </c>
      <c r="K88" s="79"/>
      <c r="L88" s="67" t="str">
        <f>IF('Fun Patches'!I10="A","E","")</f>
        <v/>
      </c>
      <c r="M88" s="79"/>
      <c r="N88" s="67" t="str">
        <f>IF('Fun Patches'!J10="A","E","")</f>
        <v/>
      </c>
      <c r="O88" s="79"/>
      <c r="P88" s="67" t="str">
        <f>IF('Fun Patches'!K10="A","E","")</f>
        <v/>
      </c>
      <c r="Q88" s="79"/>
      <c r="R88" s="67" t="str">
        <f>IF('Fun Patches'!L10="A","E","")</f>
        <v/>
      </c>
      <c r="S88" s="79"/>
      <c r="T88" s="67" t="str">
        <f>IF('Fun Patches'!M10="A","E","")</f>
        <v/>
      </c>
      <c r="U88" s="79"/>
      <c r="V88" s="67" t="str">
        <f>IF('Fun Patches'!N10="A","E","")</f>
        <v/>
      </c>
      <c r="W88" s="79"/>
      <c r="X88" s="67" t="str">
        <f>IF('Fun Patches'!O10="A","E","")</f>
        <v/>
      </c>
      <c r="Y88" s="79"/>
      <c r="Z88" s="67" t="str">
        <f>IF('Fun Patches'!P10="A","E","")</f>
        <v/>
      </c>
      <c r="AA88" s="79"/>
      <c r="AB88" s="67" t="str">
        <f>IF('Fun Patches'!Q10="A","E","")</f>
        <v/>
      </c>
      <c r="AC88" s="79"/>
      <c r="AD88" s="67" t="str">
        <f>IF('Fun Patches'!R10="A","E","")</f>
        <v/>
      </c>
      <c r="AE88" s="86"/>
      <c r="AF88" s="20"/>
    </row>
    <row r="89" spans="1:32" x14ac:dyDescent="0.2">
      <c r="A89" s="66" t="str">
        <f>'Fun Patches'!C11</f>
        <v>&lt;List Patch Here&gt;</v>
      </c>
      <c r="B89" s="67" t="str">
        <f>IF('Fun Patches'!D11="A","E","")</f>
        <v/>
      </c>
      <c r="C89" s="79"/>
      <c r="D89" s="67" t="str">
        <f>IF('Fun Patches'!E11="A","E","")</f>
        <v/>
      </c>
      <c r="E89" s="79"/>
      <c r="F89" s="67" t="str">
        <f>IF('Fun Patches'!F11="A","E","")</f>
        <v/>
      </c>
      <c r="G89" s="79"/>
      <c r="H89" s="67" t="str">
        <f>IF('Fun Patches'!G11="A","E","")</f>
        <v/>
      </c>
      <c r="I89" s="79"/>
      <c r="J89" s="67" t="str">
        <f>IF('Fun Patches'!H11="A","E","")</f>
        <v/>
      </c>
      <c r="K89" s="79"/>
      <c r="L89" s="67" t="str">
        <f>IF('Fun Patches'!I11="A","E","")</f>
        <v/>
      </c>
      <c r="M89" s="79"/>
      <c r="N89" s="67" t="str">
        <f>IF('Fun Patches'!J11="A","E","")</f>
        <v/>
      </c>
      <c r="O89" s="79"/>
      <c r="P89" s="67" t="str">
        <f>IF('Fun Patches'!K11="A","E","")</f>
        <v/>
      </c>
      <c r="Q89" s="79"/>
      <c r="R89" s="67" t="str">
        <f>IF('Fun Patches'!L11="A","E","")</f>
        <v/>
      </c>
      <c r="S89" s="79"/>
      <c r="T89" s="67" t="str">
        <f>IF('Fun Patches'!M11="A","E","")</f>
        <v/>
      </c>
      <c r="U89" s="79"/>
      <c r="V89" s="67" t="str">
        <f>IF('Fun Patches'!N11="A","E","")</f>
        <v/>
      </c>
      <c r="W89" s="79"/>
      <c r="X89" s="67" t="str">
        <f>IF('Fun Patches'!O11="A","E","")</f>
        <v/>
      </c>
      <c r="Y89" s="79"/>
      <c r="Z89" s="67" t="str">
        <f>IF('Fun Patches'!P11="A","E","")</f>
        <v/>
      </c>
      <c r="AA89" s="79"/>
      <c r="AB89" s="67" t="str">
        <f>IF('Fun Patches'!Q11="A","E","")</f>
        <v/>
      </c>
      <c r="AC89" s="79"/>
      <c r="AD89" s="67" t="str">
        <f>IF('Fun Patches'!R11="A","E","")</f>
        <v/>
      </c>
      <c r="AE89" s="86"/>
      <c r="AF89" s="20"/>
    </row>
    <row r="90" spans="1:32" x14ac:dyDescent="0.2">
      <c r="A90" s="66" t="str">
        <f>'Fun Patches'!C12</f>
        <v>&lt;List Patch Here&gt;</v>
      </c>
      <c r="B90" s="67" t="str">
        <f>IF('Fun Patches'!D12="A","E","")</f>
        <v/>
      </c>
      <c r="C90" s="79"/>
      <c r="D90" s="67" t="str">
        <f>IF('Fun Patches'!E12="A","E","")</f>
        <v/>
      </c>
      <c r="E90" s="79"/>
      <c r="F90" s="67" t="str">
        <f>IF('Fun Patches'!F12="A","E","")</f>
        <v/>
      </c>
      <c r="G90" s="79"/>
      <c r="H90" s="67" t="str">
        <f>IF('Fun Patches'!G12="A","E","")</f>
        <v/>
      </c>
      <c r="I90" s="79"/>
      <c r="J90" s="67" t="str">
        <f>IF('Fun Patches'!H12="A","E","")</f>
        <v/>
      </c>
      <c r="K90" s="79"/>
      <c r="L90" s="67" t="str">
        <f>IF('Fun Patches'!I12="A","E","")</f>
        <v/>
      </c>
      <c r="M90" s="79"/>
      <c r="N90" s="67" t="str">
        <f>IF('Fun Patches'!J12="A","E","")</f>
        <v/>
      </c>
      <c r="O90" s="79"/>
      <c r="P90" s="67" t="str">
        <f>IF('Fun Patches'!K12="A","E","")</f>
        <v/>
      </c>
      <c r="Q90" s="79"/>
      <c r="R90" s="67" t="str">
        <f>IF('Fun Patches'!L12="A","E","")</f>
        <v/>
      </c>
      <c r="S90" s="79"/>
      <c r="T90" s="67" t="str">
        <f>IF('Fun Patches'!M12="A","E","")</f>
        <v/>
      </c>
      <c r="U90" s="79"/>
      <c r="V90" s="67" t="str">
        <f>IF('Fun Patches'!N12="A","E","")</f>
        <v/>
      </c>
      <c r="W90" s="79"/>
      <c r="X90" s="67" t="str">
        <f>IF('Fun Patches'!O12="A","E","")</f>
        <v/>
      </c>
      <c r="Y90" s="79"/>
      <c r="Z90" s="67" t="str">
        <f>IF('Fun Patches'!P12="A","E","")</f>
        <v/>
      </c>
      <c r="AA90" s="79"/>
      <c r="AB90" s="67" t="str">
        <f>IF('Fun Patches'!Q12="A","E","")</f>
        <v/>
      </c>
      <c r="AC90" s="79"/>
      <c r="AD90" s="67" t="str">
        <f>IF('Fun Patches'!R12="A","E","")</f>
        <v/>
      </c>
      <c r="AE90" s="86"/>
      <c r="AF90" s="20"/>
    </row>
    <row r="91" spans="1:32" x14ac:dyDescent="0.2">
      <c r="A91" s="66" t="str">
        <f>'Fun Patches'!C13</f>
        <v>&lt;List Patch Here&gt;</v>
      </c>
      <c r="B91" s="67" t="str">
        <f>IF('Fun Patches'!D13="A","E","")</f>
        <v/>
      </c>
      <c r="C91" s="79"/>
      <c r="D91" s="67" t="str">
        <f>IF('Fun Patches'!E13="A","E","")</f>
        <v/>
      </c>
      <c r="E91" s="79"/>
      <c r="F91" s="67" t="str">
        <f>IF('Fun Patches'!F13="A","E","")</f>
        <v/>
      </c>
      <c r="G91" s="79"/>
      <c r="H91" s="67" t="str">
        <f>IF('Fun Patches'!G13="A","E","")</f>
        <v/>
      </c>
      <c r="I91" s="79"/>
      <c r="J91" s="67" t="str">
        <f>IF('Fun Patches'!H13="A","E","")</f>
        <v/>
      </c>
      <c r="K91" s="79"/>
      <c r="L91" s="67" t="str">
        <f>IF('Fun Patches'!I13="A","E","")</f>
        <v/>
      </c>
      <c r="M91" s="79"/>
      <c r="N91" s="67" t="str">
        <f>IF('Fun Patches'!J13="A","E","")</f>
        <v/>
      </c>
      <c r="O91" s="79"/>
      <c r="P91" s="67" t="str">
        <f>IF('Fun Patches'!K13="A","E","")</f>
        <v/>
      </c>
      <c r="Q91" s="79"/>
      <c r="R91" s="67" t="str">
        <f>IF('Fun Patches'!L13="A","E","")</f>
        <v/>
      </c>
      <c r="S91" s="79"/>
      <c r="T91" s="67" t="str">
        <f>IF('Fun Patches'!M13="A","E","")</f>
        <v/>
      </c>
      <c r="U91" s="79"/>
      <c r="V91" s="67" t="str">
        <f>IF('Fun Patches'!N13="A","E","")</f>
        <v/>
      </c>
      <c r="W91" s="79"/>
      <c r="X91" s="67" t="str">
        <f>IF('Fun Patches'!O13="A","E","")</f>
        <v/>
      </c>
      <c r="Y91" s="79"/>
      <c r="Z91" s="67" t="str">
        <f>IF('Fun Patches'!P13="A","E","")</f>
        <v/>
      </c>
      <c r="AA91" s="79"/>
      <c r="AB91" s="67" t="str">
        <f>IF('Fun Patches'!Q13="A","E","")</f>
        <v/>
      </c>
      <c r="AC91" s="79"/>
      <c r="AD91" s="67" t="str">
        <f>IF('Fun Patches'!R13="A","E","")</f>
        <v/>
      </c>
      <c r="AE91" s="86"/>
      <c r="AF91" s="20"/>
    </row>
    <row r="92" spans="1:32" x14ac:dyDescent="0.2">
      <c r="A92" s="66" t="str">
        <f>'Fun Patches'!C14</f>
        <v>&lt;List Patch Here&gt;</v>
      </c>
      <c r="B92" s="67" t="str">
        <f>IF('Fun Patches'!D14="A","E","")</f>
        <v/>
      </c>
      <c r="C92" s="79"/>
      <c r="D92" s="67" t="str">
        <f>IF('Fun Patches'!E14="A","E","")</f>
        <v/>
      </c>
      <c r="E92" s="79"/>
      <c r="F92" s="67" t="str">
        <f>IF('Fun Patches'!F14="A","E","")</f>
        <v/>
      </c>
      <c r="G92" s="79"/>
      <c r="H92" s="67" t="str">
        <f>IF('Fun Patches'!G14="A","E","")</f>
        <v/>
      </c>
      <c r="I92" s="79"/>
      <c r="J92" s="67" t="str">
        <f>IF('Fun Patches'!H14="A","E","")</f>
        <v/>
      </c>
      <c r="K92" s="79"/>
      <c r="L92" s="67" t="str">
        <f>IF('Fun Patches'!I14="A","E","")</f>
        <v/>
      </c>
      <c r="M92" s="79"/>
      <c r="N92" s="67" t="str">
        <f>IF('Fun Patches'!J14="A","E","")</f>
        <v/>
      </c>
      <c r="O92" s="79"/>
      <c r="P92" s="67" t="str">
        <f>IF('Fun Patches'!K14="A","E","")</f>
        <v/>
      </c>
      <c r="Q92" s="79"/>
      <c r="R92" s="67" t="str">
        <f>IF('Fun Patches'!L14="A","E","")</f>
        <v/>
      </c>
      <c r="S92" s="79"/>
      <c r="T92" s="67" t="str">
        <f>IF('Fun Patches'!M14="A","E","")</f>
        <v/>
      </c>
      <c r="U92" s="79"/>
      <c r="V92" s="67" t="str">
        <f>IF('Fun Patches'!N14="A","E","")</f>
        <v/>
      </c>
      <c r="W92" s="79"/>
      <c r="X92" s="67" t="str">
        <f>IF('Fun Patches'!O14="A","E","")</f>
        <v/>
      </c>
      <c r="Y92" s="79"/>
      <c r="Z92" s="67" t="str">
        <f>IF('Fun Patches'!P14="A","E","")</f>
        <v/>
      </c>
      <c r="AA92" s="79"/>
      <c r="AB92" s="67" t="str">
        <f>IF('Fun Patches'!Q14="A","E","")</f>
        <v/>
      </c>
      <c r="AC92" s="79"/>
      <c r="AD92" s="67" t="str">
        <f>IF('Fun Patches'!R14="A","E","")</f>
        <v/>
      </c>
      <c r="AE92" s="86"/>
      <c r="AF92" s="20"/>
    </row>
    <row r="93" spans="1:32" x14ac:dyDescent="0.2">
      <c r="A93" s="66" t="str">
        <f>'Fun Patches'!C15</f>
        <v>&lt;List Patch Here&gt;</v>
      </c>
      <c r="B93" s="67" t="str">
        <f>IF('Fun Patches'!D15="A","E","")</f>
        <v/>
      </c>
      <c r="C93" s="79"/>
      <c r="D93" s="67" t="str">
        <f>IF('Fun Patches'!E15="A","E","")</f>
        <v/>
      </c>
      <c r="E93" s="79"/>
      <c r="F93" s="67" t="str">
        <f>IF('Fun Patches'!F15="A","E","")</f>
        <v/>
      </c>
      <c r="G93" s="79"/>
      <c r="H93" s="67" t="str">
        <f>IF('Fun Patches'!G15="A","E","")</f>
        <v/>
      </c>
      <c r="I93" s="79"/>
      <c r="J93" s="67" t="str">
        <f>IF('Fun Patches'!H15="A","E","")</f>
        <v/>
      </c>
      <c r="K93" s="79"/>
      <c r="L93" s="67" t="str">
        <f>IF('Fun Patches'!I15="A","E","")</f>
        <v/>
      </c>
      <c r="M93" s="79"/>
      <c r="N93" s="67" t="str">
        <f>IF('Fun Patches'!J15="A","E","")</f>
        <v/>
      </c>
      <c r="O93" s="79"/>
      <c r="P93" s="67" t="str">
        <f>IF('Fun Patches'!K15="A","E","")</f>
        <v/>
      </c>
      <c r="Q93" s="79"/>
      <c r="R93" s="67" t="str">
        <f>IF('Fun Patches'!L15="A","E","")</f>
        <v/>
      </c>
      <c r="S93" s="79"/>
      <c r="T93" s="67" t="str">
        <f>IF('Fun Patches'!M15="A","E","")</f>
        <v/>
      </c>
      <c r="U93" s="79"/>
      <c r="V93" s="67" t="str">
        <f>IF('Fun Patches'!N15="A","E","")</f>
        <v/>
      </c>
      <c r="W93" s="79"/>
      <c r="X93" s="67" t="str">
        <f>IF('Fun Patches'!O15="A","E","")</f>
        <v/>
      </c>
      <c r="Y93" s="79"/>
      <c r="Z93" s="67" t="str">
        <f>IF('Fun Patches'!P15="A","E","")</f>
        <v/>
      </c>
      <c r="AA93" s="79"/>
      <c r="AB93" s="67" t="str">
        <f>IF('Fun Patches'!Q15="A","E","")</f>
        <v/>
      </c>
      <c r="AC93" s="79"/>
      <c r="AD93" s="67" t="str">
        <f>IF('Fun Patches'!R15="A","E","")</f>
        <v/>
      </c>
      <c r="AE93" s="86"/>
      <c r="AF93" s="20"/>
    </row>
    <row r="94" spans="1:32" x14ac:dyDescent="0.2">
      <c r="A94" s="66" t="str">
        <f>'Fun Patches'!C16</f>
        <v>&lt;List Patch Here&gt;</v>
      </c>
      <c r="B94" s="67" t="str">
        <f>IF('Fun Patches'!D16="A","E","")</f>
        <v/>
      </c>
      <c r="C94" s="79"/>
      <c r="D94" s="67" t="str">
        <f>IF('Fun Patches'!E16="A","E","")</f>
        <v/>
      </c>
      <c r="E94" s="79"/>
      <c r="F94" s="67" t="str">
        <f>IF('Fun Patches'!F16="A","E","")</f>
        <v/>
      </c>
      <c r="G94" s="79"/>
      <c r="H94" s="67" t="str">
        <f>IF('Fun Patches'!G16="A","E","")</f>
        <v/>
      </c>
      <c r="I94" s="79"/>
      <c r="J94" s="67" t="str">
        <f>IF('Fun Patches'!H16="A","E","")</f>
        <v/>
      </c>
      <c r="K94" s="79"/>
      <c r="L94" s="67" t="str">
        <f>IF('Fun Patches'!I16="A","E","")</f>
        <v/>
      </c>
      <c r="M94" s="79"/>
      <c r="N94" s="67" t="str">
        <f>IF('Fun Patches'!J16="A","E","")</f>
        <v/>
      </c>
      <c r="O94" s="79"/>
      <c r="P94" s="67" t="str">
        <f>IF('Fun Patches'!K16="A","E","")</f>
        <v/>
      </c>
      <c r="Q94" s="79"/>
      <c r="R94" s="67" t="str">
        <f>IF('Fun Patches'!L16="A","E","")</f>
        <v/>
      </c>
      <c r="S94" s="79"/>
      <c r="T94" s="67" t="str">
        <f>IF('Fun Patches'!M16="A","E","")</f>
        <v/>
      </c>
      <c r="U94" s="79"/>
      <c r="V94" s="67" t="str">
        <f>IF('Fun Patches'!N16="A","E","")</f>
        <v/>
      </c>
      <c r="W94" s="79"/>
      <c r="X94" s="67" t="str">
        <f>IF('Fun Patches'!O16="A","E","")</f>
        <v/>
      </c>
      <c r="Y94" s="79"/>
      <c r="Z94" s="67" t="str">
        <f>IF('Fun Patches'!P16="A","E","")</f>
        <v/>
      </c>
      <c r="AA94" s="79"/>
      <c r="AB94" s="67" t="str">
        <f>IF('Fun Patches'!Q16="A","E","")</f>
        <v/>
      </c>
      <c r="AC94" s="79"/>
      <c r="AD94" s="67" t="str">
        <f>IF('Fun Patches'!R16="A","E","")</f>
        <v/>
      </c>
      <c r="AE94" s="86"/>
      <c r="AF94" s="20"/>
    </row>
    <row r="95" spans="1:32" x14ac:dyDescent="0.2">
      <c r="A95" s="66" t="str">
        <f>'Fun Patches'!C17</f>
        <v>&lt;List Patch Here&gt;</v>
      </c>
      <c r="B95" s="67" t="str">
        <f>IF('Fun Patches'!D17="A","E","")</f>
        <v/>
      </c>
      <c r="C95" s="79"/>
      <c r="D95" s="67" t="str">
        <f>IF('Fun Patches'!E17="A","E","")</f>
        <v/>
      </c>
      <c r="E95" s="79"/>
      <c r="F95" s="67" t="str">
        <f>IF('Fun Patches'!F17="A","E","")</f>
        <v/>
      </c>
      <c r="G95" s="79"/>
      <c r="H95" s="67" t="str">
        <f>IF('Fun Patches'!G17="A","E","")</f>
        <v/>
      </c>
      <c r="I95" s="79"/>
      <c r="J95" s="67" t="str">
        <f>IF('Fun Patches'!H17="A","E","")</f>
        <v/>
      </c>
      <c r="K95" s="79"/>
      <c r="L95" s="67" t="str">
        <f>IF('Fun Patches'!I17="A","E","")</f>
        <v/>
      </c>
      <c r="M95" s="79"/>
      <c r="N95" s="67" t="str">
        <f>IF('Fun Patches'!J17="A","E","")</f>
        <v/>
      </c>
      <c r="O95" s="79"/>
      <c r="P95" s="67" t="str">
        <f>IF('Fun Patches'!K17="A","E","")</f>
        <v/>
      </c>
      <c r="Q95" s="79"/>
      <c r="R95" s="67" t="str">
        <f>IF('Fun Patches'!L17="A","E","")</f>
        <v/>
      </c>
      <c r="S95" s="79"/>
      <c r="T95" s="67" t="str">
        <f>IF('Fun Patches'!M17="A","E","")</f>
        <v/>
      </c>
      <c r="U95" s="79"/>
      <c r="V95" s="67" t="str">
        <f>IF('Fun Patches'!N17="A","E","")</f>
        <v/>
      </c>
      <c r="W95" s="79"/>
      <c r="X95" s="67" t="str">
        <f>IF('Fun Patches'!O17="A","E","")</f>
        <v/>
      </c>
      <c r="Y95" s="79"/>
      <c r="Z95" s="67" t="str">
        <f>IF('Fun Patches'!P17="A","E","")</f>
        <v/>
      </c>
      <c r="AA95" s="79"/>
      <c r="AB95" s="67" t="str">
        <f>IF('Fun Patches'!Q17="A","E","")</f>
        <v/>
      </c>
      <c r="AC95" s="79"/>
      <c r="AD95" s="67" t="str">
        <f>IF('Fun Patches'!R17="A","E","")</f>
        <v/>
      </c>
      <c r="AE95" s="86"/>
      <c r="AF95" s="20"/>
    </row>
    <row r="96" spans="1:32" x14ac:dyDescent="0.2">
      <c r="A96" s="66" t="str">
        <f>'Fun Patches'!C18</f>
        <v>&lt;List Patch Here&gt;</v>
      </c>
      <c r="B96" s="67" t="str">
        <f>IF('Fun Patches'!D18="A","E","")</f>
        <v/>
      </c>
      <c r="C96" s="79"/>
      <c r="D96" s="67" t="str">
        <f>IF('Fun Patches'!E18="A","E","")</f>
        <v/>
      </c>
      <c r="E96" s="79"/>
      <c r="F96" s="67" t="str">
        <f>IF('Fun Patches'!F18="A","E","")</f>
        <v/>
      </c>
      <c r="G96" s="79"/>
      <c r="H96" s="67" t="str">
        <f>IF('Fun Patches'!G18="A","E","")</f>
        <v/>
      </c>
      <c r="I96" s="79"/>
      <c r="J96" s="67" t="str">
        <f>IF('Fun Patches'!H18="A","E","")</f>
        <v/>
      </c>
      <c r="K96" s="79"/>
      <c r="L96" s="67" t="str">
        <f>IF('Fun Patches'!I18="A","E","")</f>
        <v/>
      </c>
      <c r="M96" s="79"/>
      <c r="N96" s="67" t="str">
        <f>IF('Fun Patches'!J18="A","E","")</f>
        <v/>
      </c>
      <c r="O96" s="79"/>
      <c r="P96" s="67" t="str">
        <f>IF('Fun Patches'!K18="A","E","")</f>
        <v/>
      </c>
      <c r="Q96" s="79"/>
      <c r="R96" s="67" t="str">
        <f>IF('Fun Patches'!L18="A","E","")</f>
        <v/>
      </c>
      <c r="S96" s="79"/>
      <c r="T96" s="67" t="str">
        <f>IF('Fun Patches'!M18="A","E","")</f>
        <v/>
      </c>
      <c r="U96" s="79"/>
      <c r="V96" s="67" t="str">
        <f>IF('Fun Patches'!N18="A","E","")</f>
        <v/>
      </c>
      <c r="W96" s="79"/>
      <c r="X96" s="67" t="str">
        <f>IF('Fun Patches'!O18="A","E","")</f>
        <v/>
      </c>
      <c r="Y96" s="79"/>
      <c r="Z96" s="67" t="str">
        <f>IF('Fun Patches'!P18="A","E","")</f>
        <v/>
      </c>
      <c r="AA96" s="79"/>
      <c r="AB96" s="67" t="str">
        <f>IF('Fun Patches'!Q18="A","E","")</f>
        <v/>
      </c>
      <c r="AC96" s="79"/>
      <c r="AD96" s="67" t="str">
        <f>IF('Fun Patches'!R18="A","E","")</f>
        <v/>
      </c>
      <c r="AE96" s="86"/>
      <c r="AF96" s="20"/>
    </row>
    <row r="97" spans="1:32" x14ac:dyDescent="0.2">
      <c r="A97" s="66" t="str">
        <f>'Fun Patches'!C19</f>
        <v>&lt;List Patch Here&gt;</v>
      </c>
      <c r="B97" s="67" t="str">
        <f>IF('Fun Patches'!D19="A","E","")</f>
        <v/>
      </c>
      <c r="C97" s="79"/>
      <c r="D97" s="67" t="str">
        <f>IF('Fun Patches'!E19="A","E","")</f>
        <v/>
      </c>
      <c r="E97" s="79"/>
      <c r="F97" s="67" t="str">
        <f>IF('Fun Patches'!F19="A","E","")</f>
        <v/>
      </c>
      <c r="G97" s="79"/>
      <c r="H97" s="67" t="str">
        <f>IF('Fun Patches'!G19="A","E","")</f>
        <v/>
      </c>
      <c r="I97" s="79"/>
      <c r="J97" s="67" t="str">
        <f>IF('Fun Patches'!H19="A","E","")</f>
        <v/>
      </c>
      <c r="K97" s="79"/>
      <c r="L97" s="67" t="str">
        <f>IF('Fun Patches'!I19="A","E","")</f>
        <v/>
      </c>
      <c r="M97" s="79"/>
      <c r="N97" s="67" t="str">
        <f>IF('Fun Patches'!J19="A","E","")</f>
        <v/>
      </c>
      <c r="O97" s="79"/>
      <c r="P97" s="67" t="str">
        <f>IF('Fun Patches'!K19="A","E","")</f>
        <v/>
      </c>
      <c r="Q97" s="79"/>
      <c r="R97" s="67" t="str">
        <f>IF('Fun Patches'!L19="A","E","")</f>
        <v/>
      </c>
      <c r="S97" s="79"/>
      <c r="T97" s="67" t="str">
        <f>IF('Fun Patches'!M19="A","E","")</f>
        <v/>
      </c>
      <c r="U97" s="79"/>
      <c r="V97" s="67" t="str">
        <f>IF('Fun Patches'!N19="A","E","")</f>
        <v/>
      </c>
      <c r="W97" s="79"/>
      <c r="X97" s="67" t="str">
        <f>IF('Fun Patches'!O19="A","E","")</f>
        <v/>
      </c>
      <c r="Y97" s="79"/>
      <c r="Z97" s="67" t="str">
        <f>IF('Fun Patches'!P19="A","E","")</f>
        <v/>
      </c>
      <c r="AA97" s="79"/>
      <c r="AB97" s="67" t="str">
        <f>IF('Fun Patches'!Q19="A","E","")</f>
        <v/>
      </c>
      <c r="AC97" s="79"/>
      <c r="AD97" s="67" t="str">
        <f>IF('Fun Patches'!R19="A","E","")</f>
        <v/>
      </c>
      <c r="AE97" s="86"/>
      <c r="AF97" s="20"/>
    </row>
    <row r="98" spans="1:32" x14ac:dyDescent="0.2">
      <c r="A98" s="66" t="str">
        <f>'Fun Patches'!C20</f>
        <v>&lt;List Patch Here&gt;</v>
      </c>
      <c r="B98" s="67" t="str">
        <f>IF('Fun Patches'!D20="A","E","")</f>
        <v/>
      </c>
      <c r="C98" s="79"/>
      <c r="D98" s="67" t="str">
        <f>IF('Fun Patches'!E20="A","E","")</f>
        <v/>
      </c>
      <c r="E98" s="79"/>
      <c r="F98" s="67" t="str">
        <f>IF('Fun Patches'!F20="A","E","")</f>
        <v/>
      </c>
      <c r="G98" s="79"/>
      <c r="H98" s="67" t="str">
        <f>IF('Fun Patches'!G20="A","E","")</f>
        <v/>
      </c>
      <c r="I98" s="79"/>
      <c r="J98" s="67" t="str">
        <f>IF('Fun Patches'!H20="A","E","")</f>
        <v/>
      </c>
      <c r="K98" s="79"/>
      <c r="L98" s="67" t="str">
        <f>IF('Fun Patches'!I20="A","E","")</f>
        <v/>
      </c>
      <c r="M98" s="79"/>
      <c r="N98" s="67" t="str">
        <f>IF('Fun Patches'!J20="A","E","")</f>
        <v/>
      </c>
      <c r="O98" s="79"/>
      <c r="P98" s="67" t="str">
        <f>IF('Fun Patches'!K20="A","E","")</f>
        <v/>
      </c>
      <c r="Q98" s="79"/>
      <c r="R98" s="67" t="str">
        <f>IF('Fun Patches'!L20="A","E","")</f>
        <v/>
      </c>
      <c r="S98" s="79"/>
      <c r="T98" s="67" t="str">
        <f>IF('Fun Patches'!M20="A","E","")</f>
        <v/>
      </c>
      <c r="U98" s="79"/>
      <c r="V98" s="67" t="str">
        <f>IF('Fun Patches'!N20="A","E","")</f>
        <v/>
      </c>
      <c r="W98" s="79"/>
      <c r="X98" s="67" t="str">
        <f>IF('Fun Patches'!O20="A","E","")</f>
        <v/>
      </c>
      <c r="Y98" s="79"/>
      <c r="Z98" s="67" t="str">
        <f>IF('Fun Patches'!P20="A","E","")</f>
        <v/>
      </c>
      <c r="AA98" s="79"/>
      <c r="AB98" s="67" t="str">
        <f>IF('Fun Patches'!Q20="A","E","")</f>
        <v/>
      </c>
      <c r="AC98" s="79"/>
      <c r="AD98" s="67" t="str">
        <f>IF('Fun Patches'!R20="A","E","")</f>
        <v/>
      </c>
      <c r="AE98" s="86"/>
      <c r="AF98" s="20"/>
    </row>
    <row r="99" spans="1:32" x14ac:dyDescent="0.2">
      <c r="A99" s="66" t="str">
        <f>'Fun Patches'!C21</f>
        <v>&lt;List Patch Here&gt;</v>
      </c>
      <c r="B99" s="67" t="str">
        <f>IF('Fun Patches'!D21="A","E","")</f>
        <v/>
      </c>
      <c r="C99" s="79"/>
      <c r="D99" s="67" t="str">
        <f>IF('Fun Patches'!E21="A","E","")</f>
        <v/>
      </c>
      <c r="E99" s="79"/>
      <c r="F99" s="67" t="str">
        <f>IF('Fun Patches'!F21="A","E","")</f>
        <v/>
      </c>
      <c r="G99" s="79"/>
      <c r="H99" s="67" t="str">
        <f>IF('Fun Patches'!G21="A","E","")</f>
        <v/>
      </c>
      <c r="I99" s="79"/>
      <c r="J99" s="67" t="str">
        <f>IF('Fun Patches'!H21="A","E","")</f>
        <v/>
      </c>
      <c r="K99" s="79"/>
      <c r="L99" s="67" t="str">
        <f>IF('Fun Patches'!I21="A","E","")</f>
        <v/>
      </c>
      <c r="M99" s="79"/>
      <c r="N99" s="67" t="str">
        <f>IF('Fun Patches'!J21="A","E","")</f>
        <v/>
      </c>
      <c r="O99" s="79"/>
      <c r="P99" s="67" t="str">
        <f>IF('Fun Patches'!K21="A","E","")</f>
        <v/>
      </c>
      <c r="Q99" s="79"/>
      <c r="R99" s="67" t="str">
        <f>IF('Fun Patches'!L21="A","E","")</f>
        <v/>
      </c>
      <c r="S99" s="79"/>
      <c r="T99" s="67" t="str">
        <f>IF('Fun Patches'!M21="A","E","")</f>
        <v/>
      </c>
      <c r="U99" s="79"/>
      <c r="V99" s="67" t="str">
        <f>IF('Fun Patches'!N21="A","E","")</f>
        <v/>
      </c>
      <c r="W99" s="79"/>
      <c r="X99" s="67" t="str">
        <f>IF('Fun Patches'!O21="A","E","")</f>
        <v/>
      </c>
      <c r="Y99" s="79"/>
      <c r="Z99" s="67" t="str">
        <f>IF('Fun Patches'!P21="A","E","")</f>
        <v/>
      </c>
      <c r="AA99" s="79"/>
      <c r="AB99" s="67" t="str">
        <f>IF('Fun Patches'!Q21="A","E","")</f>
        <v/>
      </c>
      <c r="AC99" s="79"/>
      <c r="AD99" s="67" t="str">
        <f>IF('Fun Patches'!R21="A","E","")</f>
        <v/>
      </c>
      <c r="AE99" s="86"/>
      <c r="AF99" s="20"/>
    </row>
    <row r="100" spans="1:32" x14ac:dyDescent="0.2">
      <c r="A100" s="66" t="str">
        <f>'Fun Patches'!C22</f>
        <v>&lt;List Patch Here&gt;</v>
      </c>
      <c r="B100" s="67" t="str">
        <f>IF('Fun Patches'!D22="A","E","")</f>
        <v/>
      </c>
      <c r="C100" s="79"/>
      <c r="D100" s="67" t="str">
        <f>IF('Fun Patches'!E22="A","E","")</f>
        <v/>
      </c>
      <c r="E100" s="79"/>
      <c r="F100" s="67" t="str">
        <f>IF('Fun Patches'!F22="A","E","")</f>
        <v/>
      </c>
      <c r="G100" s="79"/>
      <c r="H100" s="67" t="str">
        <f>IF('Fun Patches'!G22="A","E","")</f>
        <v/>
      </c>
      <c r="I100" s="79"/>
      <c r="J100" s="67" t="str">
        <f>IF('Fun Patches'!H22="A","E","")</f>
        <v/>
      </c>
      <c r="K100" s="79"/>
      <c r="L100" s="67" t="str">
        <f>IF('Fun Patches'!I22="A","E","")</f>
        <v/>
      </c>
      <c r="M100" s="79"/>
      <c r="N100" s="67" t="str">
        <f>IF('Fun Patches'!J22="A","E","")</f>
        <v/>
      </c>
      <c r="O100" s="79"/>
      <c r="P100" s="67" t="str">
        <f>IF('Fun Patches'!K22="A","E","")</f>
        <v/>
      </c>
      <c r="Q100" s="79"/>
      <c r="R100" s="67" t="str">
        <f>IF('Fun Patches'!L22="A","E","")</f>
        <v/>
      </c>
      <c r="S100" s="79"/>
      <c r="T100" s="67" t="str">
        <f>IF('Fun Patches'!M22="A","E","")</f>
        <v/>
      </c>
      <c r="U100" s="79"/>
      <c r="V100" s="67" t="str">
        <f>IF('Fun Patches'!N22="A","E","")</f>
        <v/>
      </c>
      <c r="W100" s="79"/>
      <c r="X100" s="67" t="str">
        <f>IF('Fun Patches'!O22="A","E","")</f>
        <v/>
      </c>
      <c r="Y100" s="79"/>
      <c r="Z100" s="67" t="str">
        <f>IF('Fun Patches'!P22="A","E","")</f>
        <v/>
      </c>
      <c r="AA100" s="79"/>
      <c r="AB100" s="67" t="str">
        <f>IF('Fun Patches'!Q22="A","E","")</f>
        <v/>
      </c>
      <c r="AC100" s="79"/>
      <c r="AD100" s="67" t="str">
        <f>IF('Fun Patches'!R22="A","E","")</f>
        <v/>
      </c>
      <c r="AE100" s="86"/>
      <c r="AF100" s="20"/>
    </row>
    <row r="101" spans="1:32" x14ac:dyDescent="0.2">
      <c r="A101" s="66" t="str">
        <f>'Fun Patches'!C23</f>
        <v>&lt;List Patch Here&gt;</v>
      </c>
      <c r="B101" s="67" t="str">
        <f>IF('Fun Patches'!D23="A","E","")</f>
        <v/>
      </c>
      <c r="C101" s="79"/>
      <c r="D101" s="67" t="str">
        <f>IF('Fun Patches'!E23="A","E","")</f>
        <v/>
      </c>
      <c r="E101" s="79"/>
      <c r="F101" s="67" t="str">
        <f>IF('Fun Patches'!F23="A","E","")</f>
        <v/>
      </c>
      <c r="G101" s="79"/>
      <c r="H101" s="67" t="str">
        <f>IF('Fun Patches'!G23="A","E","")</f>
        <v/>
      </c>
      <c r="I101" s="79"/>
      <c r="J101" s="67" t="str">
        <f>IF('Fun Patches'!H23="A","E","")</f>
        <v/>
      </c>
      <c r="K101" s="79"/>
      <c r="L101" s="67" t="str">
        <f>IF('Fun Patches'!I23="A","E","")</f>
        <v/>
      </c>
      <c r="M101" s="79"/>
      <c r="N101" s="67" t="str">
        <f>IF('Fun Patches'!J23="A","E","")</f>
        <v/>
      </c>
      <c r="O101" s="79"/>
      <c r="P101" s="67" t="str">
        <f>IF('Fun Patches'!K23="A","E","")</f>
        <v/>
      </c>
      <c r="Q101" s="79"/>
      <c r="R101" s="67" t="str">
        <f>IF('Fun Patches'!L23="A","E","")</f>
        <v/>
      </c>
      <c r="S101" s="79"/>
      <c r="T101" s="67" t="str">
        <f>IF('Fun Patches'!M23="A","E","")</f>
        <v/>
      </c>
      <c r="U101" s="79"/>
      <c r="V101" s="67" t="str">
        <f>IF('Fun Patches'!N23="A","E","")</f>
        <v/>
      </c>
      <c r="W101" s="79"/>
      <c r="X101" s="67" t="str">
        <f>IF('Fun Patches'!O23="A","E","")</f>
        <v/>
      </c>
      <c r="Y101" s="79"/>
      <c r="Z101" s="67" t="str">
        <f>IF('Fun Patches'!P23="A","E","")</f>
        <v/>
      </c>
      <c r="AA101" s="79"/>
      <c r="AB101" s="67" t="str">
        <f>IF('Fun Patches'!Q23="A","E","")</f>
        <v/>
      </c>
      <c r="AC101" s="79"/>
      <c r="AD101" s="67" t="str">
        <f>IF('Fun Patches'!R23="A","E","")</f>
        <v/>
      </c>
      <c r="AE101" s="86"/>
      <c r="AF101" s="20"/>
    </row>
    <row r="102" spans="1:32" x14ac:dyDescent="0.2">
      <c r="A102" s="66" t="str">
        <f>'Fun Patches'!C24</f>
        <v>&lt;List Patch Here&gt;</v>
      </c>
      <c r="B102" s="67" t="str">
        <f>IF('Fun Patches'!D24="A","E","")</f>
        <v/>
      </c>
      <c r="C102" s="79"/>
      <c r="D102" s="67" t="str">
        <f>IF('Fun Patches'!E24="A","E","")</f>
        <v/>
      </c>
      <c r="E102" s="79"/>
      <c r="F102" s="67" t="str">
        <f>IF('Fun Patches'!F24="A","E","")</f>
        <v/>
      </c>
      <c r="G102" s="79"/>
      <c r="H102" s="67" t="str">
        <f>IF('Fun Patches'!G24="A","E","")</f>
        <v/>
      </c>
      <c r="I102" s="79"/>
      <c r="J102" s="67" t="str">
        <f>IF('Fun Patches'!H24="A","E","")</f>
        <v/>
      </c>
      <c r="K102" s="79"/>
      <c r="L102" s="67" t="str">
        <f>IF('Fun Patches'!I24="A","E","")</f>
        <v/>
      </c>
      <c r="M102" s="79"/>
      <c r="N102" s="67" t="str">
        <f>IF('Fun Patches'!J24="A","E","")</f>
        <v/>
      </c>
      <c r="O102" s="79"/>
      <c r="P102" s="67" t="str">
        <f>IF('Fun Patches'!K24="A","E","")</f>
        <v/>
      </c>
      <c r="Q102" s="79"/>
      <c r="R102" s="67" t="str">
        <f>IF('Fun Patches'!L24="A","E","")</f>
        <v/>
      </c>
      <c r="S102" s="79"/>
      <c r="T102" s="67" t="str">
        <f>IF('Fun Patches'!M24="A","E","")</f>
        <v/>
      </c>
      <c r="U102" s="79"/>
      <c r="V102" s="67" t="str">
        <f>IF('Fun Patches'!N24="A","E","")</f>
        <v/>
      </c>
      <c r="W102" s="79"/>
      <c r="X102" s="67" t="str">
        <f>IF('Fun Patches'!O24="A","E","")</f>
        <v/>
      </c>
      <c r="Y102" s="79"/>
      <c r="Z102" s="67" t="str">
        <f>IF('Fun Patches'!P24="A","E","")</f>
        <v/>
      </c>
      <c r="AA102" s="79"/>
      <c r="AB102" s="67" t="str">
        <f>IF('Fun Patches'!Q24="A","E","")</f>
        <v/>
      </c>
      <c r="AC102" s="79"/>
      <c r="AD102" s="67" t="str">
        <f>IF('Fun Patches'!R24="A","E","")</f>
        <v/>
      </c>
      <c r="AE102" s="86"/>
      <c r="AF102" s="20"/>
    </row>
    <row r="103" spans="1:32" x14ac:dyDescent="0.2">
      <c r="A103" s="66" t="str">
        <f>'Fun Patches'!C25</f>
        <v>&lt;List Patch Here&gt;</v>
      </c>
      <c r="B103" s="67" t="str">
        <f>IF('Fun Patches'!D25="A","E","")</f>
        <v/>
      </c>
      <c r="C103" s="79"/>
      <c r="D103" s="67" t="str">
        <f>IF('Fun Patches'!E25="A","E","")</f>
        <v/>
      </c>
      <c r="E103" s="79"/>
      <c r="F103" s="67" t="str">
        <f>IF('Fun Patches'!F25="A","E","")</f>
        <v/>
      </c>
      <c r="G103" s="79"/>
      <c r="H103" s="67" t="str">
        <f>IF('Fun Patches'!G25="A","E","")</f>
        <v/>
      </c>
      <c r="I103" s="79"/>
      <c r="J103" s="67" t="str">
        <f>IF('Fun Patches'!H25="A","E","")</f>
        <v/>
      </c>
      <c r="K103" s="79"/>
      <c r="L103" s="67" t="str">
        <f>IF('Fun Patches'!I25="A","E","")</f>
        <v/>
      </c>
      <c r="M103" s="79"/>
      <c r="N103" s="67" t="str">
        <f>IF('Fun Patches'!J25="A","E","")</f>
        <v/>
      </c>
      <c r="O103" s="79"/>
      <c r="P103" s="67" t="str">
        <f>IF('Fun Patches'!K25="A","E","")</f>
        <v/>
      </c>
      <c r="Q103" s="79"/>
      <c r="R103" s="67" t="str">
        <f>IF('Fun Patches'!L25="A","E","")</f>
        <v/>
      </c>
      <c r="S103" s="79"/>
      <c r="T103" s="67" t="str">
        <f>IF('Fun Patches'!M25="A","E","")</f>
        <v/>
      </c>
      <c r="U103" s="79"/>
      <c r="V103" s="67" t="str">
        <f>IF('Fun Patches'!N25="A","E","")</f>
        <v/>
      </c>
      <c r="W103" s="79"/>
      <c r="X103" s="67" t="str">
        <f>IF('Fun Patches'!O25="A","E","")</f>
        <v/>
      </c>
      <c r="Y103" s="79"/>
      <c r="Z103" s="67" t="str">
        <f>IF('Fun Patches'!P25="A","E","")</f>
        <v/>
      </c>
      <c r="AA103" s="79"/>
      <c r="AB103" s="67" t="str">
        <f>IF('Fun Patches'!Q25="A","E","")</f>
        <v/>
      </c>
      <c r="AC103" s="79"/>
      <c r="AD103" s="67" t="str">
        <f>IF('Fun Patches'!R25="A","E","")</f>
        <v/>
      </c>
      <c r="AE103" s="86"/>
      <c r="AF103" s="20"/>
    </row>
    <row r="104" spans="1:32" x14ac:dyDescent="0.2">
      <c r="A104" s="66" t="str">
        <f>'Fun Patches'!C26</f>
        <v>&lt;List Patch Here&gt;</v>
      </c>
      <c r="B104" s="67" t="str">
        <f>IF('Fun Patches'!D26="A","E","")</f>
        <v/>
      </c>
      <c r="C104" s="79"/>
      <c r="D104" s="67" t="str">
        <f>IF('Fun Patches'!E26="A","E","")</f>
        <v/>
      </c>
      <c r="E104" s="79"/>
      <c r="F104" s="67" t="str">
        <f>IF('Fun Patches'!F26="A","E","")</f>
        <v/>
      </c>
      <c r="G104" s="79"/>
      <c r="H104" s="67" t="str">
        <f>IF('Fun Patches'!G26="A","E","")</f>
        <v/>
      </c>
      <c r="I104" s="79"/>
      <c r="J104" s="67" t="str">
        <f>IF('Fun Patches'!H26="A","E","")</f>
        <v/>
      </c>
      <c r="K104" s="79"/>
      <c r="L104" s="67" t="str">
        <f>IF('Fun Patches'!I26="A","E","")</f>
        <v/>
      </c>
      <c r="M104" s="79"/>
      <c r="N104" s="67" t="str">
        <f>IF('Fun Patches'!J26="A","E","")</f>
        <v/>
      </c>
      <c r="O104" s="79"/>
      <c r="P104" s="67" t="str">
        <f>IF('Fun Patches'!K26="A","E","")</f>
        <v/>
      </c>
      <c r="Q104" s="79"/>
      <c r="R104" s="67" t="str">
        <f>IF('Fun Patches'!L26="A","E","")</f>
        <v/>
      </c>
      <c r="S104" s="79"/>
      <c r="T104" s="67" t="str">
        <f>IF('Fun Patches'!M26="A","E","")</f>
        <v/>
      </c>
      <c r="U104" s="79"/>
      <c r="V104" s="67" t="str">
        <f>IF('Fun Patches'!N26="A","E","")</f>
        <v/>
      </c>
      <c r="W104" s="79"/>
      <c r="X104" s="67" t="str">
        <f>IF('Fun Patches'!O26="A","E","")</f>
        <v/>
      </c>
      <c r="Y104" s="79"/>
      <c r="Z104" s="67" t="str">
        <f>IF('Fun Patches'!P26="A","E","")</f>
        <v/>
      </c>
      <c r="AA104" s="79"/>
      <c r="AB104" s="67" t="str">
        <f>IF('Fun Patches'!Q26="A","E","")</f>
        <v/>
      </c>
      <c r="AC104" s="79"/>
      <c r="AD104" s="67" t="str">
        <f>IF('Fun Patches'!R26="A","E","")</f>
        <v/>
      </c>
      <c r="AE104" s="86"/>
      <c r="AF104" s="20"/>
    </row>
    <row r="105" spans="1:32" x14ac:dyDescent="0.2">
      <c r="A105" s="66" t="str">
        <f>'Fun Patches'!C27</f>
        <v>&lt;List Patch Here&gt;</v>
      </c>
      <c r="B105" s="67" t="str">
        <f>IF('Fun Patches'!D27="A","E","")</f>
        <v/>
      </c>
      <c r="C105" s="79"/>
      <c r="D105" s="67" t="str">
        <f>IF('Fun Patches'!E27="A","E","")</f>
        <v/>
      </c>
      <c r="E105" s="79"/>
      <c r="F105" s="67" t="str">
        <f>IF('Fun Patches'!F27="A","E","")</f>
        <v/>
      </c>
      <c r="G105" s="79"/>
      <c r="H105" s="67" t="str">
        <f>IF('Fun Patches'!G27="A","E","")</f>
        <v/>
      </c>
      <c r="I105" s="79"/>
      <c r="J105" s="67" t="str">
        <f>IF('Fun Patches'!H27="A","E","")</f>
        <v/>
      </c>
      <c r="K105" s="79"/>
      <c r="L105" s="67" t="str">
        <f>IF('Fun Patches'!I27="A","E","")</f>
        <v/>
      </c>
      <c r="M105" s="79"/>
      <c r="N105" s="67" t="str">
        <f>IF('Fun Patches'!J27="A","E","")</f>
        <v/>
      </c>
      <c r="O105" s="79"/>
      <c r="P105" s="67" t="str">
        <f>IF('Fun Patches'!K27="A","E","")</f>
        <v/>
      </c>
      <c r="Q105" s="79"/>
      <c r="R105" s="67" t="str">
        <f>IF('Fun Patches'!L27="A","E","")</f>
        <v/>
      </c>
      <c r="S105" s="79"/>
      <c r="T105" s="67" t="str">
        <f>IF('Fun Patches'!M27="A","E","")</f>
        <v/>
      </c>
      <c r="U105" s="79"/>
      <c r="V105" s="67" t="str">
        <f>IF('Fun Patches'!N27="A","E","")</f>
        <v/>
      </c>
      <c r="W105" s="79"/>
      <c r="X105" s="67" t="str">
        <f>IF('Fun Patches'!O27="A","E","")</f>
        <v/>
      </c>
      <c r="Y105" s="79"/>
      <c r="Z105" s="67" t="str">
        <f>IF('Fun Patches'!P27="A","E","")</f>
        <v/>
      </c>
      <c r="AA105" s="79"/>
      <c r="AB105" s="67" t="str">
        <f>IF('Fun Patches'!Q27="A","E","")</f>
        <v/>
      </c>
      <c r="AC105" s="79"/>
      <c r="AD105" s="67" t="str">
        <f>IF('Fun Patches'!R27="A","E","")</f>
        <v/>
      </c>
      <c r="AE105" s="86"/>
      <c r="AF105" s="20"/>
    </row>
    <row r="106" spans="1:32" x14ac:dyDescent="0.2">
      <c r="A106" s="66" t="str">
        <f>'Fun Patches'!C28</f>
        <v>&lt;List Patch Here&gt;</v>
      </c>
      <c r="B106" s="67" t="str">
        <f>IF('Fun Patches'!D28="A","E","")</f>
        <v/>
      </c>
      <c r="C106" s="79"/>
      <c r="D106" s="67" t="str">
        <f>IF('Fun Patches'!E28="A","E","")</f>
        <v/>
      </c>
      <c r="E106" s="79"/>
      <c r="F106" s="67" t="str">
        <f>IF('Fun Patches'!F28="A","E","")</f>
        <v/>
      </c>
      <c r="G106" s="79"/>
      <c r="H106" s="67" t="str">
        <f>IF('Fun Patches'!G28="A","E","")</f>
        <v/>
      </c>
      <c r="I106" s="79"/>
      <c r="J106" s="67" t="str">
        <f>IF('Fun Patches'!H28="A","E","")</f>
        <v/>
      </c>
      <c r="K106" s="79"/>
      <c r="L106" s="67" t="str">
        <f>IF('Fun Patches'!I28="A","E","")</f>
        <v/>
      </c>
      <c r="M106" s="79"/>
      <c r="N106" s="67" t="str">
        <f>IF('Fun Patches'!J28="A","E","")</f>
        <v/>
      </c>
      <c r="O106" s="79"/>
      <c r="P106" s="67" t="str">
        <f>IF('Fun Patches'!K28="A","E","")</f>
        <v/>
      </c>
      <c r="Q106" s="79"/>
      <c r="R106" s="67" t="str">
        <f>IF('Fun Patches'!L28="A","E","")</f>
        <v/>
      </c>
      <c r="S106" s="79"/>
      <c r="T106" s="67" t="str">
        <f>IF('Fun Patches'!M28="A","E","")</f>
        <v/>
      </c>
      <c r="U106" s="79"/>
      <c r="V106" s="67" t="str">
        <f>IF('Fun Patches'!N28="A","E","")</f>
        <v/>
      </c>
      <c r="W106" s="79"/>
      <c r="X106" s="67" t="str">
        <f>IF('Fun Patches'!O28="A","E","")</f>
        <v/>
      </c>
      <c r="Y106" s="79"/>
      <c r="Z106" s="67" t="str">
        <f>IF('Fun Patches'!P28="A","E","")</f>
        <v/>
      </c>
      <c r="AA106" s="79"/>
      <c r="AB106" s="67" t="str">
        <f>IF('Fun Patches'!Q28="A","E","")</f>
        <v/>
      </c>
      <c r="AC106" s="79"/>
      <c r="AD106" s="67" t="str">
        <f>IF('Fun Patches'!R28="A","E","")</f>
        <v/>
      </c>
      <c r="AE106" s="86"/>
    </row>
    <row r="107" spans="1:32" x14ac:dyDescent="0.2">
      <c r="A107" s="66" t="str">
        <f>'Fun Patches'!C29</f>
        <v>&lt;List Patch Here&gt;</v>
      </c>
      <c r="B107" s="67" t="str">
        <f>IF('Fun Patches'!D29="A","E","")</f>
        <v/>
      </c>
      <c r="C107" s="79"/>
      <c r="D107" s="67" t="str">
        <f>IF('Fun Patches'!E29="A","E","")</f>
        <v/>
      </c>
      <c r="E107" s="79"/>
      <c r="F107" s="67" t="str">
        <f>IF('Fun Patches'!F29="A","E","")</f>
        <v/>
      </c>
      <c r="G107" s="79"/>
      <c r="H107" s="67" t="str">
        <f>IF('Fun Patches'!G29="A","E","")</f>
        <v/>
      </c>
      <c r="I107" s="79"/>
      <c r="J107" s="67" t="str">
        <f>IF('Fun Patches'!H29="A","E","")</f>
        <v/>
      </c>
      <c r="K107" s="79"/>
      <c r="L107" s="67" t="str">
        <f>IF('Fun Patches'!I29="A","E","")</f>
        <v/>
      </c>
      <c r="M107" s="79"/>
      <c r="N107" s="67" t="str">
        <f>IF('Fun Patches'!J29="A","E","")</f>
        <v/>
      </c>
      <c r="O107" s="79"/>
      <c r="P107" s="67" t="str">
        <f>IF('Fun Patches'!K29="A","E","")</f>
        <v/>
      </c>
      <c r="Q107" s="79"/>
      <c r="R107" s="67" t="str">
        <f>IF('Fun Patches'!L29="A","E","")</f>
        <v/>
      </c>
      <c r="S107" s="79"/>
      <c r="T107" s="67" t="str">
        <f>IF('Fun Patches'!M29="A","E","")</f>
        <v/>
      </c>
      <c r="U107" s="79"/>
      <c r="V107" s="67" t="str">
        <f>IF('Fun Patches'!N29="A","E","")</f>
        <v/>
      </c>
      <c r="W107" s="79"/>
      <c r="X107" s="67" t="str">
        <f>IF('Fun Patches'!O29="A","E","")</f>
        <v/>
      </c>
      <c r="Y107" s="79"/>
      <c r="Z107" s="67" t="str">
        <f>IF('Fun Patches'!P29="A","E","")</f>
        <v/>
      </c>
      <c r="AA107" s="79"/>
      <c r="AB107" s="67" t="str">
        <f>IF('Fun Patches'!Q29="A","E","")</f>
        <v/>
      </c>
      <c r="AC107" s="79"/>
      <c r="AD107" s="67" t="str">
        <f>IF('Fun Patches'!R29="A","E","")</f>
        <v/>
      </c>
      <c r="AE107" s="86"/>
    </row>
    <row r="108" spans="1:32" x14ac:dyDescent="0.2">
      <c r="A108" s="66" t="str">
        <f>'Fun Patches'!C30</f>
        <v>&lt;List Patch Here&gt;</v>
      </c>
      <c r="B108" s="67" t="str">
        <f>IF('Fun Patches'!D30="A","E","")</f>
        <v/>
      </c>
      <c r="C108" s="79"/>
      <c r="D108" s="67" t="str">
        <f>IF('Fun Patches'!E30="A","E","")</f>
        <v/>
      </c>
      <c r="E108" s="79"/>
      <c r="F108" s="67" t="str">
        <f>IF('Fun Patches'!F30="A","E","")</f>
        <v/>
      </c>
      <c r="G108" s="79"/>
      <c r="H108" s="67" t="str">
        <f>IF('Fun Patches'!G30="A","E","")</f>
        <v/>
      </c>
      <c r="I108" s="79"/>
      <c r="J108" s="67" t="str">
        <f>IF('Fun Patches'!H30="A","E","")</f>
        <v/>
      </c>
      <c r="K108" s="79"/>
      <c r="L108" s="67" t="str">
        <f>IF('Fun Patches'!I30="A","E","")</f>
        <v/>
      </c>
      <c r="M108" s="79"/>
      <c r="N108" s="67" t="str">
        <f>IF('Fun Patches'!J30="A","E","")</f>
        <v/>
      </c>
      <c r="O108" s="79"/>
      <c r="P108" s="67" t="str">
        <f>IF('Fun Patches'!K30="A","E","")</f>
        <v/>
      </c>
      <c r="Q108" s="79"/>
      <c r="R108" s="67" t="str">
        <f>IF('Fun Patches'!L30="A","E","")</f>
        <v/>
      </c>
      <c r="S108" s="79"/>
      <c r="T108" s="67" t="str">
        <f>IF('Fun Patches'!M30="A","E","")</f>
        <v/>
      </c>
      <c r="U108" s="79"/>
      <c r="V108" s="67" t="str">
        <f>IF('Fun Patches'!N30="A","E","")</f>
        <v/>
      </c>
      <c r="W108" s="79"/>
      <c r="X108" s="67" t="str">
        <f>IF('Fun Patches'!O30="A","E","")</f>
        <v/>
      </c>
      <c r="Y108" s="79"/>
      <c r="Z108" s="67" t="str">
        <f>IF('Fun Patches'!P30="A","E","")</f>
        <v/>
      </c>
      <c r="AA108" s="79"/>
      <c r="AB108" s="67" t="str">
        <f>IF('Fun Patches'!Q30="A","E","")</f>
        <v/>
      </c>
      <c r="AC108" s="79"/>
      <c r="AD108" s="67" t="str">
        <f>IF('Fun Patches'!R30="A","E","")</f>
        <v/>
      </c>
      <c r="AE108" s="86"/>
    </row>
    <row r="109" spans="1:32" x14ac:dyDescent="0.2">
      <c r="A109" s="66" t="str">
        <f>'Fun Patches'!C31</f>
        <v>&lt;List Patch Here&gt;</v>
      </c>
      <c r="B109" s="67" t="str">
        <f>IF('Fun Patches'!D31="A","E","")</f>
        <v/>
      </c>
      <c r="C109" s="79"/>
      <c r="D109" s="67" t="str">
        <f>IF('Fun Patches'!E31="A","E","")</f>
        <v/>
      </c>
      <c r="E109" s="79"/>
      <c r="F109" s="67" t="str">
        <f>IF('Fun Patches'!F31="A","E","")</f>
        <v/>
      </c>
      <c r="G109" s="79"/>
      <c r="H109" s="67" t="str">
        <f>IF('Fun Patches'!G31="A","E","")</f>
        <v/>
      </c>
      <c r="I109" s="79"/>
      <c r="J109" s="67" t="str">
        <f>IF('Fun Patches'!H31="A","E","")</f>
        <v/>
      </c>
      <c r="K109" s="79"/>
      <c r="L109" s="67" t="str">
        <f>IF('Fun Patches'!I31="A","E","")</f>
        <v/>
      </c>
      <c r="M109" s="79"/>
      <c r="N109" s="67" t="str">
        <f>IF('Fun Patches'!J31="A","E","")</f>
        <v/>
      </c>
      <c r="O109" s="79"/>
      <c r="P109" s="67" t="str">
        <f>IF('Fun Patches'!K31="A","E","")</f>
        <v/>
      </c>
      <c r="Q109" s="79"/>
      <c r="R109" s="67" t="str">
        <f>IF('Fun Patches'!L31="A","E","")</f>
        <v/>
      </c>
      <c r="S109" s="79"/>
      <c r="T109" s="67" t="str">
        <f>IF('Fun Patches'!M31="A","E","")</f>
        <v/>
      </c>
      <c r="U109" s="79"/>
      <c r="V109" s="67" t="str">
        <f>IF('Fun Patches'!N31="A","E","")</f>
        <v/>
      </c>
      <c r="W109" s="79"/>
      <c r="X109" s="67" t="str">
        <f>IF('Fun Patches'!O31="A","E","")</f>
        <v/>
      </c>
      <c r="Y109" s="79"/>
      <c r="Z109" s="67" t="str">
        <f>IF('Fun Patches'!P31="A","E","")</f>
        <v/>
      </c>
      <c r="AA109" s="79"/>
      <c r="AB109" s="67" t="str">
        <f>IF('Fun Patches'!Q31="A","E","")</f>
        <v/>
      </c>
      <c r="AC109" s="79"/>
      <c r="AD109" s="67" t="str">
        <f>IF('Fun Patches'!R31="A","E","")</f>
        <v/>
      </c>
      <c r="AE109" s="86"/>
    </row>
    <row r="110" spans="1:32" x14ac:dyDescent="0.2">
      <c r="A110" s="66" t="str">
        <f>'Fun Patches'!C32</f>
        <v>&lt;List Patch Here&gt;</v>
      </c>
      <c r="B110" s="67" t="str">
        <f>IF('Fun Patches'!D32="A","E","")</f>
        <v/>
      </c>
      <c r="C110" s="79"/>
      <c r="D110" s="67" t="str">
        <f>IF('Fun Patches'!E32="A","E","")</f>
        <v/>
      </c>
      <c r="E110" s="79"/>
      <c r="F110" s="67" t="str">
        <f>IF('Fun Patches'!F32="A","E","")</f>
        <v/>
      </c>
      <c r="G110" s="79"/>
      <c r="H110" s="67" t="str">
        <f>IF('Fun Patches'!G32="A","E","")</f>
        <v/>
      </c>
      <c r="I110" s="79"/>
      <c r="J110" s="67" t="str">
        <f>IF('Fun Patches'!H32="A","E","")</f>
        <v/>
      </c>
      <c r="K110" s="79"/>
      <c r="L110" s="67" t="str">
        <f>IF('Fun Patches'!I32="A","E","")</f>
        <v/>
      </c>
      <c r="M110" s="79"/>
      <c r="N110" s="67" t="str">
        <f>IF('Fun Patches'!J32="A","E","")</f>
        <v/>
      </c>
      <c r="O110" s="79"/>
      <c r="P110" s="67" t="str">
        <f>IF('Fun Patches'!K32="A","E","")</f>
        <v/>
      </c>
      <c r="Q110" s="79"/>
      <c r="R110" s="67" t="str">
        <f>IF('Fun Patches'!L32="A","E","")</f>
        <v/>
      </c>
      <c r="S110" s="79"/>
      <c r="T110" s="67" t="str">
        <f>IF('Fun Patches'!M32="A","E","")</f>
        <v/>
      </c>
      <c r="U110" s="79"/>
      <c r="V110" s="67" t="str">
        <f>IF('Fun Patches'!N32="A","E","")</f>
        <v/>
      </c>
      <c r="W110" s="79"/>
      <c r="X110" s="67" t="str">
        <f>IF('Fun Patches'!O32="A","E","")</f>
        <v/>
      </c>
      <c r="Y110" s="79"/>
      <c r="Z110" s="67" t="str">
        <f>IF('Fun Patches'!P32="A","E","")</f>
        <v/>
      </c>
      <c r="AA110" s="79"/>
      <c r="AB110" s="67" t="str">
        <f>IF('Fun Patches'!Q32="A","E","")</f>
        <v/>
      </c>
      <c r="AC110" s="79"/>
      <c r="AD110" s="67" t="str">
        <f>IF('Fun Patches'!R32="A","E","")</f>
        <v/>
      </c>
      <c r="AE110" s="86"/>
    </row>
    <row r="111" spans="1:32" x14ac:dyDescent="0.2">
      <c r="A111" s="66" t="str">
        <f>'Fun Patches'!C33</f>
        <v>&lt;List Patch Here&gt;</v>
      </c>
      <c r="B111" s="67" t="str">
        <f>IF('Fun Patches'!D33="A","E","")</f>
        <v/>
      </c>
      <c r="C111" s="79"/>
      <c r="D111" s="67" t="str">
        <f>IF('Fun Patches'!E33="A","E","")</f>
        <v/>
      </c>
      <c r="E111" s="79"/>
      <c r="F111" s="67" t="str">
        <f>IF('Fun Patches'!F33="A","E","")</f>
        <v/>
      </c>
      <c r="G111" s="79"/>
      <c r="H111" s="67" t="str">
        <f>IF('Fun Patches'!G33="A","E","")</f>
        <v/>
      </c>
      <c r="I111" s="79"/>
      <c r="J111" s="67" t="str">
        <f>IF('Fun Patches'!H33="A","E","")</f>
        <v/>
      </c>
      <c r="K111" s="79"/>
      <c r="L111" s="67" t="str">
        <f>IF('Fun Patches'!I33="A","E","")</f>
        <v/>
      </c>
      <c r="M111" s="79"/>
      <c r="N111" s="67" t="str">
        <f>IF('Fun Patches'!J33="A","E","")</f>
        <v/>
      </c>
      <c r="O111" s="79"/>
      <c r="P111" s="67" t="str">
        <f>IF('Fun Patches'!K33="A","E","")</f>
        <v/>
      </c>
      <c r="Q111" s="79"/>
      <c r="R111" s="67" t="str">
        <f>IF('Fun Patches'!L33="A","E","")</f>
        <v/>
      </c>
      <c r="S111" s="79"/>
      <c r="T111" s="67" t="str">
        <f>IF('Fun Patches'!M33="A","E","")</f>
        <v/>
      </c>
      <c r="U111" s="79"/>
      <c r="V111" s="67" t="str">
        <f>IF('Fun Patches'!N33="A","E","")</f>
        <v/>
      </c>
      <c r="W111" s="79"/>
      <c r="X111" s="67" t="str">
        <f>IF('Fun Patches'!O33="A","E","")</f>
        <v/>
      </c>
      <c r="Y111" s="79"/>
      <c r="Z111" s="67" t="str">
        <f>IF('Fun Patches'!P33="A","E","")</f>
        <v/>
      </c>
      <c r="AA111" s="79"/>
      <c r="AB111" s="67" t="str">
        <f>IF('Fun Patches'!Q33="A","E","")</f>
        <v/>
      </c>
      <c r="AC111" s="79"/>
      <c r="AD111" s="67" t="str">
        <f>IF('Fun Patches'!R33="A","E","")</f>
        <v/>
      </c>
      <c r="AE111" s="86"/>
    </row>
    <row r="112" spans="1:32" x14ac:dyDescent="0.2">
      <c r="A112" s="66" t="str">
        <f>'Fun Patches'!C34</f>
        <v>&lt;List Patch Here&gt;</v>
      </c>
      <c r="B112" s="67" t="str">
        <f>IF('Fun Patches'!D34="A","E","")</f>
        <v/>
      </c>
      <c r="C112" s="79"/>
      <c r="D112" s="67" t="str">
        <f>IF('Fun Patches'!E34="A","E","")</f>
        <v/>
      </c>
      <c r="E112" s="79"/>
      <c r="F112" s="67" t="str">
        <f>IF('Fun Patches'!F34="A","E","")</f>
        <v/>
      </c>
      <c r="G112" s="79"/>
      <c r="H112" s="67" t="str">
        <f>IF('Fun Patches'!G34="A","E","")</f>
        <v/>
      </c>
      <c r="I112" s="79"/>
      <c r="J112" s="67" t="str">
        <f>IF('Fun Patches'!H34="A","E","")</f>
        <v/>
      </c>
      <c r="K112" s="79"/>
      <c r="L112" s="67" t="str">
        <f>IF('Fun Patches'!I34="A","E","")</f>
        <v/>
      </c>
      <c r="M112" s="79"/>
      <c r="N112" s="67" t="str">
        <f>IF('Fun Patches'!J34="A","E","")</f>
        <v/>
      </c>
      <c r="O112" s="79"/>
      <c r="P112" s="67" t="str">
        <f>IF('Fun Patches'!K34="A","E","")</f>
        <v/>
      </c>
      <c r="Q112" s="79"/>
      <c r="R112" s="67" t="str">
        <f>IF('Fun Patches'!L34="A","E","")</f>
        <v/>
      </c>
      <c r="S112" s="79"/>
      <c r="T112" s="67" t="str">
        <f>IF('Fun Patches'!M34="A","E","")</f>
        <v/>
      </c>
      <c r="U112" s="79"/>
      <c r="V112" s="67" t="str">
        <f>IF('Fun Patches'!N34="A","E","")</f>
        <v/>
      </c>
      <c r="W112" s="79"/>
      <c r="X112" s="67" t="str">
        <f>IF('Fun Patches'!O34="A","E","")</f>
        <v/>
      </c>
      <c r="Y112" s="79"/>
      <c r="Z112" s="67" t="str">
        <f>IF('Fun Patches'!P34="A","E","")</f>
        <v/>
      </c>
      <c r="AA112" s="79"/>
      <c r="AB112" s="67" t="str">
        <f>IF('Fun Patches'!Q34="A","E","")</f>
        <v/>
      </c>
      <c r="AC112" s="79"/>
      <c r="AD112" s="67" t="str">
        <f>IF('Fun Patches'!R34="A","E","")</f>
        <v/>
      </c>
      <c r="AE112" s="86"/>
    </row>
    <row r="113" spans="1:31" x14ac:dyDescent="0.2">
      <c r="A113" s="66" t="str">
        <f>'Fun Patches'!C35</f>
        <v>&lt;List Patch Here&gt;</v>
      </c>
      <c r="B113" s="67" t="str">
        <f>IF('Fun Patches'!D35="A","E","")</f>
        <v/>
      </c>
      <c r="C113" s="79"/>
      <c r="D113" s="67" t="str">
        <f>IF('Fun Patches'!E35="A","E","")</f>
        <v/>
      </c>
      <c r="E113" s="79"/>
      <c r="F113" s="67" t="str">
        <f>IF('Fun Patches'!F35="A","E","")</f>
        <v/>
      </c>
      <c r="G113" s="79"/>
      <c r="H113" s="67" t="str">
        <f>IF('Fun Patches'!G35="A","E","")</f>
        <v/>
      </c>
      <c r="I113" s="79"/>
      <c r="J113" s="67" t="str">
        <f>IF('Fun Patches'!H35="A","E","")</f>
        <v/>
      </c>
      <c r="K113" s="79"/>
      <c r="L113" s="67" t="str">
        <f>IF('Fun Patches'!I35="A","E","")</f>
        <v/>
      </c>
      <c r="M113" s="79"/>
      <c r="N113" s="67" t="str">
        <f>IF('Fun Patches'!J35="A","E","")</f>
        <v/>
      </c>
      <c r="O113" s="79"/>
      <c r="P113" s="67" t="str">
        <f>IF('Fun Patches'!K35="A","E","")</f>
        <v/>
      </c>
      <c r="Q113" s="79"/>
      <c r="R113" s="67" t="str">
        <f>IF('Fun Patches'!L35="A","E","")</f>
        <v/>
      </c>
      <c r="S113" s="79"/>
      <c r="T113" s="67" t="str">
        <f>IF('Fun Patches'!M35="A","E","")</f>
        <v/>
      </c>
      <c r="U113" s="79"/>
      <c r="V113" s="67" t="str">
        <f>IF('Fun Patches'!N35="A","E","")</f>
        <v/>
      </c>
      <c r="W113" s="79"/>
      <c r="X113" s="67" t="str">
        <f>IF('Fun Patches'!O35="A","E","")</f>
        <v/>
      </c>
      <c r="Y113" s="79"/>
      <c r="Z113" s="67" t="str">
        <f>IF('Fun Patches'!P35="A","E","")</f>
        <v/>
      </c>
      <c r="AA113" s="79"/>
      <c r="AB113" s="67" t="str">
        <f>IF('Fun Patches'!Q35="A","E","")</f>
        <v/>
      </c>
      <c r="AC113" s="79"/>
      <c r="AD113" s="67" t="str">
        <f>IF('Fun Patches'!R35="A","E","")</f>
        <v/>
      </c>
      <c r="AE113" s="86"/>
    </row>
    <row r="114" spans="1:31" x14ac:dyDescent="0.2">
      <c r="A114" s="66" t="str">
        <f>'Fun Patches'!C36</f>
        <v>&lt;List Patch Here&gt;</v>
      </c>
      <c r="B114" s="67" t="str">
        <f>IF('Fun Patches'!D36="A","E","")</f>
        <v/>
      </c>
      <c r="C114" s="79"/>
      <c r="D114" s="67" t="str">
        <f>IF('Fun Patches'!E36="A","E","")</f>
        <v/>
      </c>
      <c r="E114" s="79"/>
      <c r="F114" s="67" t="str">
        <f>IF('Fun Patches'!F36="A","E","")</f>
        <v/>
      </c>
      <c r="G114" s="79"/>
      <c r="H114" s="67" t="str">
        <f>IF('Fun Patches'!G36="A","E","")</f>
        <v/>
      </c>
      <c r="I114" s="79"/>
      <c r="J114" s="67" t="str">
        <f>IF('Fun Patches'!H36="A","E","")</f>
        <v/>
      </c>
      <c r="K114" s="79"/>
      <c r="L114" s="67" t="str">
        <f>IF('Fun Patches'!I36="A","E","")</f>
        <v/>
      </c>
      <c r="M114" s="79"/>
      <c r="N114" s="67" t="str">
        <f>IF('Fun Patches'!J36="A","E","")</f>
        <v/>
      </c>
      <c r="O114" s="79"/>
      <c r="P114" s="67" t="str">
        <f>IF('Fun Patches'!K36="A","E","")</f>
        <v/>
      </c>
      <c r="Q114" s="79"/>
      <c r="R114" s="67" t="str">
        <f>IF('Fun Patches'!L36="A","E","")</f>
        <v/>
      </c>
      <c r="S114" s="79"/>
      <c r="T114" s="67" t="str">
        <f>IF('Fun Patches'!M36="A","E","")</f>
        <v/>
      </c>
      <c r="U114" s="79"/>
      <c r="V114" s="67" t="str">
        <f>IF('Fun Patches'!N36="A","E","")</f>
        <v/>
      </c>
      <c r="W114" s="79"/>
      <c r="X114" s="67" t="str">
        <f>IF('Fun Patches'!O36="A","E","")</f>
        <v/>
      </c>
      <c r="Y114" s="79"/>
      <c r="Z114" s="67" t="str">
        <f>IF('Fun Patches'!P36="A","E","")</f>
        <v/>
      </c>
      <c r="AA114" s="79"/>
      <c r="AB114" s="67" t="str">
        <f>IF('Fun Patches'!Q36="A","E","")</f>
        <v/>
      </c>
      <c r="AC114" s="79"/>
      <c r="AD114" s="67" t="str">
        <f>IF('Fun Patches'!R36="A","E","")</f>
        <v/>
      </c>
      <c r="AE114" s="86"/>
    </row>
    <row r="115" spans="1:31" x14ac:dyDescent="0.2">
      <c r="A115" s="66" t="str">
        <f>'Fun Patches'!C37</f>
        <v>&lt;List Patch Here&gt;</v>
      </c>
      <c r="B115" s="67" t="str">
        <f>IF('Fun Patches'!D37="A","E","")</f>
        <v/>
      </c>
      <c r="C115" s="79"/>
      <c r="D115" s="67" t="str">
        <f>IF('Fun Patches'!E37="A","E","")</f>
        <v/>
      </c>
      <c r="E115" s="79"/>
      <c r="F115" s="67" t="str">
        <f>IF('Fun Patches'!F37="A","E","")</f>
        <v/>
      </c>
      <c r="G115" s="79"/>
      <c r="H115" s="67" t="str">
        <f>IF('Fun Patches'!G37="A","E","")</f>
        <v/>
      </c>
      <c r="I115" s="79"/>
      <c r="J115" s="67" t="str">
        <f>IF('Fun Patches'!H37="A","E","")</f>
        <v/>
      </c>
      <c r="K115" s="79"/>
      <c r="L115" s="67" t="str">
        <f>IF('Fun Patches'!I37="A","E","")</f>
        <v/>
      </c>
      <c r="M115" s="79"/>
      <c r="N115" s="67" t="str">
        <f>IF('Fun Patches'!J37="A","E","")</f>
        <v/>
      </c>
      <c r="O115" s="79"/>
      <c r="P115" s="67" t="str">
        <f>IF('Fun Patches'!K37="A","E","")</f>
        <v/>
      </c>
      <c r="Q115" s="79"/>
      <c r="R115" s="67" t="str">
        <f>IF('Fun Patches'!L37="A","E","")</f>
        <v/>
      </c>
      <c r="S115" s="79"/>
      <c r="T115" s="67" t="str">
        <f>IF('Fun Patches'!M37="A","E","")</f>
        <v/>
      </c>
      <c r="U115" s="79"/>
      <c r="V115" s="67" t="str">
        <f>IF('Fun Patches'!N37="A","E","")</f>
        <v/>
      </c>
      <c r="W115" s="79"/>
      <c r="X115" s="67" t="str">
        <f>IF('Fun Patches'!O37="A","E","")</f>
        <v/>
      </c>
      <c r="Y115" s="79"/>
      <c r="Z115" s="67" t="str">
        <f>IF('Fun Patches'!P37="A","E","")</f>
        <v/>
      </c>
      <c r="AA115" s="79"/>
      <c r="AB115" s="67" t="str">
        <f>IF('Fun Patches'!Q37="A","E","")</f>
        <v/>
      </c>
      <c r="AC115" s="79"/>
      <c r="AD115" s="67" t="str">
        <f>IF('Fun Patches'!R37="A","E","")</f>
        <v/>
      </c>
      <c r="AE115" s="86"/>
    </row>
    <row r="116" spans="1:31" x14ac:dyDescent="0.2">
      <c r="A116" s="66" t="str">
        <f>'Fun Patches'!C38</f>
        <v>&lt;List Patch Here&gt;</v>
      </c>
      <c r="B116" s="67" t="str">
        <f>IF('Fun Patches'!D38="A","E","")</f>
        <v/>
      </c>
      <c r="C116" s="79"/>
      <c r="D116" s="67" t="str">
        <f>IF('Fun Patches'!E38="A","E","")</f>
        <v/>
      </c>
      <c r="E116" s="79"/>
      <c r="F116" s="67" t="str">
        <f>IF('Fun Patches'!F38="A","E","")</f>
        <v/>
      </c>
      <c r="G116" s="79"/>
      <c r="H116" s="67" t="str">
        <f>IF('Fun Patches'!G38="A","E","")</f>
        <v/>
      </c>
      <c r="I116" s="79"/>
      <c r="J116" s="67" t="str">
        <f>IF('Fun Patches'!H38="A","E","")</f>
        <v/>
      </c>
      <c r="K116" s="79"/>
      <c r="L116" s="67" t="str">
        <f>IF('Fun Patches'!I38="A","E","")</f>
        <v/>
      </c>
      <c r="M116" s="79"/>
      <c r="N116" s="67" t="str">
        <f>IF('Fun Patches'!J38="A","E","")</f>
        <v/>
      </c>
      <c r="O116" s="79"/>
      <c r="P116" s="67" t="str">
        <f>IF('Fun Patches'!K38="A","E","")</f>
        <v/>
      </c>
      <c r="Q116" s="79"/>
      <c r="R116" s="67" t="str">
        <f>IF('Fun Patches'!L38="A","E","")</f>
        <v/>
      </c>
      <c r="S116" s="79"/>
      <c r="T116" s="67" t="str">
        <f>IF('Fun Patches'!M38="A","E","")</f>
        <v/>
      </c>
      <c r="U116" s="79"/>
      <c r="V116" s="67" t="str">
        <f>IF('Fun Patches'!N38="A","E","")</f>
        <v/>
      </c>
      <c r="W116" s="79"/>
      <c r="X116" s="67" t="str">
        <f>IF('Fun Patches'!O38="A","E","")</f>
        <v/>
      </c>
      <c r="Y116" s="79"/>
      <c r="Z116" s="67" t="str">
        <f>IF('Fun Patches'!P38="A","E","")</f>
        <v/>
      </c>
      <c r="AA116" s="79"/>
      <c r="AB116" s="67" t="str">
        <f>IF('Fun Patches'!Q38="A","E","")</f>
        <v/>
      </c>
      <c r="AC116" s="79"/>
      <c r="AD116" s="67" t="str">
        <f>IF('Fun Patches'!R38="A","E","")</f>
        <v/>
      </c>
      <c r="AE116" s="86"/>
    </row>
    <row r="117" spans="1:31" x14ac:dyDescent="0.2">
      <c r="A117" s="66" t="str">
        <f>'Fun Patches'!C39</f>
        <v>&lt;List Patch Here&gt;</v>
      </c>
      <c r="B117" s="67" t="str">
        <f>IF('Fun Patches'!D39="A","E","")</f>
        <v/>
      </c>
      <c r="C117" s="79"/>
      <c r="D117" s="67" t="str">
        <f>IF('Fun Patches'!E39="A","E","")</f>
        <v/>
      </c>
      <c r="E117" s="79"/>
      <c r="F117" s="67" t="str">
        <f>IF('Fun Patches'!F39="A","E","")</f>
        <v/>
      </c>
      <c r="G117" s="79"/>
      <c r="H117" s="67" t="str">
        <f>IF('Fun Patches'!G39="A","E","")</f>
        <v/>
      </c>
      <c r="I117" s="79"/>
      <c r="J117" s="67" t="str">
        <f>IF('Fun Patches'!H39="A","E","")</f>
        <v/>
      </c>
      <c r="K117" s="79"/>
      <c r="L117" s="67" t="str">
        <f>IF('Fun Patches'!I39="A","E","")</f>
        <v/>
      </c>
      <c r="M117" s="79"/>
      <c r="N117" s="67" t="str">
        <f>IF('Fun Patches'!J39="A","E","")</f>
        <v/>
      </c>
      <c r="O117" s="79"/>
      <c r="P117" s="67" t="str">
        <f>IF('Fun Patches'!K39="A","E","")</f>
        <v/>
      </c>
      <c r="Q117" s="79"/>
      <c r="R117" s="67" t="str">
        <f>IF('Fun Patches'!L39="A","E","")</f>
        <v/>
      </c>
      <c r="S117" s="79"/>
      <c r="T117" s="67" t="str">
        <f>IF('Fun Patches'!M39="A","E","")</f>
        <v/>
      </c>
      <c r="U117" s="79"/>
      <c r="V117" s="67" t="str">
        <f>IF('Fun Patches'!N39="A","E","")</f>
        <v/>
      </c>
      <c r="W117" s="79"/>
      <c r="X117" s="67" t="str">
        <f>IF('Fun Patches'!O39="A","E","")</f>
        <v/>
      </c>
      <c r="Y117" s="79"/>
      <c r="Z117" s="67" t="str">
        <f>IF('Fun Patches'!P39="A","E","")</f>
        <v/>
      </c>
      <c r="AA117" s="79"/>
      <c r="AB117" s="67" t="str">
        <f>IF('Fun Patches'!Q39="A","E","")</f>
        <v/>
      </c>
      <c r="AC117" s="79"/>
      <c r="AD117" s="67" t="str">
        <f>IF('Fun Patches'!R39="A","E","")</f>
        <v/>
      </c>
      <c r="AE117" s="86"/>
    </row>
    <row r="118" spans="1:31" x14ac:dyDescent="0.2">
      <c r="A118" s="66" t="str">
        <f>'Fun Patches'!C40</f>
        <v>&lt;List Patch Here&gt;</v>
      </c>
      <c r="B118" s="67" t="str">
        <f>IF('Fun Patches'!D40="A","E","")</f>
        <v/>
      </c>
      <c r="C118" s="79"/>
      <c r="D118" s="67" t="str">
        <f>IF('Fun Patches'!E40="A","E","")</f>
        <v/>
      </c>
      <c r="E118" s="79"/>
      <c r="F118" s="67" t="str">
        <f>IF('Fun Patches'!F40="A","E","")</f>
        <v/>
      </c>
      <c r="G118" s="79"/>
      <c r="H118" s="67" t="str">
        <f>IF('Fun Patches'!G40="A","E","")</f>
        <v/>
      </c>
      <c r="I118" s="79"/>
      <c r="J118" s="67" t="str">
        <f>IF('Fun Patches'!H40="A","E","")</f>
        <v/>
      </c>
      <c r="K118" s="79"/>
      <c r="L118" s="67" t="str">
        <f>IF('Fun Patches'!I40="A","E","")</f>
        <v/>
      </c>
      <c r="M118" s="79"/>
      <c r="N118" s="67" t="str">
        <f>IF('Fun Patches'!J40="A","E","")</f>
        <v/>
      </c>
      <c r="O118" s="79"/>
      <c r="P118" s="67" t="str">
        <f>IF('Fun Patches'!K40="A","E","")</f>
        <v/>
      </c>
      <c r="Q118" s="79"/>
      <c r="R118" s="67" t="str">
        <f>IF('Fun Patches'!L40="A","E","")</f>
        <v/>
      </c>
      <c r="S118" s="79"/>
      <c r="T118" s="67" t="str">
        <f>IF('Fun Patches'!M40="A","E","")</f>
        <v/>
      </c>
      <c r="U118" s="79"/>
      <c r="V118" s="67" t="str">
        <f>IF('Fun Patches'!N40="A","E","")</f>
        <v/>
      </c>
      <c r="W118" s="79"/>
      <c r="X118" s="67" t="str">
        <f>IF('Fun Patches'!O40="A","E","")</f>
        <v/>
      </c>
      <c r="Y118" s="79"/>
      <c r="Z118" s="67" t="str">
        <f>IF('Fun Patches'!P40="A","E","")</f>
        <v/>
      </c>
      <c r="AA118" s="79"/>
      <c r="AB118" s="67" t="str">
        <f>IF('Fun Patches'!Q40="A","E","")</f>
        <v/>
      </c>
      <c r="AC118" s="79"/>
      <c r="AD118" s="67" t="str">
        <f>IF('Fun Patches'!R40="A","E","")</f>
        <v/>
      </c>
      <c r="AE118" s="86"/>
    </row>
    <row r="119" spans="1:31" x14ac:dyDescent="0.2">
      <c r="A119" s="66" t="str">
        <f>'Fun Patches'!C41</f>
        <v>&lt;List Patch Here&gt;</v>
      </c>
      <c r="B119" s="67" t="str">
        <f>IF('Fun Patches'!D41="A","E","")</f>
        <v/>
      </c>
      <c r="C119" s="79"/>
      <c r="D119" s="67" t="str">
        <f>IF('Fun Patches'!E41="A","E","")</f>
        <v/>
      </c>
      <c r="E119" s="79"/>
      <c r="F119" s="67" t="str">
        <f>IF('Fun Patches'!F41="A","E","")</f>
        <v/>
      </c>
      <c r="G119" s="79"/>
      <c r="H119" s="67" t="str">
        <f>IF('Fun Patches'!G41="A","E","")</f>
        <v/>
      </c>
      <c r="I119" s="79"/>
      <c r="J119" s="67" t="str">
        <f>IF('Fun Patches'!H41="A","E","")</f>
        <v/>
      </c>
      <c r="K119" s="79"/>
      <c r="L119" s="67" t="str">
        <f>IF('Fun Patches'!I41="A","E","")</f>
        <v/>
      </c>
      <c r="M119" s="79"/>
      <c r="N119" s="67" t="str">
        <f>IF('Fun Patches'!J41="A","E","")</f>
        <v/>
      </c>
      <c r="O119" s="79"/>
      <c r="P119" s="67" t="str">
        <f>IF('Fun Patches'!K41="A","E","")</f>
        <v/>
      </c>
      <c r="Q119" s="79"/>
      <c r="R119" s="67" t="str">
        <f>IF('Fun Patches'!L41="A","E","")</f>
        <v/>
      </c>
      <c r="S119" s="79"/>
      <c r="T119" s="67" t="str">
        <f>IF('Fun Patches'!M41="A","E","")</f>
        <v/>
      </c>
      <c r="U119" s="79"/>
      <c r="V119" s="67" t="str">
        <f>IF('Fun Patches'!N41="A","E","")</f>
        <v/>
      </c>
      <c r="W119" s="79"/>
      <c r="X119" s="67" t="str">
        <f>IF('Fun Patches'!O41="A","E","")</f>
        <v/>
      </c>
      <c r="Y119" s="79"/>
      <c r="Z119" s="67" t="str">
        <f>IF('Fun Patches'!P41="A","E","")</f>
        <v/>
      </c>
      <c r="AA119" s="79"/>
      <c r="AB119" s="67" t="str">
        <f>IF('Fun Patches'!Q41="A","E","")</f>
        <v/>
      </c>
      <c r="AC119" s="79"/>
      <c r="AD119" s="67" t="str">
        <f>IF('Fun Patches'!R41="A","E","")</f>
        <v/>
      </c>
      <c r="AE119" s="86"/>
    </row>
    <row r="120" spans="1:31" x14ac:dyDescent="0.2">
      <c r="A120" s="66" t="str">
        <f>'Fun Patches'!C42</f>
        <v>&lt;List Patch Here&gt;</v>
      </c>
      <c r="B120" s="67" t="str">
        <f>IF('Fun Patches'!D42="A","E","")</f>
        <v/>
      </c>
      <c r="C120" s="79"/>
      <c r="D120" s="67" t="str">
        <f>IF('Fun Patches'!E42="A","E","")</f>
        <v/>
      </c>
      <c r="E120" s="79"/>
      <c r="F120" s="67" t="str">
        <f>IF('Fun Patches'!F42="A","E","")</f>
        <v/>
      </c>
      <c r="G120" s="79"/>
      <c r="H120" s="67" t="str">
        <f>IF('Fun Patches'!G42="A","E","")</f>
        <v/>
      </c>
      <c r="I120" s="79"/>
      <c r="J120" s="67" t="str">
        <f>IF('Fun Patches'!H42="A","E","")</f>
        <v/>
      </c>
      <c r="K120" s="79"/>
      <c r="L120" s="67" t="str">
        <f>IF('Fun Patches'!I42="A","E","")</f>
        <v/>
      </c>
      <c r="M120" s="79"/>
      <c r="N120" s="67" t="str">
        <f>IF('Fun Patches'!J42="A","E","")</f>
        <v/>
      </c>
      <c r="O120" s="79"/>
      <c r="P120" s="67" t="str">
        <f>IF('Fun Patches'!K42="A","E","")</f>
        <v/>
      </c>
      <c r="Q120" s="79"/>
      <c r="R120" s="67" t="str">
        <f>IF('Fun Patches'!L42="A","E","")</f>
        <v/>
      </c>
      <c r="S120" s="79"/>
      <c r="T120" s="67" t="str">
        <f>IF('Fun Patches'!M42="A","E","")</f>
        <v/>
      </c>
      <c r="U120" s="79"/>
      <c r="V120" s="67" t="str">
        <f>IF('Fun Patches'!N42="A","E","")</f>
        <v/>
      </c>
      <c r="W120" s="79"/>
      <c r="X120" s="67" t="str">
        <f>IF('Fun Patches'!O42="A","E","")</f>
        <v/>
      </c>
      <c r="Y120" s="79"/>
      <c r="Z120" s="67" t="str">
        <f>IF('Fun Patches'!P42="A","E","")</f>
        <v/>
      </c>
      <c r="AA120" s="79"/>
      <c r="AB120" s="67" t="str">
        <f>IF('Fun Patches'!Q42="A","E","")</f>
        <v/>
      </c>
      <c r="AC120" s="79"/>
      <c r="AD120" s="67" t="str">
        <f>IF('Fun Patches'!R42="A","E","")</f>
        <v/>
      </c>
      <c r="AE120" s="86"/>
    </row>
    <row r="121" spans="1:31" x14ac:dyDescent="0.2">
      <c r="A121" s="66" t="str">
        <f>'Fun Patches'!C43</f>
        <v>&lt;List Patch Here&gt;</v>
      </c>
      <c r="B121" s="67" t="str">
        <f>IF('Fun Patches'!D43="A","E","")</f>
        <v/>
      </c>
      <c r="C121" s="79"/>
      <c r="D121" s="67" t="str">
        <f>IF('Fun Patches'!E43="A","E","")</f>
        <v/>
      </c>
      <c r="E121" s="79"/>
      <c r="F121" s="67" t="str">
        <f>IF('Fun Patches'!F43="A","E","")</f>
        <v/>
      </c>
      <c r="G121" s="79"/>
      <c r="H121" s="67" t="str">
        <f>IF('Fun Patches'!G43="A","E","")</f>
        <v/>
      </c>
      <c r="I121" s="79"/>
      <c r="J121" s="67" t="str">
        <f>IF('Fun Patches'!H43="A","E","")</f>
        <v/>
      </c>
      <c r="K121" s="79"/>
      <c r="L121" s="67" t="str">
        <f>IF('Fun Patches'!I43="A","E","")</f>
        <v/>
      </c>
      <c r="M121" s="79"/>
      <c r="N121" s="67" t="str">
        <f>IF('Fun Patches'!J43="A","E","")</f>
        <v/>
      </c>
      <c r="O121" s="79"/>
      <c r="P121" s="67" t="str">
        <f>IF('Fun Patches'!K43="A","E","")</f>
        <v/>
      </c>
      <c r="Q121" s="79"/>
      <c r="R121" s="67" t="str">
        <f>IF('Fun Patches'!L43="A","E","")</f>
        <v/>
      </c>
      <c r="S121" s="79"/>
      <c r="T121" s="67" t="str">
        <f>IF('Fun Patches'!M43="A","E","")</f>
        <v/>
      </c>
      <c r="U121" s="79"/>
      <c r="V121" s="67" t="str">
        <f>IF('Fun Patches'!N43="A","E","")</f>
        <v/>
      </c>
      <c r="W121" s="79"/>
      <c r="X121" s="67" t="str">
        <f>IF('Fun Patches'!O43="A","E","")</f>
        <v/>
      </c>
      <c r="Y121" s="79"/>
      <c r="Z121" s="67" t="str">
        <f>IF('Fun Patches'!P43="A","E","")</f>
        <v/>
      </c>
      <c r="AA121" s="79"/>
      <c r="AB121" s="67" t="str">
        <f>IF('Fun Patches'!Q43="A","E","")</f>
        <v/>
      </c>
      <c r="AC121" s="79"/>
      <c r="AD121" s="67" t="str">
        <f>IF('Fun Patches'!R43="A","E","")</f>
        <v/>
      </c>
      <c r="AE121" s="86"/>
    </row>
    <row r="122" spans="1:31" x14ac:dyDescent="0.2">
      <c r="A122" s="66" t="str">
        <f>'Fun Patches'!C44</f>
        <v>&lt;List Patch Here&gt;</v>
      </c>
      <c r="B122" s="67" t="str">
        <f>IF('Fun Patches'!D44="A","E","")</f>
        <v/>
      </c>
      <c r="C122" s="79"/>
      <c r="D122" s="67" t="str">
        <f>IF('Fun Patches'!E44="A","E","")</f>
        <v/>
      </c>
      <c r="E122" s="79"/>
      <c r="F122" s="67" t="str">
        <f>IF('Fun Patches'!F44="A","E","")</f>
        <v/>
      </c>
      <c r="G122" s="79"/>
      <c r="H122" s="67" t="str">
        <f>IF('Fun Patches'!G44="A","E","")</f>
        <v/>
      </c>
      <c r="I122" s="79"/>
      <c r="J122" s="67" t="str">
        <f>IF('Fun Patches'!H44="A","E","")</f>
        <v/>
      </c>
      <c r="K122" s="79"/>
      <c r="L122" s="67" t="str">
        <f>IF('Fun Patches'!I44="A","E","")</f>
        <v/>
      </c>
      <c r="M122" s="79"/>
      <c r="N122" s="67" t="str">
        <f>IF('Fun Patches'!J44="A","E","")</f>
        <v/>
      </c>
      <c r="O122" s="79"/>
      <c r="P122" s="67" t="str">
        <f>IF('Fun Patches'!K44="A","E","")</f>
        <v/>
      </c>
      <c r="Q122" s="79"/>
      <c r="R122" s="67" t="str">
        <f>IF('Fun Patches'!L44="A","E","")</f>
        <v/>
      </c>
      <c r="S122" s="79"/>
      <c r="T122" s="67" t="str">
        <f>IF('Fun Patches'!M44="A","E","")</f>
        <v/>
      </c>
      <c r="U122" s="79"/>
      <c r="V122" s="67" t="str">
        <f>IF('Fun Patches'!N44="A","E","")</f>
        <v/>
      </c>
      <c r="W122" s="79"/>
      <c r="X122" s="67" t="str">
        <f>IF('Fun Patches'!O44="A","E","")</f>
        <v/>
      </c>
      <c r="Y122" s="79"/>
      <c r="Z122" s="67" t="str">
        <f>IF('Fun Patches'!P44="A","E","")</f>
        <v/>
      </c>
      <c r="AA122" s="79"/>
      <c r="AB122" s="67" t="str">
        <f>IF('Fun Patches'!Q44="A","E","")</f>
        <v/>
      </c>
      <c r="AC122" s="79"/>
      <c r="AD122" s="67" t="str">
        <f>IF('Fun Patches'!R44="A","E","")</f>
        <v/>
      </c>
      <c r="AE122" s="86"/>
    </row>
    <row r="123" spans="1:31" x14ac:dyDescent="0.2">
      <c r="A123" s="66" t="str">
        <f>'Fun Patches'!C45</f>
        <v>&lt;List Patch Here&gt;</v>
      </c>
      <c r="B123" s="67" t="str">
        <f>IF('Fun Patches'!D45="A","E","")</f>
        <v/>
      </c>
      <c r="C123" s="79"/>
      <c r="D123" s="67" t="str">
        <f>IF('Fun Patches'!E45="A","E","")</f>
        <v/>
      </c>
      <c r="E123" s="79"/>
      <c r="F123" s="67" t="str">
        <f>IF('Fun Patches'!F45="A","E","")</f>
        <v/>
      </c>
      <c r="G123" s="79"/>
      <c r="H123" s="67" t="str">
        <f>IF('Fun Patches'!G45="A","E","")</f>
        <v/>
      </c>
      <c r="I123" s="79"/>
      <c r="J123" s="67" t="str">
        <f>IF('Fun Patches'!H45="A","E","")</f>
        <v/>
      </c>
      <c r="K123" s="79"/>
      <c r="L123" s="67" t="str">
        <f>IF('Fun Patches'!I45="A","E","")</f>
        <v/>
      </c>
      <c r="M123" s="79"/>
      <c r="N123" s="67" t="str">
        <f>IF('Fun Patches'!J45="A","E","")</f>
        <v/>
      </c>
      <c r="O123" s="79"/>
      <c r="P123" s="67" t="str">
        <f>IF('Fun Patches'!K45="A","E","")</f>
        <v/>
      </c>
      <c r="Q123" s="79"/>
      <c r="R123" s="67" t="str">
        <f>IF('Fun Patches'!L45="A","E","")</f>
        <v/>
      </c>
      <c r="S123" s="79"/>
      <c r="T123" s="67" t="str">
        <f>IF('Fun Patches'!M45="A","E","")</f>
        <v/>
      </c>
      <c r="U123" s="79"/>
      <c r="V123" s="67" t="str">
        <f>IF('Fun Patches'!N45="A","E","")</f>
        <v/>
      </c>
      <c r="W123" s="79"/>
      <c r="X123" s="67" t="str">
        <f>IF('Fun Patches'!O45="A","E","")</f>
        <v/>
      </c>
      <c r="Y123" s="79"/>
      <c r="Z123" s="67" t="str">
        <f>IF('Fun Patches'!P45="A","E","")</f>
        <v/>
      </c>
      <c r="AA123" s="79"/>
      <c r="AB123" s="67" t="str">
        <f>IF('Fun Patches'!Q45="A","E","")</f>
        <v/>
      </c>
      <c r="AC123" s="79"/>
      <c r="AD123" s="67" t="str">
        <f>IF('Fun Patches'!R45="A","E","")</f>
        <v/>
      </c>
      <c r="AE123" s="86"/>
    </row>
    <row r="124" spans="1:31" x14ac:dyDescent="0.2">
      <c r="A124" s="66" t="str">
        <f>'Fun Patches'!C46</f>
        <v>&lt;List Patch Here&gt;</v>
      </c>
      <c r="B124" s="67" t="str">
        <f>IF('Fun Patches'!D46="A","E","")</f>
        <v/>
      </c>
      <c r="C124" s="79"/>
      <c r="D124" s="67" t="str">
        <f>IF('Fun Patches'!E46="A","E","")</f>
        <v/>
      </c>
      <c r="E124" s="79"/>
      <c r="F124" s="67" t="str">
        <f>IF('Fun Patches'!F46="A","E","")</f>
        <v/>
      </c>
      <c r="G124" s="79"/>
      <c r="H124" s="67" t="str">
        <f>IF('Fun Patches'!G46="A","E","")</f>
        <v/>
      </c>
      <c r="I124" s="79"/>
      <c r="J124" s="67" t="str">
        <f>IF('Fun Patches'!H46="A","E","")</f>
        <v/>
      </c>
      <c r="K124" s="79"/>
      <c r="L124" s="67" t="str">
        <f>IF('Fun Patches'!I46="A","E","")</f>
        <v/>
      </c>
      <c r="M124" s="79"/>
      <c r="N124" s="67" t="str">
        <f>IF('Fun Patches'!J46="A","E","")</f>
        <v/>
      </c>
      <c r="O124" s="79"/>
      <c r="P124" s="67" t="str">
        <f>IF('Fun Patches'!K46="A","E","")</f>
        <v/>
      </c>
      <c r="Q124" s="79"/>
      <c r="R124" s="67" t="str">
        <f>IF('Fun Patches'!L46="A","E","")</f>
        <v/>
      </c>
      <c r="S124" s="79"/>
      <c r="T124" s="67" t="str">
        <f>IF('Fun Patches'!M46="A","E","")</f>
        <v/>
      </c>
      <c r="U124" s="79"/>
      <c r="V124" s="67" t="str">
        <f>IF('Fun Patches'!N46="A","E","")</f>
        <v/>
      </c>
      <c r="W124" s="79"/>
      <c r="X124" s="67" t="str">
        <f>IF('Fun Patches'!O46="A","E","")</f>
        <v/>
      </c>
      <c r="Y124" s="79"/>
      <c r="Z124" s="67" t="str">
        <f>IF('Fun Patches'!P46="A","E","")</f>
        <v/>
      </c>
      <c r="AA124" s="79"/>
      <c r="AB124" s="67" t="str">
        <f>IF('Fun Patches'!Q46="A","E","")</f>
        <v/>
      </c>
      <c r="AC124" s="79"/>
      <c r="AD124" s="67" t="str">
        <f>IF('Fun Patches'!R46="A","E","")</f>
        <v/>
      </c>
      <c r="AE124" s="86"/>
    </row>
    <row r="125" spans="1:31" x14ac:dyDescent="0.2">
      <c r="A125" s="66" t="str">
        <f>'Fun Patches'!C47</f>
        <v>&lt;List Patch Here&gt;</v>
      </c>
      <c r="B125" s="67" t="str">
        <f>IF('Fun Patches'!D47="A","E","")</f>
        <v/>
      </c>
      <c r="C125" s="79"/>
      <c r="D125" s="67" t="str">
        <f>IF('Fun Patches'!E47="A","E","")</f>
        <v/>
      </c>
      <c r="E125" s="79"/>
      <c r="F125" s="67" t="str">
        <f>IF('Fun Patches'!F47="A","E","")</f>
        <v/>
      </c>
      <c r="G125" s="79"/>
      <c r="H125" s="67" t="str">
        <f>IF('Fun Patches'!G47="A","E","")</f>
        <v/>
      </c>
      <c r="I125" s="79"/>
      <c r="J125" s="67" t="str">
        <f>IF('Fun Patches'!H47="A","E","")</f>
        <v/>
      </c>
      <c r="K125" s="79"/>
      <c r="L125" s="67" t="str">
        <f>IF('Fun Patches'!I47="A","E","")</f>
        <v/>
      </c>
      <c r="M125" s="79"/>
      <c r="N125" s="67" t="str">
        <f>IF('Fun Patches'!J47="A","E","")</f>
        <v/>
      </c>
      <c r="O125" s="79"/>
      <c r="P125" s="67" t="str">
        <f>IF('Fun Patches'!K47="A","E","")</f>
        <v/>
      </c>
      <c r="Q125" s="79"/>
      <c r="R125" s="67" t="str">
        <f>IF('Fun Patches'!L47="A","E","")</f>
        <v/>
      </c>
      <c r="S125" s="79"/>
      <c r="T125" s="67" t="str">
        <f>IF('Fun Patches'!M47="A","E","")</f>
        <v/>
      </c>
      <c r="U125" s="79"/>
      <c r="V125" s="67" t="str">
        <f>IF('Fun Patches'!N47="A","E","")</f>
        <v/>
      </c>
      <c r="W125" s="79"/>
      <c r="X125" s="67" t="str">
        <f>IF('Fun Patches'!O47="A","E","")</f>
        <v/>
      </c>
      <c r="Y125" s="79"/>
      <c r="Z125" s="67" t="str">
        <f>IF('Fun Patches'!P47="A","E","")</f>
        <v/>
      </c>
      <c r="AA125" s="79"/>
      <c r="AB125" s="67" t="str">
        <f>IF('Fun Patches'!Q47="A","E","")</f>
        <v/>
      </c>
      <c r="AC125" s="79"/>
      <c r="AD125" s="67" t="str">
        <f>IF('Fun Patches'!R47="A","E","")</f>
        <v/>
      </c>
      <c r="AE125" s="86"/>
    </row>
    <row r="126" spans="1:31" x14ac:dyDescent="0.2">
      <c r="A126" s="66" t="str">
        <f>'Fun Patches'!C48</f>
        <v>&lt;List Patch Here&gt;</v>
      </c>
      <c r="B126" s="67" t="str">
        <f>IF('Fun Patches'!D48="A","E","")</f>
        <v/>
      </c>
      <c r="C126" s="79"/>
      <c r="D126" s="67" t="str">
        <f>IF('Fun Patches'!E48="A","E","")</f>
        <v/>
      </c>
      <c r="E126" s="79"/>
      <c r="F126" s="67" t="str">
        <f>IF('Fun Patches'!F48="A","E","")</f>
        <v/>
      </c>
      <c r="G126" s="79"/>
      <c r="H126" s="67" t="str">
        <f>IF('Fun Patches'!G48="A","E","")</f>
        <v/>
      </c>
      <c r="I126" s="79"/>
      <c r="J126" s="67" t="str">
        <f>IF('Fun Patches'!H48="A","E","")</f>
        <v/>
      </c>
      <c r="K126" s="79"/>
      <c r="L126" s="67" t="str">
        <f>IF('Fun Patches'!I48="A","E","")</f>
        <v/>
      </c>
      <c r="M126" s="79"/>
      <c r="N126" s="67" t="str">
        <f>IF('Fun Patches'!J48="A","E","")</f>
        <v/>
      </c>
      <c r="O126" s="79"/>
      <c r="P126" s="67" t="str">
        <f>IF('Fun Patches'!K48="A","E","")</f>
        <v/>
      </c>
      <c r="Q126" s="79"/>
      <c r="R126" s="67" t="str">
        <f>IF('Fun Patches'!L48="A","E","")</f>
        <v/>
      </c>
      <c r="S126" s="79"/>
      <c r="T126" s="67" t="str">
        <f>IF('Fun Patches'!M48="A","E","")</f>
        <v/>
      </c>
      <c r="U126" s="79"/>
      <c r="V126" s="67" t="str">
        <f>IF('Fun Patches'!N48="A","E","")</f>
        <v/>
      </c>
      <c r="W126" s="79"/>
      <c r="X126" s="67" t="str">
        <f>IF('Fun Patches'!O48="A","E","")</f>
        <v/>
      </c>
      <c r="Y126" s="79"/>
      <c r="Z126" s="67" t="str">
        <f>IF('Fun Patches'!P48="A","E","")</f>
        <v/>
      </c>
      <c r="AA126" s="79"/>
      <c r="AB126" s="67" t="str">
        <f>IF('Fun Patches'!Q48="A","E","")</f>
        <v/>
      </c>
      <c r="AC126" s="79"/>
      <c r="AD126" s="67" t="str">
        <f>IF('Fun Patches'!R48="A","E","")</f>
        <v/>
      </c>
      <c r="AE126" s="86"/>
    </row>
    <row r="127" spans="1:31" x14ac:dyDescent="0.2">
      <c r="A127" s="66" t="str">
        <f>'Fun Patches'!C49</f>
        <v>&lt;List Patch Here&gt;</v>
      </c>
      <c r="B127" s="67" t="str">
        <f>IF('Fun Patches'!D49="A","E","")</f>
        <v/>
      </c>
      <c r="C127" s="79"/>
      <c r="D127" s="67" t="str">
        <f>IF('Fun Patches'!E49="A","E","")</f>
        <v/>
      </c>
      <c r="E127" s="79"/>
      <c r="F127" s="67" t="str">
        <f>IF('Fun Patches'!F49="A","E","")</f>
        <v/>
      </c>
      <c r="G127" s="79"/>
      <c r="H127" s="67" t="str">
        <f>IF('Fun Patches'!G49="A","E","")</f>
        <v/>
      </c>
      <c r="I127" s="79"/>
      <c r="J127" s="67" t="str">
        <f>IF('Fun Patches'!H49="A","E","")</f>
        <v/>
      </c>
      <c r="K127" s="79"/>
      <c r="L127" s="67" t="str">
        <f>IF('Fun Patches'!I49="A","E","")</f>
        <v/>
      </c>
      <c r="M127" s="79"/>
      <c r="N127" s="67" t="str">
        <f>IF('Fun Patches'!J49="A","E","")</f>
        <v/>
      </c>
      <c r="O127" s="79"/>
      <c r="P127" s="67" t="str">
        <f>IF('Fun Patches'!K49="A","E","")</f>
        <v/>
      </c>
      <c r="Q127" s="79"/>
      <c r="R127" s="67" t="str">
        <f>IF('Fun Patches'!L49="A","E","")</f>
        <v/>
      </c>
      <c r="S127" s="79"/>
      <c r="T127" s="67" t="str">
        <f>IF('Fun Patches'!M49="A","E","")</f>
        <v/>
      </c>
      <c r="U127" s="79"/>
      <c r="V127" s="67" t="str">
        <f>IF('Fun Patches'!N49="A","E","")</f>
        <v/>
      </c>
      <c r="W127" s="79"/>
      <c r="X127" s="67" t="str">
        <f>IF('Fun Patches'!O49="A","E","")</f>
        <v/>
      </c>
      <c r="Y127" s="79"/>
      <c r="Z127" s="67" t="str">
        <f>IF('Fun Patches'!P49="A","E","")</f>
        <v/>
      </c>
      <c r="AA127" s="79"/>
      <c r="AB127" s="67" t="str">
        <f>IF('Fun Patches'!Q49="A","E","")</f>
        <v/>
      </c>
      <c r="AC127" s="79"/>
      <c r="AD127" s="67" t="str">
        <f>IF('Fun Patches'!R49="A","E","")</f>
        <v/>
      </c>
      <c r="AE127" s="86"/>
    </row>
    <row r="128" spans="1:31" x14ac:dyDescent="0.2">
      <c r="A128" s="66" t="str">
        <f>'Fun Patches'!C50</f>
        <v>&lt;List Patch Here&gt;</v>
      </c>
      <c r="B128" s="67" t="str">
        <f>IF('Fun Patches'!D50="A","E","")</f>
        <v/>
      </c>
      <c r="C128" s="79"/>
      <c r="D128" s="67" t="str">
        <f>IF('Fun Patches'!E50="A","E","")</f>
        <v/>
      </c>
      <c r="E128" s="79"/>
      <c r="F128" s="67" t="str">
        <f>IF('Fun Patches'!F50="A","E","")</f>
        <v/>
      </c>
      <c r="G128" s="79"/>
      <c r="H128" s="67" t="str">
        <f>IF('Fun Patches'!G50="A","E","")</f>
        <v/>
      </c>
      <c r="I128" s="79"/>
      <c r="J128" s="67" t="str">
        <f>IF('Fun Patches'!H50="A","E","")</f>
        <v/>
      </c>
      <c r="K128" s="79"/>
      <c r="L128" s="67" t="str">
        <f>IF('Fun Patches'!I50="A","E","")</f>
        <v/>
      </c>
      <c r="M128" s="79"/>
      <c r="N128" s="67" t="str">
        <f>IF('Fun Patches'!J50="A","E","")</f>
        <v/>
      </c>
      <c r="O128" s="79"/>
      <c r="P128" s="67" t="str">
        <f>IF('Fun Patches'!K50="A","E","")</f>
        <v/>
      </c>
      <c r="Q128" s="79"/>
      <c r="R128" s="67" t="str">
        <f>IF('Fun Patches'!L50="A","E","")</f>
        <v/>
      </c>
      <c r="S128" s="79"/>
      <c r="T128" s="67" t="str">
        <f>IF('Fun Patches'!M50="A","E","")</f>
        <v/>
      </c>
      <c r="U128" s="79"/>
      <c r="V128" s="67" t="str">
        <f>IF('Fun Patches'!N50="A","E","")</f>
        <v/>
      </c>
      <c r="W128" s="79"/>
      <c r="X128" s="67" t="str">
        <f>IF('Fun Patches'!O50="A","E","")</f>
        <v/>
      </c>
      <c r="Y128" s="79"/>
      <c r="Z128" s="67" t="str">
        <f>IF('Fun Patches'!P50="A","E","")</f>
        <v/>
      </c>
      <c r="AA128" s="79"/>
      <c r="AB128" s="67" t="str">
        <f>IF('Fun Patches'!Q50="A","E","")</f>
        <v/>
      </c>
      <c r="AC128" s="79"/>
      <c r="AD128" s="67" t="str">
        <f>IF('Fun Patches'!R50="A","E","")</f>
        <v/>
      </c>
      <c r="AE128" s="86"/>
    </row>
    <row r="129" spans="1:31" x14ac:dyDescent="0.2">
      <c r="A129" s="66" t="str">
        <f>'Fun Patches'!C51</f>
        <v>&lt;List Patch Here&gt;</v>
      </c>
      <c r="B129" s="67" t="str">
        <f>IF('Fun Patches'!D51="A","E","")</f>
        <v/>
      </c>
      <c r="C129" s="79"/>
      <c r="D129" s="67" t="str">
        <f>IF('Fun Patches'!E51="A","E","")</f>
        <v/>
      </c>
      <c r="E129" s="79"/>
      <c r="F129" s="67" t="str">
        <f>IF('Fun Patches'!F51="A","E","")</f>
        <v/>
      </c>
      <c r="G129" s="79"/>
      <c r="H129" s="67" t="str">
        <f>IF('Fun Patches'!G51="A","E","")</f>
        <v/>
      </c>
      <c r="I129" s="79"/>
      <c r="J129" s="67" t="str">
        <f>IF('Fun Patches'!H51="A","E","")</f>
        <v/>
      </c>
      <c r="K129" s="79"/>
      <c r="L129" s="67" t="str">
        <f>IF('Fun Patches'!I51="A","E","")</f>
        <v/>
      </c>
      <c r="M129" s="79"/>
      <c r="N129" s="67" t="str">
        <f>IF('Fun Patches'!J51="A","E","")</f>
        <v/>
      </c>
      <c r="O129" s="79"/>
      <c r="P129" s="67" t="str">
        <f>IF('Fun Patches'!K51="A","E","")</f>
        <v/>
      </c>
      <c r="Q129" s="79"/>
      <c r="R129" s="67" t="str">
        <f>IF('Fun Patches'!L51="A","E","")</f>
        <v/>
      </c>
      <c r="S129" s="79"/>
      <c r="T129" s="67" t="str">
        <f>IF('Fun Patches'!M51="A","E","")</f>
        <v/>
      </c>
      <c r="U129" s="79"/>
      <c r="V129" s="67" t="str">
        <f>IF('Fun Patches'!N51="A","E","")</f>
        <v/>
      </c>
      <c r="W129" s="79"/>
      <c r="X129" s="67" t="str">
        <f>IF('Fun Patches'!O51="A","E","")</f>
        <v/>
      </c>
      <c r="Y129" s="79"/>
      <c r="Z129" s="67" t="str">
        <f>IF('Fun Patches'!P51="A","E","")</f>
        <v/>
      </c>
      <c r="AA129" s="79"/>
      <c r="AB129" s="67" t="str">
        <f>IF('Fun Patches'!Q51="A","E","")</f>
        <v/>
      </c>
      <c r="AC129" s="79"/>
      <c r="AD129" s="67" t="str">
        <f>IF('Fun Patches'!R51="A","E","")</f>
        <v/>
      </c>
      <c r="AE129" s="86"/>
    </row>
    <row r="130" spans="1:31" x14ac:dyDescent="0.2">
      <c r="A130" s="66" t="str">
        <f>'Fun Patches'!C52</f>
        <v>&lt;List Patch Here&gt;</v>
      </c>
      <c r="B130" s="67" t="str">
        <f>IF('Fun Patches'!D52="A","E","")</f>
        <v/>
      </c>
      <c r="C130" s="79"/>
      <c r="D130" s="67" t="str">
        <f>IF('Fun Patches'!E52="A","E","")</f>
        <v/>
      </c>
      <c r="E130" s="79"/>
      <c r="F130" s="67" t="str">
        <f>IF('Fun Patches'!F52="A","E","")</f>
        <v/>
      </c>
      <c r="G130" s="79"/>
      <c r="H130" s="67" t="str">
        <f>IF('Fun Patches'!G52="A","E","")</f>
        <v/>
      </c>
      <c r="I130" s="79"/>
      <c r="J130" s="67" t="str">
        <f>IF('Fun Patches'!H52="A","E","")</f>
        <v/>
      </c>
      <c r="K130" s="79"/>
      <c r="L130" s="67" t="str">
        <f>IF('Fun Patches'!I52="A","E","")</f>
        <v/>
      </c>
      <c r="M130" s="79"/>
      <c r="N130" s="67" t="str">
        <f>IF('Fun Patches'!J52="A","E","")</f>
        <v/>
      </c>
      <c r="O130" s="79"/>
      <c r="P130" s="67" t="str">
        <f>IF('Fun Patches'!K52="A","E","")</f>
        <v/>
      </c>
      <c r="Q130" s="79"/>
      <c r="R130" s="67" t="str">
        <f>IF('Fun Patches'!L52="A","E","")</f>
        <v/>
      </c>
      <c r="S130" s="79"/>
      <c r="T130" s="67" t="str">
        <f>IF('Fun Patches'!M52="A","E","")</f>
        <v/>
      </c>
      <c r="U130" s="79"/>
      <c r="V130" s="67" t="str">
        <f>IF('Fun Patches'!N52="A","E","")</f>
        <v/>
      </c>
      <c r="W130" s="79"/>
      <c r="X130" s="67" t="str">
        <f>IF('Fun Patches'!O52="A","E","")</f>
        <v/>
      </c>
      <c r="Y130" s="79"/>
      <c r="Z130" s="67" t="str">
        <f>IF('Fun Patches'!P52="A","E","")</f>
        <v/>
      </c>
      <c r="AA130" s="79"/>
      <c r="AB130" s="67" t="str">
        <f>IF('Fun Patches'!Q52="A","E","")</f>
        <v/>
      </c>
      <c r="AC130" s="79"/>
      <c r="AD130" s="67" t="str">
        <f>IF('Fun Patches'!R52="A","E","")</f>
        <v/>
      </c>
      <c r="AE130" s="86"/>
    </row>
    <row r="131" spans="1:31" x14ac:dyDescent="0.2">
      <c r="A131" s="66" t="str">
        <f>'Fun Patches'!C53</f>
        <v>&lt;List Patch Here&gt;</v>
      </c>
      <c r="B131" s="67" t="str">
        <f>IF('Fun Patches'!D53="A","E","")</f>
        <v/>
      </c>
      <c r="C131" s="79"/>
      <c r="D131" s="67" t="str">
        <f>IF('Fun Patches'!E53="A","E","")</f>
        <v/>
      </c>
      <c r="E131" s="79"/>
      <c r="F131" s="67" t="str">
        <f>IF('Fun Patches'!F53="A","E","")</f>
        <v/>
      </c>
      <c r="G131" s="79"/>
      <c r="H131" s="67" t="str">
        <f>IF('Fun Patches'!G53="A","E","")</f>
        <v/>
      </c>
      <c r="I131" s="79"/>
      <c r="J131" s="67" t="str">
        <f>IF('Fun Patches'!H53="A","E","")</f>
        <v/>
      </c>
      <c r="K131" s="79"/>
      <c r="L131" s="67" t="str">
        <f>IF('Fun Patches'!I53="A","E","")</f>
        <v/>
      </c>
      <c r="M131" s="79"/>
      <c r="N131" s="67" t="str">
        <f>IF('Fun Patches'!J53="A","E","")</f>
        <v/>
      </c>
      <c r="O131" s="79"/>
      <c r="P131" s="67" t="str">
        <f>IF('Fun Patches'!K53="A","E","")</f>
        <v/>
      </c>
      <c r="Q131" s="79"/>
      <c r="R131" s="67" t="str">
        <f>IF('Fun Patches'!L53="A","E","")</f>
        <v/>
      </c>
      <c r="S131" s="79"/>
      <c r="T131" s="67" t="str">
        <f>IF('Fun Patches'!M53="A","E","")</f>
        <v/>
      </c>
      <c r="U131" s="79"/>
      <c r="V131" s="67" t="str">
        <f>IF('Fun Patches'!N53="A","E","")</f>
        <v/>
      </c>
      <c r="W131" s="79"/>
      <c r="X131" s="67" t="str">
        <f>IF('Fun Patches'!O53="A","E","")</f>
        <v/>
      </c>
      <c r="Y131" s="79"/>
      <c r="Z131" s="67" t="str">
        <f>IF('Fun Patches'!P53="A","E","")</f>
        <v/>
      </c>
      <c r="AA131" s="79"/>
      <c r="AB131" s="67" t="str">
        <f>IF('Fun Patches'!Q53="A","E","")</f>
        <v/>
      </c>
      <c r="AC131" s="79"/>
      <c r="AD131" s="67" t="str">
        <f>IF('Fun Patches'!R53="A","E","")</f>
        <v/>
      </c>
      <c r="AE131" s="86"/>
    </row>
    <row r="132" spans="1:31" ht="13.5" thickBot="1" x14ac:dyDescent="0.25">
      <c r="A132" s="66" t="str">
        <f>'Fun Patches'!C54</f>
        <v>&lt;List Patch Here&gt;</v>
      </c>
      <c r="B132" s="90" t="str">
        <f>IF('Fun Patches'!D54="A","E","")</f>
        <v/>
      </c>
      <c r="C132" s="82"/>
      <c r="D132" s="90" t="str">
        <f>IF('Fun Patches'!E54="A","E","")</f>
        <v/>
      </c>
      <c r="E132" s="82"/>
      <c r="F132" s="90" t="str">
        <f>IF('Fun Patches'!F54="A","E","")</f>
        <v/>
      </c>
      <c r="G132" s="82"/>
      <c r="H132" s="90" t="str">
        <f>IF('Fun Patches'!G54="A","E","")</f>
        <v/>
      </c>
      <c r="I132" s="82"/>
      <c r="J132" s="90" t="str">
        <f>IF('Fun Patches'!H54="A","E","")</f>
        <v/>
      </c>
      <c r="K132" s="82"/>
      <c r="L132" s="90" t="str">
        <f>IF('Fun Patches'!I54="A","E","")</f>
        <v/>
      </c>
      <c r="M132" s="82"/>
      <c r="N132" s="90" t="str">
        <f>IF('Fun Patches'!J54="A","E","")</f>
        <v/>
      </c>
      <c r="O132" s="82"/>
      <c r="P132" s="90" t="str">
        <f>IF('Fun Patches'!K54="A","E","")</f>
        <v/>
      </c>
      <c r="Q132" s="82"/>
      <c r="R132" s="90" t="str">
        <f>IF('Fun Patches'!L54="A","E","")</f>
        <v/>
      </c>
      <c r="S132" s="82"/>
      <c r="T132" s="90" t="str">
        <f>IF('Fun Patches'!M54="A","E","")</f>
        <v/>
      </c>
      <c r="U132" s="82"/>
      <c r="V132" s="90" t="str">
        <f>IF('Fun Patches'!N54="A","E","")</f>
        <v/>
      </c>
      <c r="W132" s="82"/>
      <c r="X132" s="90" t="str">
        <f>IF('Fun Patches'!O54="A","E","")</f>
        <v/>
      </c>
      <c r="Y132" s="82"/>
      <c r="Z132" s="90" t="str">
        <f>IF('Fun Patches'!P54="A","E","")</f>
        <v/>
      </c>
      <c r="AA132" s="82"/>
      <c r="AB132" s="90" t="str">
        <f>IF('Fun Patches'!Q54="A","E","")</f>
        <v/>
      </c>
      <c r="AC132" s="82"/>
      <c r="AD132" s="90" t="str">
        <f>IF('Fun Patches'!R54="A","E","")</f>
        <v/>
      </c>
      <c r="AE132" s="89"/>
    </row>
    <row r="133" spans="1:31" ht="13.5" thickTop="1" x14ac:dyDescent="0.2"/>
  </sheetData>
  <sheetProtection algorithmName="SHA-512" hashValue="AnVOkYz8i8CCSIFnVnxV9JieWUbs8yDDctLfthot+8dwvsCk0Z6RHeQy162EzQVOjQ1bKhpvI+CIeV9e+Z60nw==" saltValue="OToyrr3NpGN7nDl99DgKow==" spinCount="100000" sheet="1" objects="1" scenarios="1" selectLockedCells="1"/>
  <protectedRanges>
    <protectedRange sqref="C3:C132 E3:E132 G3:G132 I3:I132 K3:K132 M3:M132 O3:O132 Q3:Q132 S3:S132 U3:U132 W3:W132 Y3:Y132 AA3:AA132 AC3:AC132 AE3:AE132" name="Range1"/>
  </protectedRanges>
  <mergeCells count="15">
    <mergeCell ref="AD1:AE1"/>
    <mergeCell ref="L1:M1"/>
    <mergeCell ref="B1:C1"/>
    <mergeCell ref="D1:E1"/>
    <mergeCell ref="F1:G1"/>
    <mergeCell ref="H1:I1"/>
    <mergeCell ref="J1:K1"/>
    <mergeCell ref="N1:O1"/>
    <mergeCell ref="P1:Q1"/>
    <mergeCell ref="Z1:AA1"/>
    <mergeCell ref="AB1:AC1"/>
    <mergeCell ref="R1:S1"/>
    <mergeCell ref="T1:U1"/>
    <mergeCell ref="V1:W1"/>
    <mergeCell ref="X1:Y1"/>
  </mergeCells>
  <phoneticPr fontId="6" type="noConversion"/>
  <conditionalFormatting sqref="B61:B132 D61:D132 F61:F132 H61:H132 J61:J132 L61:L132 N61:N132 P61:P132 R61:R132 T61:T132 V61:V132 X61:X132 Z61:Z132 AB61:AB132 AD61:AD132 B38:B59 D38:D59 F38:F59 H38:H59 J38:J59 L38:L59 N38:N59 P38:P59 R38:R59 T38:T59 V38:V59 X38:X59 Z38:Z59 AB38:AB59 AD38:AD59">
    <cfRule type="expression" dxfId="14" priority="16" stopIfTrue="1">
      <formula>IF(B38="E",IF(C38="",1,0),0)</formula>
    </cfRule>
  </conditionalFormatting>
  <conditionalFormatting sqref="B60 D60 F60 H60 J60 L60 N60 P60 R60 T60 V60 X60 Z60 AB60 AD60">
    <cfRule type="expression" dxfId="13" priority="14" stopIfTrue="1">
      <formula>IF(B60="E",IF(C60="",1,0),0)</formula>
    </cfRule>
  </conditionalFormatting>
  <conditionalFormatting sqref="D3 F3 H3 J3 L3 N3 P3 R3 T3 V3 X3 Z3 AB3 AD3 B3 B22 D22 F22 H22 J22 L22 N22 P22 R22 T22 V22 X22 Z22 AB22 AD22">
    <cfRule type="expression" dxfId="12" priority="13" stopIfTrue="1">
      <formula>IF(B3="E",IF(C3="",1,0),0)</formula>
    </cfRule>
  </conditionalFormatting>
  <conditionalFormatting sqref="B16 D16 F16 H16 J16 L16 N16 P16 R16 T16 V16 X16 Z16 AB16 AD16">
    <cfRule type="expression" dxfId="11" priority="12" stopIfTrue="1">
      <formula>IF(B16="E",IF(C16="",1,0),0)</formula>
    </cfRule>
  </conditionalFormatting>
  <conditionalFormatting sqref="B10 D10 F10 H10 J10 L10 N10 P10 R10 T10 V10 X10 Z10 AB10 AD10">
    <cfRule type="expression" dxfId="10" priority="11" stopIfTrue="1">
      <formula>IF(B10="E",IF(C10="",1,0),0)</formula>
    </cfRule>
  </conditionalFormatting>
  <conditionalFormatting sqref="B4:B9 D4:D9 F4:F9 H4:H9 J4:J9 L4:L9 N4:N9 P4:P9 R4:R9 T4:T9 V4:V9 X4:X9 Z4:Z9 AB4:AB9 AD4:AD9">
    <cfRule type="expression" dxfId="9" priority="10" stopIfTrue="1">
      <formula>IF(B4="E",IF(C4="",1,0),0)</formula>
    </cfRule>
  </conditionalFormatting>
  <conditionalFormatting sqref="B30 D30 F30 H30 J30 L30 N30 P30 R30 T30 V30 X30 Z30 AB30 AD30">
    <cfRule type="expression" dxfId="8" priority="9" stopIfTrue="1">
      <formula>IF(B30="E",IF(C30="",1,0),0)</formula>
    </cfRule>
  </conditionalFormatting>
  <conditionalFormatting sqref="B33 D33 F33 H33 J33 L33 N33 P33 R33 T33 V33 X33 Z33 AB33 AD33">
    <cfRule type="expression" dxfId="7" priority="8" stopIfTrue="1">
      <formula>IF(B33="E",IF(C33="",1,0),0)</formula>
    </cfRule>
  </conditionalFormatting>
  <conditionalFormatting sqref="B11:B15 D11:D15 F11:F15 H11:H15 J11:J15 L11:L15 N11:N15 P11:P15 R11:R15 T11:T15 V11:V15 X11:X15 Z11:Z15 AB11:AB15 AD11:AD15">
    <cfRule type="expression" dxfId="6" priority="7" stopIfTrue="1">
      <formula>IF(B11="E",IF(C11="",1,0),0)</formula>
    </cfRule>
  </conditionalFormatting>
  <conditionalFormatting sqref="B17:B21 D17:D21 F17:F21 H17:H21 J17:J21 L17:L21 N17:N21 P17:P21 R17:R21 T17:T21 V17:V21 X17:X21 Z17:Z21 AB17:AB21 AD17:AD21">
    <cfRule type="expression" dxfId="5" priority="6" stopIfTrue="1">
      <formula>IF(B17="E",IF(C17="",1,0),0)</formula>
    </cfRule>
  </conditionalFormatting>
  <conditionalFormatting sqref="B23:B29 D23:D29 F23:F29 H23:H29 J23:J29 L23:L29 N23:N29 P23:P29 R23:R29 T23:T29 V23:V29 X23:X29 Z23:Z29 AB23:AB29 AD23:AD29">
    <cfRule type="expression" dxfId="4" priority="5" stopIfTrue="1">
      <formula>IF(B23="E",IF(C23="",1,0),0)</formula>
    </cfRule>
  </conditionalFormatting>
  <conditionalFormatting sqref="B31:B32 D31:D32 F31:F32 H31:H32 J31:J32 L31:L32 N31:N32 P31:P32 R31:R32 T31:T32 V31:V32 X31:X32 Z31:Z32 AB31:AB32 AD31:AD32">
    <cfRule type="expression" dxfId="3" priority="4" stopIfTrue="1">
      <formula>IF(B31="E",IF(C31="",1,0),0)</formula>
    </cfRule>
  </conditionalFormatting>
  <conditionalFormatting sqref="B34:B35 D34:D35 F34:F35 H34:H35 J34:J35 L34:L35 N34:N35 P34:P35 R34:R35 T34:T35 V34:V35 X34:X35 Z34:Z35 AB34:AB35 AD34:AD35">
    <cfRule type="expression" dxfId="2" priority="3" stopIfTrue="1">
      <formula>IF(B34="E",IF(C34="",1,0),0)</formula>
    </cfRule>
  </conditionalFormatting>
  <conditionalFormatting sqref="B36 D36 F36 H36 J36 L36 N36 P36 R36 T36 V36 X36 Z36 AB36 AD36">
    <cfRule type="expression" dxfId="1" priority="2" stopIfTrue="1">
      <formula>IF(B36="E",IF(C36="",1,0),0)</formula>
    </cfRule>
  </conditionalFormatting>
  <conditionalFormatting sqref="B37 D37 F37 H37 J37 L37 N37 P37 R37 T37 V37 X37 Z37 AB37 AD37">
    <cfRule type="expression" dxfId="0" priority="1" stopIfTrue="1">
      <formula>IF(B37="E",IF(C37="",1,0),0)</formula>
    </cfRule>
  </conditionalFormatting>
  <pageMargins left="0.75" right="0.75" top="1" bottom="0.5" header="0.25" footer="0.25"/>
  <pageSetup scale="70" fitToHeight="2" orientation="portrait" r:id="rId1"/>
  <headerFooter alignWithMargins="0">
    <oddHeader>&amp;C&amp;"Arial,Bold"&amp;14BrownieTrax
&amp;12Summary Page - &amp;D</oddHeader>
  </headerFooter>
  <rowBreaks count="1" manualBreakCount="1">
    <brk id="60"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7030A0"/>
    <pageSetUpPr fitToPage="1"/>
  </sheetPr>
  <dimension ref="A1:H61"/>
  <sheetViews>
    <sheetView showGridLines="0" topLeftCell="A18" zoomScaleNormal="100" workbookViewId="0">
      <selection activeCell="A35" sqref="A35"/>
    </sheetView>
  </sheetViews>
  <sheetFormatPr defaultRowHeight="12.75" x14ac:dyDescent="0.2"/>
  <cols>
    <col min="1" max="1" width="28.7109375" style="56" customWidth="1"/>
    <col min="2" max="2" width="10.5703125" style="99" customWidth="1"/>
    <col min="3" max="3" width="2.7109375" style="1" customWidth="1"/>
    <col min="4" max="4" width="28.7109375" customWidth="1"/>
    <col min="5" max="5" width="10.5703125" customWidth="1"/>
    <col min="6" max="6" width="2.7109375" customWidth="1"/>
    <col min="7" max="7" width="25.7109375" customWidth="1"/>
    <col min="8" max="8" width="10.42578125" bestFit="1" customWidth="1"/>
  </cols>
  <sheetData>
    <row r="1" spans="1:8" ht="18.75" customHeight="1" x14ac:dyDescent="0.2">
      <c r="A1" s="91" t="s">
        <v>78</v>
      </c>
      <c r="B1" s="91" t="s">
        <v>79</v>
      </c>
      <c r="C1" s="92"/>
      <c r="D1" s="91" t="s">
        <v>78</v>
      </c>
      <c r="E1" s="91" t="s">
        <v>79</v>
      </c>
      <c r="F1" s="484"/>
      <c r="G1" s="26"/>
      <c r="H1" s="26"/>
    </row>
    <row r="2" spans="1:8" s="217" customFormat="1" x14ac:dyDescent="0.2">
      <c r="A2" s="93" t="str">
        <f>Summary!A4</f>
        <v>It's Your World -- Change It!</v>
      </c>
      <c r="B2" s="355"/>
      <c r="C2" s="311"/>
      <c r="D2" s="95" t="str">
        <f>Summary!A61</f>
        <v>Age-Level Awards</v>
      </c>
      <c r="E2" s="355"/>
      <c r="F2" s="484"/>
    </row>
    <row r="3" spans="1:8" s="278" customFormat="1" x14ac:dyDescent="0.2">
      <c r="A3" s="273" t="str">
        <f>Summary!A5</f>
        <v>Computer Expert</v>
      </c>
      <c r="B3" s="107" t="str">
        <f>IF((COUNTIF(Summary!B5:AE5,"E")-COUNTIF(Summary!B5:AE5,"Y")&gt;0),(COUNTIF(Summary!B5:AE5,"E")-COUNTIF(Summary!B5:AE5,"Y")),"")</f>
        <v/>
      </c>
      <c r="C3" s="311"/>
      <c r="D3" s="96" t="str">
        <f>Summary!A76</f>
        <v>My Promise, My Faith (Year 1)</v>
      </c>
      <c r="E3" s="107" t="str">
        <f>IF((COUNTIF(Summary!B76:AE76,"E")-COUNTIF(Summary!B76:AE76,"Y")&gt;0),(COUNTIF(Summary!B76:AE76,"E")-COUNTIF(Summary!B76:AE76,"Y")),"")</f>
        <v/>
      </c>
      <c r="F3" s="484"/>
      <c r="G3" s="217"/>
      <c r="H3" s="217"/>
    </row>
    <row r="4" spans="1:8" x14ac:dyDescent="0.2">
      <c r="A4" s="273" t="str">
        <f>Summary!A6</f>
        <v>My Best Self</v>
      </c>
      <c r="B4" s="107" t="str">
        <f>IF((COUNTIF(Summary!B6:AE6,"E")-COUNTIF(Summary!B6:AE6,"Y")&gt;0),(COUNTIF(Summary!B6:AE6,"E")-COUNTIF(Summary!B6:AE6,"Y")),"")</f>
        <v/>
      </c>
      <c r="C4" s="92"/>
      <c r="D4" s="96" t="str">
        <f>Summary!A77</f>
        <v>My Promise, My Faith (Year 2)</v>
      </c>
      <c r="E4" s="107" t="str">
        <f>IF((COUNTIF(Summary!B77:AE77,"E")-COUNTIF(Summary!B77:AE77,"Y")&gt;0),(COUNTIF(Summary!B77:AE77,"E")-COUNTIF(Summary!B77:AE77,"Y")),"")</f>
        <v/>
      </c>
      <c r="F4" s="484"/>
      <c r="G4" s="26"/>
      <c r="H4" s="26"/>
    </row>
    <row r="5" spans="1:8" x14ac:dyDescent="0.2">
      <c r="A5" s="273" t="str">
        <f>Summary!A7</f>
        <v>Dancer</v>
      </c>
      <c r="B5" s="107" t="str">
        <f>IF((COUNTIF(Summary!B7:AE7,"E")-COUNTIF(Summary!B7:AE7,"Y")&gt;0),(COUNTIF(Summary!B7:AE7,"E")-COUNTIF(Summary!B7:AE7,"Y")),"")</f>
        <v/>
      </c>
      <c r="C5" s="92"/>
      <c r="D5" s="96" t="str">
        <f>Summary!A78</f>
        <v>Global Action Award</v>
      </c>
      <c r="E5" s="107" t="str">
        <f>IF((COUNTIF(Summary!B78:AE78,"E")-COUNTIF(Summary!B78:AE78,"Y")&gt;0),(COUNTIF(Summary!B78:AE78,"E")-COUNTIF(Summary!B78:AE78,"Y")),"")</f>
        <v/>
      </c>
      <c r="F5" s="484"/>
      <c r="G5" s="26"/>
      <c r="H5" s="26"/>
    </row>
    <row r="6" spans="1:8" x14ac:dyDescent="0.2">
      <c r="A6" s="273" t="str">
        <f>Summary!A8</f>
        <v>Home Scientist</v>
      </c>
      <c r="B6" s="107" t="str">
        <f>IF((COUNTIF(Summary!B8:AE8,"E")-COUNTIF(Summary!B8:AE8,"Y")&gt;0),(COUNTIF(Summary!B8:AE8,"E")-COUNTIF(Summary!B8:AE8,"Y")),"")</f>
        <v/>
      </c>
      <c r="C6" s="92"/>
      <c r="D6" s="96" t="str">
        <f>Summary!A79</f>
        <v>Journey Summit Pin</v>
      </c>
      <c r="E6" s="107" t="str">
        <f>IF((COUNTIF(Summary!B79:AE79,"E")-COUNTIF(Summary!B79:AE79,"Y")&gt;0),(COUNTIF(Summary!B79:AE79,"E")-COUNTIF(Summary!B79:AE79,"Y")),"")</f>
        <v/>
      </c>
      <c r="F6" s="484"/>
      <c r="G6" s="26"/>
      <c r="H6" s="26"/>
    </row>
    <row r="7" spans="1:8" x14ac:dyDescent="0.2">
      <c r="A7" s="273" t="str">
        <f>Summary!A9</f>
        <v>My Family Story</v>
      </c>
      <c r="B7" s="107" t="str">
        <f>IF((COUNTIF(Summary!B9:AE9,"E")-COUNTIF(Summary!B9:AE9,"Y")&gt;0),(COUNTIF(Summary!B9:AE9,"E")-COUNTIF(Summary!B9:AE9,"Y")),"")</f>
        <v/>
      </c>
      <c r="C7" s="92"/>
      <c r="D7" s="96" t="str">
        <f>Summary!A80</f>
        <v>Safety Award</v>
      </c>
      <c r="E7" s="107" t="str">
        <f>IF((COUNTIF(Summary!B80:AE80,"E")-COUNTIF(Summary!B80:AE80,"Y")&gt;0),(COUNTIF(Summary!B80:AE80,"E")-COUNTIF(Summary!B80:AE80,"Y")),"")</f>
        <v/>
      </c>
      <c r="F7" s="484"/>
      <c r="G7" s="26"/>
      <c r="H7" s="26"/>
    </row>
    <row r="8" spans="1:8" x14ac:dyDescent="0.2">
      <c r="A8" s="93" t="str">
        <f>Summary!A10</f>
        <v>It's Your Planet -- Love It!</v>
      </c>
      <c r="B8" s="355"/>
      <c r="C8" s="92"/>
      <c r="D8" s="96" t="str">
        <f>'Age-Level'!C49</f>
        <v>International Friendship</v>
      </c>
      <c r="E8" s="107" t="str">
        <f>IF((COUNTIF(Summary!B81:AE81,"E")-COUNTIF(Summary!B81:AE81,"Y")&gt;0),(COUNTIF(Summary!B81:AE81,"E")-COUNTIF(Summary!B81:AE81,"Y")),"")</f>
        <v/>
      </c>
      <c r="F8" s="484"/>
      <c r="G8" s="26"/>
      <c r="H8" s="26"/>
    </row>
    <row r="9" spans="1:8" x14ac:dyDescent="0.2">
      <c r="A9" s="273" t="str">
        <f>Summary!A11</f>
        <v>Potter</v>
      </c>
      <c r="B9" s="107" t="str">
        <f>IF((COUNTIF(Summary!B11:AE11,"E")-COUNTIF(Summary!B11:AE11,"Y")&gt;0),(COUNTIF(Summary!B11:AE11,"E")-COUNTIF(Summary!B11:AE11,"Y")),"")</f>
        <v/>
      </c>
      <c r="C9" s="92"/>
      <c r="D9" s="95" t="str">
        <f>Summary!A82</f>
        <v>Fun Patches</v>
      </c>
      <c r="E9" s="355"/>
      <c r="F9" s="484"/>
      <c r="G9" s="26"/>
      <c r="H9" s="26"/>
    </row>
    <row r="10" spans="1:8" x14ac:dyDescent="0.2">
      <c r="A10" s="273" t="str">
        <f>Summary!A12</f>
        <v>Household Elf</v>
      </c>
      <c r="B10" s="107" t="str">
        <f>IF((COUNTIF(Summary!B12:AE12,"E")-COUNTIF(Summary!B12:AE12,"Y")&gt;0),(COUNTIF(Summary!B12:AE12,"E")-COUNTIF(Summary!B12:AE12,"Y")),"")</f>
        <v/>
      </c>
      <c r="C10" s="92"/>
      <c r="D10" s="274" t="str">
        <f>Summary!A83</f>
        <v>&lt;List Patch Here&gt;</v>
      </c>
      <c r="E10" s="107" t="str">
        <f>IF((COUNTIF(Summary!B83:AE83,"E")-COUNTIF(Summary!B83:AE83,"Y")&gt;0),(COUNTIF(Summary!B83:AE83,"E")-COUNTIF(Summary!B83:AE83,"Y")),"")</f>
        <v/>
      </c>
      <c r="F10" s="484"/>
      <c r="G10" s="26"/>
      <c r="H10" s="26"/>
    </row>
    <row r="11" spans="1:8" x14ac:dyDescent="0.2">
      <c r="A11" s="273" t="str">
        <f>Summary!A13</f>
        <v>Senses</v>
      </c>
      <c r="B11" s="107" t="str">
        <f>IF((COUNTIF(Summary!B13:AE13,"E")-COUNTIF(Summary!B13:AE13,"Y")&gt;0),(COUNTIF(Summary!B13:AE13,"E")-COUNTIF(Summary!B13:AE13,"Y")),"")</f>
        <v/>
      </c>
      <c r="C11" s="92"/>
      <c r="D11" s="274" t="str">
        <f>Summary!A84</f>
        <v>&lt;List Patch Here&gt;</v>
      </c>
      <c r="E11" s="107" t="str">
        <f>IF((COUNTIF(Summary!B84:AE84,"E")-COUNTIF(Summary!B84:AE84,"Y")&gt;0),(COUNTIF(Summary!B84:AE84,"E")-COUNTIF(Summary!B84:AE84,"Y")),"")</f>
        <v/>
      </c>
      <c r="F11" s="484"/>
      <c r="G11" s="26"/>
      <c r="H11" s="26"/>
    </row>
    <row r="12" spans="1:8" x14ac:dyDescent="0.2">
      <c r="A12" s="273" t="str">
        <f>Summary!A14</f>
        <v>Hiker</v>
      </c>
      <c r="B12" s="107" t="str">
        <f>IF((COUNTIF(Summary!B14:AE14,"E")-COUNTIF(Summary!B14:AE14,"Y")&gt;0),(COUNTIF(Summary!B14:AE14,"E")-COUNTIF(Summary!B14:AE14,"Y")),"")</f>
        <v/>
      </c>
      <c r="C12" s="92"/>
      <c r="D12" s="274" t="str">
        <f>Summary!A85</f>
        <v>&lt;List Patch Here&gt;</v>
      </c>
      <c r="E12" s="107" t="str">
        <f>IF((COUNTIF(Summary!B85:AE85,"E")-COUNTIF(Summary!B85:AE85,"Y")&gt;0),(COUNTIF(Summary!B85:AE85,"E")-COUNTIF(Summary!B85:AE85,"Y")),"")</f>
        <v/>
      </c>
      <c r="F12" s="484"/>
      <c r="G12" s="26"/>
      <c r="H12" s="26"/>
    </row>
    <row r="13" spans="1:8" x14ac:dyDescent="0.2">
      <c r="A13" s="273" t="str">
        <f>Summary!A15</f>
        <v>My Great Day</v>
      </c>
      <c r="B13" s="107" t="str">
        <f>IF((COUNTIF(Summary!B15:AE15,"E")-COUNTIF(Summary!B15:AE15,"Y")&gt;0),(COUNTIF(Summary!B15:AE15,"E")-COUNTIF(Summary!B15:AE15,"Y")),"")</f>
        <v/>
      </c>
      <c r="C13" s="92"/>
      <c r="D13" s="274" t="str">
        <f>Summary!A86</f>
        <v>&lt;List Patch Here&gt;</v>
      </c>
      <c r="E13" s="107" t="str">
        <f>IF((COUNTIF(Summary!B86:AE86,"E")-COUNTIF(Summary!B86:AE86,"Y")&gt;0),(COUNTIF(Summary!B86:AE86,"E")-COUNTIF(Summary!B86:AE86,"Y")),"")</f>
        <v/>
      </c>
      <c r="F13" s="484"/>
      <c r="G13" s="26"/>
      <c r="H13" s="26"/>
    </row>
    <row r="14" spans="1:8" x14ac:dyDescent="0.2">
      <c r="A14" s="93" t="str">
        <f>Summary!A16</f>
        <v>It's Your Story -- Tell It!</v>
      </c>
      <c r="B14" s="355"/>
      <c r="C14" s="92"/>
      <c r="D14" s="98" t="str">
        <f>Summary!A87</f>
        <v>&lt;List Patch Here&gt;</v>
      </c>
      <c r="E14" s="107" t="str">
        <f>IF((COUNTIF(Summary!B87:AE87,"E")-COUNTIF(Summary!B87:AE87,"Y")&gt;0),(COUNTIF(Summary!B87:AE87,"E")-COUNTIF(Summary!B87:AE87,"Y")),"")</f>
        <v/>
      </c>
      <c r="F14" s="484"/>
      <c r="G14" s="26"/>
      <c r="H14" s="26"/>
    </row>
    <row r="15" spans="1:8" x14ac:dyDescent="0.2">
      <c r="A15" s="273" t="str">
        <f>Summary!A17</f>
        <v>Letterboxer</v>
      </c>
      <c r="B15" s="107" t="str">
        <f>IF((COUNTIF(Summary!B17:AE17,"E")-COUNTIF(Summary!B17:AE17,"Y")&gt;0),(COUNTIF(Summary!B17:AE17,"E")-COUNTIF(Summary!B17:AE17,"Y")),"")</f>
        <v/>
      </c>
      <c r="C15" s="92"/>
      <c r="D15" s="98" t="str">
        <f>Summary!A88</f>
        <v>&lt;List Patch Here&gt;</v>
      </c>
      <c r="E15" s="107" t="str">
        <f>IF((COUNTIF(Summary!B88:AE88,"E")-COUNTIF(Summary!B88:AE88,"Y")&gt;0),(COUNTIF(Summary!B88:AE88,"E")-COUNTIF(Summary!B88:AE88,"Y")),"")</f>
        <v/>
      </c>
      <c r="F15" s="484"/>
      <c r="G15" s="26"/>
      <c r="H15" s="26"/>
    </row>
    <row r="16" spans="1:8" x14ac:dyDescent="0.2">
      <c r="A16" s="273" t="str">
        <f>Summary!A18</f>
        <v>Pets</v>
      </c>
      <c r="B16" s="107" t="str">
        <f>IF((COUNTIF(Summary!B18:AE18,"E")-COUNTIF(Summary!B18:AE18,"Y")&gt;0),(COUNTIF(Summary!B18:AE18,"E")-COUNTIF(Summary!B18:AE18,"Y")),"")</f>
        <v/>
      </c>
      <c r="C16" s="92"/>
      <c r="D16" s="98" t="str">
        <f>Summary!A89</f>
        <v>&lt;List Patch Here&gt;</v>
      </c>
      <c r="E16" s="107" t="str">
        <f>IF((COUNTIF(Summary!B89:AE89,"E")-COUNTIF(Summary!B89:AE89,"Y")&gt;0),(COUNTIF(Summary!B89:AE89,"E")-COUNTIF(Summary!B89:AE89,"Y")),"")</f>
        <v/>
      </c>
      <c r="F16" s="484"/>
      <c r="G16" s="26"/>
      <c r="H16" s="26"/>
    </row>
    <row r="17" spans="1:8" x14ac:dyDescent="0.2">
      <c r="A17" s="273" t="str">
        <f>Summary!A19</f>
        <v>Making Games</v>
      </c>
      <c r="B17" s="107" t="str">
        <f>IF((COUNTIF(Summary!B19:AE19,"E")-COUNTIF(Summary!B19:AE19,"Y")&gt;0),(COUNTIF(Summary!B19:AE19,"E")-COUNTIF(Summary!B19:AE19,"Y")),"")</f>
        <v/>
      </c>
      <c r="C17" s="92"/>
      <c r="D17" s="98" t="str">
        <f>Summary!A90</f>
        <v>&lt;List Patch Here&gt;</v>
      </c>
      <c r="E17" s="107" t="str">
        <f>IF((COUNTIF(Summary!B90:AE90,"E")-COUNTIF(Summary!B90:AE90,"Y")&gt;0),(COUNTIF(Summary!B90:AE90,"E")-COUNTIF(Summary!B90:AE90,"Y")),"")</f>
        <v/>
      </c>
      <c r="F17" s="484"/>
      <c r="G17" s="26"/>
      <c r="H17" s="26"/>
    </row>
    <row r="18" spans="1:8" x14ac:dyDescent="0.2">
      <c r="A18" s="273" t="str">
        <f>Summary!A20</f>
        <v>Inventor</v>
      </c>
      <c r="B18" s="107" t="str">
        <f>IF((COUNTIF(Summary!B20:AE20,"E")-COUNTIF(Summary!B20:AE20,"Y")&gt;0),(COUNTIF(Summary!B20:AE20,"E")-COUNTIF(Summary!B20:AE20,"Y")),"")</f>
        <v/>
      </c>
      <c r="C18" s="97"/>
      <c r="D18" s="98" t="str">
        <f>Summary!A91</f>
        <v>&lt;List Patch Here&gt;</v>
      </c>
      <c r="E18" s="107" t="str">
        <f>IF((COUNTIF(Summary!B91:AE91,"E")-COUNTIF(Summary!B91:AE91,"Y")&gt;0),(COUNTIF(Summary!B91:AE91,"E")-COUNTIF(Summary!B91:AE91,"Y")),"")</f>
        <v/>
      </c>
      <c r="F18" s="484"/>
      <c r="G18" s="26"/>
      <c r="H18" s="26"/>
    </row>
    <row r="19" spans="1:8" x14ac:dyDescent="0.2">
      <c r="A19" s="273" t="str">
        <f>Summary!A21</f>
        <v>Making Friends</v>
      </c>
      <c r="B19" s="107" t="str">
        <f>IF((COUNTIF(Summary!B21:AE21,"E")-COUNTIF(Summary!B21:AE21,"Y")&gt;0),(COUNTIF(Summary!B21:AE21,"E")-COUNTIF(Summary!B21:AE21,"Y")),"")</f>
        <v/>
      </c>
      <c r="C19" s="97"/>
      <c r="D19" s="98" t="str">
        <f>Summary!A92</f>
        <v>&lt;List Patch Here&gt;</v>
      </c>
      <c r="E19" s="107" t="str">
        <f>IF((COUNTIF(Summary!B92:AE92,"E")-COUNTIF(Summary!B92:AE92,"Y")&gt;0),(COUNTIF(Summary!B92:AE92,"E")-COUNTIF(Summary!B92:AE92,"Y")),"")</f>
        <v/>
      </c>
      <c r="F19" s="484"/>
      <c r="G19" s="26"/>
      <c r="H19" s="26"/>
    </row>
    <row r="20" spans="1:8" x14ac:dyDescent="0.2">
      <c r="A20" s="93" t="str">
        <f>Summary!A22</f>
        <v>Legacy</v>
      </c>
      <c r="B20" s="355"/>
      <c r="C20" s="97"/>
      <c r="D20" s="98" t="str">
        <f>Summary!A93</f>
        <v>&lt;List Patch Here&gt;</v>
      </c>
      <c r="E20" s="107" t="str">
        <f>IF((COUNTIF(Summary!B93:AE93,"E")-COUNTIF(Summary!B93:AE93,"Y")&gt;0),(COUNTIF(Summary!B93:AE93,"E")-COUNTIF(Summary!B93:AE93,"Y")),"")</f>
        <v/>
      </c>
      <c r="F20" s="484"/>
      <c r="G20" s="26"/>
      <c r="H20" s="26"/>
    </row>
    <row r="21" spans="1:8" x14ac:dyDescent="0.2">
      <c r="A21" s="273" t="str">
        <f>Summary!A23</f>
        <v>Painting</v>
      </c>
      <c r="B21" s="107" t="str">
        <f>IF((COUNTIF(Summary!B23:AE23,"E")-COUNTIF(Summary!B23:AE23,"Y")&gt;0),(COUNTIF(Summary!B23:AE23,"E")-COUNTIF(Summary!B23:AE23,"Y")),"")</f>
        <v/>
      </c>
      <c r="C21" s="97"/>
      <c r="D21" s="98" t="str">
        <f>Summary!A94</f>
        <v>&lt;List Patch Here&gt;</v>
      </c>
      <c r="E21" s="107" t="str">
        <f>IF((COUNTIF(Summary!B94:AE94,"E")-COUNTIF(Summary!B94:AE94,"Y")&gt;0),(COUNTIF(Summary!B94:AE94,"E")-COUNTIF(Summary!B94:AE94,"Y")),"")</f>
        <v/>
      </c>
      <c r="F21" s="484"/>
      <c r="G21" s="26"/>
      <c r="H21" s="26"/>
    </row>
    <row r="22" spans="1:8" x14ac:dyDescent="0.2">
      <c r="A22" s="273" t="str">
        <f>Summary!A24</f>
        <v>Fair Play</v>
      </c>
      <c r="B22" s="107" t="str">
        <f>IF((COUNTIF(Summary!B24:AE24,"E")-COUNTIF(Summary!B24:AE24,"Y")&gt;0),(COUNTIF(Summary!B24:AE24,"E")-COUNTIF(Summary!B24:AE24,"Y")),"")</f>
        <v/>
      </c>
      <c r="C22" s="97"/>
      <c r="D22" s="98" t="str">
        <f>Summary!A95</f>
        <v>&lt;List Patch Here&gt;</v>
      </c>
      <c r="E22" s="107" t="str">
        <f>IF((COUNTIF(Summary!B95:AE95,"E")-COUNTIF(Summary!B95:AE95,"Y")&gt;0),(COUNTIF(Summary!B95:AE95,"E")-COUNTIF(Summary!B95:AE95,"Y")),"")</f>
        <v/>
      </c>
      <c r="F22" s="484"/>
      <c r="G22" s="26"/>
      <c r="H22" s="26"/>
    </row>
    <row r="23" spans="1:8" x14ac:dyDescent="0.2">
      <c r="A23" s="273" t="str">
        <f>Summary!A25</f>
        <v>Celebrating Community</v>
      </c>
      <c r="B23" s="107" t="str">
        <f>IF((COUNTIF(Summary!B25:AE25,"E")-COUNTIF(Summary!B25:AE25,"Y")&gt;0),(COUNTIF(Summary!B25:AE25,"E")-COUNTIF(Summary!B25:AE25,"Y")),"")</f>
        <v/>
      </c>
      <c r="C23" s="97"/>
      <c r="D23" s="98" t="str">
        <f>Summary!A96</f>
        <v>&lt;List Patch Here&gt;</v>
      </c>
      <c r="E23" s="107" t="str">
        <f>IF((COUNTIF(Summary!B96:AE96,"E")-COUNTIF(Summary!B96:AE96,"Y")&gt;0),(COUNTIF(Summary!B96:AE96,"E")-COUNTIF(Summary!B96:AE96,"Y")),"")</f>
        <v/>
      </c>
      <c r="F23" s="484"/>
      <c r="G23" s="26"/>
      <c r="H23" s="26"/>
    </row>
    <row r="24" spans="1:8" x14ac:dyDescent="0.2">
      <c r="A24" s="273" t="str">
        <f>Summary!A26</f>
        <v>Snacks</v>
      </c>
      <c r="B24" s="107" t="str">
        <f>IF((COUNTIF(Summary!B26:AE26,"E")-COUNTIF(Summary!B26:AE26,"Y")&gt;0),(COUNTIF(Summary!B26:AE26,"E")-COUNTIF(Summary!B26:AE26,"Y")),"")</f>
        <v/>
      </c>
      <c r="C24" s="97"/>
      <c r="D24" s="98" t="str">
        <f>Summary!A97</f>
        <v>&lt;List Patch Here&gt;</v>
      </c>
      <c r="E24" s="107" t="str">
        <f>IF((COUNTIF(Summary!B97:AE97,"E")-COUNTIF(Summary!B97:AE97,"Y")&gt;0),(COUNTIF(Summary!B97:AE97,"E")-COUNTIF(Summary!B97:AE97,"Y")),"")</f>
        <v/>
      </c>
      <c r="F24" s="484"/>
      <c r="G24" s="26"/>
      <c r="H24" s="26"/>
    </row>
    <row r="25" spans="1:8" x14ac:dyDescent="0.2">
      <c r="A25" s="273" t="str">
        <f>Summary!A27</f>
        <v>Brownie First Aid</v>
      </c>
      <c r="B25" s="107" t="str">
        <f>IF((COUNTIF(Summary!B27:AE27,"E")-COUNTIF(Summary!B27:AE27,"Y")&gt;0),(COUNTIF(Summary!B27:AE27,"E")-COUNTIF(Summary!B27:AE27,"Y")),"")</f>
        <v/>
      </c>
      <c r="C25" s="97"/>
      <c r="D25" s="98" t="str">
        <f>Summary!A98</f>
        <v>&lt;List Patch Here&gt;</v>
      </c>
      <c r="E25" s="107" t="str">
        <f>IF((COUNTIF(Summary!B98:AE98,"E")-COUNTIF(Summary!B98:AE98,"Y")&gt;0),(COUNTIF(Summary!B98:AE98,"E")-COUNTIF(Summary!B98:AE98,"Y")),"")</f>
        <v/>
      </c>
      <c r="F25" s="484"/>
      <c r="G25" s="26"/>
      <c r="H25" s="26"/>
    </row>
    <row r="26" spans="1:8" x14ac:dyDescent="0.2">
      <c r="A26" s="273" t="str">
        <f>Summary!A28</f>
        <v>Brownie Girl Scout Way</v>
      </c>
      <c r="B26" s="107" t="str">
        <f>IF((COUNTIF(Summary!B28:AE28,"E")-COUNTIF(Summary!B28:AE28,"Y")&gt;0),(COUNTIF(Summary!B28:AE28,"E")-COUNTIF(Summary!B28:AE28,"Y")),"")</f>
        <v/>
      </c>
      <c r="C26" s="97"/>
      <c r="D26" s="98" t="str">
        <f>Summary!A99</f>
        <v>&lt;List Patch Here&gt;</v>
      </c>
      <c r="E26" s="107" t="str">
        <f>IF((COUNTIF(Summary!B99:AE99,"E")-COUNTIF(Summary!B99:AE99,"Y")&gt;0),(COUNTIF(Summary!B99:AE99,"E")-COUNTIF(Summary!B99:AE99,"Y")),"")</f>
        <v/>
      </c>
      <c r="F26" s="484"/>
      <c r="G26" s="26"/>
      <c r="H26" s="26"/>
    </row>
    <row r="27" spans="1:8" x14ac:dyDescent="0.2">
      <c r="A27" s="273" t="str">
        <f>Summary!A29</f>
        <v>Bugs</v>
      </c>
      <c r="B27" s="107" t="str">
        <f>IF((COUNTIF(Summary!B29:AE29,"E")-COUNTIF(Summary!B29:AE29,"Y")&gt;0),(COUNTIF(Summary!B29:AE29,"E")-COUNTIF(Summary!B29:AE29,"Y")),"")</f>
        <v/>
      </c>
      <c r="C27" s="97"/>
      <c r="D27" s="98" t="str">
        <f>Summary!A100</f>
        <v>&lt;List Patch Here&gt;</v>
      </c>
      <c r="E27" s="107" t="str">
        <f>IF((COUNTIF(Summary!B100:AE100,"E")-COUNTIF(Summary!B100:AE100,"Y")&gt;0),(COUNTIF(Summary!B100:AE100,"E")-COUNTIF(Summary!B100:AE100,"Y")),"")</f>
        <v/>
      </c>
      <c r="F27" s="484"/>
      <c r="G27" s="26"/>
      <c r="H27" s="26"/>
    </row>
    <row r="28" spans="1:8" x14ac:dyDescent="0.2">
      <c r="A28" s="93" t="str">
        <f>Summary!A30</f>
        <v>Financial Literacy</v>
      </c>
      <c r="B28" s="355"/>
      <c r="C28" s="97"/>
      <c r="D28" s="98" t="str">
        <f>Summary!A101</f>
        <v>&lt;List Patch Here&gt;</v>
      </c>
      <c r="E28" s="107" t="str">
        <f>IF((COUNTIF(Summary!B101:AE101,"E")-COUNTIF(Summary!B101:AE101,"Y")&gt;0),(COUNTIF(Summary!B101:AE101,"E")-COUNTIF(Summary!B101:AE101,"Y")),"")</f>
        <v/>
      </c>
      <c r="F28" s="484"/>
      <c r="G28" s="26"/>
      <c r="H28" s="26"/>
    </row>
    <row r="29" spans="1:8" x14ac:dyDescent="0.2">
      <c r="A29" s="273" t="str">
        <f>Summary!A31</f>
        <v>Money Manager</v>
      </c>
      <c r="B29" s="107" t="str">
        <f>IF((COUNTIF(Summary!B31:AE31,"E")-COUNTIF(Summary!B31:AE31,"Y")&gt;0),(COUNTIF(Summary!B31:AE31,"E")-COUNTIF(Summary!B31:AE31,"Y")),"")</f>
        <v/>
      </c>
      <c r="C29" s="97"/>
      <c r="D29" s="98" t="str">
        <f>Summary!A102</f>
        <v>&lt;List Patch Here&gt;</v>
      </c>
      <c r="E29" s="107" t="str">
        <f>IF((COUNTIF(Summary!B102:AE102,"E")-COUNTIF(Summary!B102:AE102,"Y")&gt;0),(COUNTIF(Summary!B102:AE102,"E")-COUNTIF(Summary!B102:AE102,"Y")),"")</f>
        <v/>
      </c>
      <c r="F29" s="484"/>
      <c r="G29" s="26"/>
      <c r="H29" s="26"/>
    </row>
    <row r="30" spans="1:8" x14ac:dyDescent="0.2">
      <c r="A30" s="273" t="str">
        <f>Summary!A32</f>
        <v>Philanthropist</v>
      </c>
      <c r="B30" s="107" t="str">
        <f>IF((COUNTIF(Summary!B32:AE32,"E")-COUNTIF(Summary!B32:AE32,"Y")&gt;0),(COUNTIF(Summary!B32:AE32,"E")-COUNTIF(Summary!B32:AE32,"Y")),"")</f>
        <v/>
      </c>
      <c r="C30" s="97"/>
      <c r="D30" s="98" t="str">
        <f>Summary!A103</f>
        <v>&lt;List Patch Here&gt;</v>
      </c>
      <c r="E30" s="107" t="str">
        <f>IF((COUNTIF(Summary!B103:AE103,"E")-COUNTIF(Summary!B103:AE103,"Y")&gt;0),(COUNTIF(Summary!B103:AE103,"E")-COUNTIF(Summary!B103:AE103,"Y")),"")</f>
        <v/>
      </c>
      <c r="F30" s="484"/>
      <c r="G30" s="26"/>
      <c r="H30" s="26"/>
    </row>
    <row r="31" spans="1:8" x14ac:dyDescent="0.2">
      <c r="A31" s="93" t="str">
        <f>Summary!A33</f>
        <v>Cookie Business</v>
      </c>
      <c r="B31" s="355"/>
      <c r="C31" s="97"/>
      <c r="D31" s="98" t="str">
        <f>Summary!A104</f>
        <v>&lt;List Patch Here&gt;</v>
      </c>
      <c r="E31" s="107" t="str">
        <f>IF((COUNTIF(Summary!B104:AE104,"E")-COUNTIF(Summary!B104:AE104,"Y")&gt;0),(COUNTIF(Summary!B104:AE104,"E")-COUNTIF(Summary!B104:AE104,"Y")),"")</f>
        <v/>
      </c>
      <c r="F31" s="484"/>
      <c r="G31" s="26"/>
      <c r="H31" s="26"/>
    </row>
    <row r="32" spans="1:8" x14ac:dyDescent="0.2">
      <c r="A32" s="273" t="str">
        <f>Summary!A34</f>
        <v>Meet My Customers</v>
      </c>
      <c r="B32" s="107" t="str">
        <f>IF((COUNTIF(Summary!B34:AE34,"E")-COUNTIF(Summary!B34:AE34,"Y")&gt;0),(COUNTIF(Summary!B34:AE34,"E")-COUNTIF(Summary!B34:AE34,"Y")),"")</f>
        <v/>
      </c>
      <c r="C32" s="97"/>
      <c r="D32" s="98" t="str">
        <f>Summary!A105</f>
        <v>&lt;List Patch Here&gt;</v>
      </c>
      <c r="E32" s="107" t="str">
        <f>IF((COUNTIF(Summary!B105:AE105,"E")-COUNTIF(Summary!B105:AE105,"Y")&gt;0),(COUNTIF(Summary!B105:AE105,"E")-COUNTIF(Summary!B105:AE105,"Y")),"")</f>
        <v/>
      </c>
      <c r="F32" s="484"/>
      <c r="G32" s="26"/>
      <c r="H32" s="26"/>
    </row>
    <row r="33" spans="1:8" x14ac:dyDescent="0.2">
      <c r="A33" s="273" t="str">
        <f>Summary!A35</f>
        <v>Give Back</v>
      </c>
      <c r="B33" s="107" t="str">
        <f>IF((COUNTIF(Summary!B35:AE35,"E")-COUNTIF(Summary!B35:AE35,"Y")&gt;0),(COUNTIF(Summary!B35:AE35,"E")-COUNTIF(Summary!B35:AE35,"Y")),"")</f>
        <v/>
      </c>
      <c r="C33" s="97"/>
      <c r="D33" s="98" t="str">
        <f>Summary!A106</f>
        <v>&lt;List Patch Here&gt;</v>
      </c>
      <c r="E33" s="107" t="str">
        <f>IF((COUNTIF(Summary!B106:AE106,"E")-COUNTIF(Summary!B106:AE106,"Y")&gt;0),(COUNTIF(Summary!B106:AE106,"E")-COUNTIF(Summary!B106:AE106,"Y")),"")</f>
        <v/>
      </c>
      <c r="F33" s="484"/>
      <c r="G33" s="26"/>
      <c r="H33" s="26"/>
    </row>
    <row r="34" spans="1:8" x14ac:dyDescent="0.2">
      <c r="A34" s="93" t="str">
        <f>Summary!A36</f>
        <v>Outdoor Badge</v>
      </c>
      <c r="B34" s="355"/>
      <c r="C34" s="97"/>
      <c r="D34" s="98" t="str">
        <f>Summary!A107</f>
        <v>&lt;List Patch Here&gt;</v>
      </c>
      <c r="E34" s="107" t="str">
        <f>IF((COUNTIF(Summary!B107:AE107,"E")-COUNTIF(Summary!B107:AE107,"Y")&gt;0),(COUNTIF(Summary!B107:AE107,"E")-COUNTIF(Summary!B107:AE107,"Y")),"")</f>
        <v/>
      </c>
      <c r="F34" s="484"/>
      <c r="G34" s="26"/>
      <c r="H34" s="26"/>
    </row>
    <row r="35" spans="1:8" x14ac:dyDescent="0.2">
      <c r="A35" s="273" t="str">
        <f>Summary!A37</f>
        <v>Outdoor Adventurer</v>
      </c>
      <c r="B35" s="107" t="str">
        <f>IF((COUNTIF(Summary!B37:AE37,"E")-COUNTIF(Summary!B37:AE37,"Y")&gt;0),(COUNTIF(Summary!B37:AE37,"E")-COUNTIF(Summary!B37:AE37,"Y")),"")</f>
        <v/>
      </c>
      <c r="C35" s="97"/>
      <c r="D35" s="98" t="str">
        <f>Summary!A108</f>
        <v>&lt;List Patch Here&gt;</v>
      </c>
      <c r="E35" s="107" t="str">
        <f>IF((COUNTIF(Summary!B108:AE108,"E")-COUNTIF(Summary!B108:AE108,"Y")&gt;0),(COUNTIF(Summary!B108:AE108,"E")-COUNTIF(Summary!B108:AE108,"Y")),"")</f>
        <v/>
      </c>
      <c r="F35" s="484"/>
      <c r="G35" s="26"/>
      <c r="H35" s="26"/>
    </row>
    <row r="36" spans="1:8" ht="12.75" customHeight="1" x14ac:dyDescent="0.2">
      <c r="A36" s="93" t="str">
        <f>Summary!A38</f>
        <v>Journey Awards</v>
      </c>
      <c r="B36" s="355"/>
      <c r="C36" s="97"/>
      <c r="D36" s="98" t="str">
        <f>Summary!A109</f>
        <v>&lt;List Patch Here&gt;</v>
      </c>
      <c r="E36" s="107" t="str">
        <f>IF((COUNTIF(Summary!B109:AE109,"E")-COUNTIF(Summary!B109:AE109,"Y")&gt;0),(COUNTIF(Summary!B109:AE109,"E")-COUNTIF(Summary!B109:AE109,"Y")),"")</f>
        <v/>
      </c>
      <c r="F36" s="484"/>
      <c r="G36" s="26"/>
      <c r="H36" s="26"/>
    </row>
    <row r="37" spans="1:8" x14ac:dyDescent="0.2">
      <c r="A37" s="273" t="str">
        <f>Summary!A39</f>
        <v>Brownie Quest</v>
      </c>
      <c r="B37" s="107" t="str">
        <f>IF((COUNTIF(Summary!B39:AE39,"E")-COUNTIF(Summary!B39:AE39,"Y")&gt;0),(COUNTIF(Summary!B39:AE39,"E")-COUNTIF(Summary!B39:AE39,"Y")),"")</f>
        <v/>
      </c>
      <c r="C37" s="97"/>
      <c r="D37" s="98" t="str">
        <f>Summary!A110</f>
        <v>&lt;List Patch Here&gt;</v>
      </c>
      <c r="E37" s="107" t="str">
        <f>IF((COUNTIF(Summary!B110:AE110,"E")-COUNTIF(Summary!B110:AE110,"Y")&gt;0),(COUNTIF(Summary!B110:AE110,"E")-COUNTIF(Summary!B110:AE110,"Y")),"")</f>
        <v/>
      </c>
      <c r="F37" s="484"/>
      <c r="G37" s="26"/>
      <c r="H37" s="26"/>
    </row>
    <row r="38" spans="1:8" x14ac:dyDescent="0.2">
      <c r="A38" s="273" t="str">
        <f>Summary!A44</f>
        <v>WOW! Wonders of Water</v>
      </c>
      <c r="B38" s="107" t="str">
        <f>IF((COUNTIF(Summary!B44:AE44,"E")-COUNTIF(Summary!B44:AE44,"Y")&gt;0),(COUNTIF(Summary!B44:AE44,"E")-COUNTIF(Summary!B44:AE44,"Y")),"")</f>
        <v/>
      </c>
      <c r="C38" s="97"/>
      <c r="D38" s="98" t="str">
        <f>Summary!A111</f>
        <v>&lt;List Patch Here&gt;</v>
      </c>
      <c r="E38" s="107" t="str">
        <f>IF((COUNTIF(Summary!B111:AE111,"E")-COUNTIF(Summary!B111:AE111,"Y")&gt;0),(COUNTIF(Summary!B111:AE111,"E")-COUNTIF(Summary!B111:AE111,"Y")),"")</f>
        <v/>
      </c>
      <c r="F38" s="484"/>
      <c r="G38" s="26"/>
      <c r="H38" s="26"/>
    </row>
    <row r="39" spans="1:8" x14ac:dyDescent="0.2">
      <c r="A39" s="273" t="str">
        <f>Summary!A49</f>
        <v>A World of Girls</v>
      </c>
      <c r="B39" s="107" t="str">
        <f>IF((COUNTIF(Summary!B49:AE49,"E")-COUNTIF(Summary!B49:AE49,"Y")&gt;0),(COUNTIF(Summary!B49:AE49,"E")-COUNTIF(Summary!B49:AE49,"Y")),"")</f>
        <v/>
      </c>
      <c r="C39" s="97"/>
      <c r="D39" s="98" t="str">
        <f>Summary!A112</f>
        <v>&lt;List Patch Here&gt;</v>
      </c>
      <c r="E39" s="107" t="str">
        <f>IF((COUNTIF(Summary!B112:AE112,"E")-COUNTIF(Summary!B112:AE112,"Y")&gt;0),(COUNTIF(Summary!B112:AE112,"E")-COUNTIF(Summary!B112:AE112,"Y")),"")</f>
        <v/>
      </c>
      <c r="F39" s="484"/>
      <c r="G39" s="26"/>
      <c r="H39" s="26"/>
    </row>
    <row r="40" spans="1:8" x14ac:dyDescent="0.2">
      <c r="A40" s="93" t="str">
        <f>Summary!A54</f>
        <v>Our Council's Own</v>
      </c>
      <c r="B40" s="355"/>
      <c r="C40" s="97"/>
      <c r="D40" s="98" t="str">
        <f>Summary!A113</f>
        <v>&lt;List Patch Here&gt;</v>
      </c>
      <c r="E40" s="107" t="str">
        <f>IF((COUNTIF(Summary!B113:AE113,"E")-COUNTIF(Summary!B113:AE113,"Y")&gt;0),(COUNTIF(Summary!B113:AE113,"E")-COUNTIF(Summary!B113:AE113,"Y")),"")</f>
        <v/>
      </c>
      <c r="F40" s="484"/>
      <c r="G40" s="26"/>
      <c r="H40" s="26"/>
    </row>
    <row r="41" spans="1:8" x14ac:dyDescent="0.2">
      <c r="A41" s="94" t="str">
        <f>Summary!A55</f>
        <v>&lt;&lt;List Badge Here&gt;&gt;</v>
      </c>
      <c r="B41" s="107" t="str">
        <f>IF((COUNTIF(Summary!B55:AE55,"E")-COUNTIF(Summary!B55:AE55,"Y")&gt;0),(COUNTIF(Summary!B55:AE55,"E")-COUNTIF(Summary!B55:AE55,"Y")),"")</f>
        <v/>
      </c>
      <c r="C41" s="97"/>
      <c r="D41" s="98" t="str">
        <f>Summary!A114</f>
        <v>&lt;List Patch Here&gt;</v>
      </c>
      <c r="E41" s="107" t="str">
        <f>IF((COUNTIF(Summary!B114:AE114,"E")-COUNTIF(Summary!B114:AE114,"Y")&gt;0),(COUNTIF(Summary!B114:AE114,"E")-COUNTIF(Summary!B114:AE114,"Y")),"")</f>
        <v/>
      </c>
      <c r="F41" s="484"/>
      <c r="G41" s="26"/>
      <c r="H41" s="26"/>
    </row>
    <row r="42" spans="1:8" x14ac:dyDescent="0.2">
      <c r="A42" s="94" t="str">
        <f>Summary!A56</f>
        <v>&lt;&lt;List Badge Here&gt;&gt;</v>
      </c>
      <c r="B42" s="107" t="str">
        <f>IF((COUNTIF(Summary!B56:AE56,"E")-COUNTIF(Summary!B56:AE56,"Y")&gt;0),(COUNTIF(Summary!B56:AE56,"E")-COUNTIF(Summary!B56:AE56,"Y")),"")</f>
        <v/>
      </c>
      <c r="C42" s="97"/>
      <c r="D42" s="98" t="str">
        <f>Summary!A115</f>
        <v>&lt;List Patch Here&gt;</v>
      </c>
      <c r="E42" s="107" t="str">
        <f>IF((COUNTIF(Summary!B115:AE115,"E")-COUNTIF(Summary!B115:AE115,"Y")&gt;0),(COUNTIF(Summary!B115:AE115,"E")-COUNTIF(Summary!B115:AE115,"Y")),"")</f>
        <v/>
      </c>
      <c r="F42" s="484"/>
      <c r="G42" s="26"/>
      <c r="H42" s="26"/>
    </row>
    <row r="43" spans="1:8" x14ac:dyDescent="0.2">
      <c r="A43" s="94" t="str">
        <f>Summary!A57</f>
        <v>&lt;&lt;List Badge Here&gt;&gt;</v>
      </c>
      <c r="B43" s="107" t="str">
        <f>IF((COUNTIF(Summary!B57:AE57,"E")-COUNTIF(Summary!B57:AE57,"Y")&gt;0),(COUNTIF(Summary!B57:AE57,"E")-COUNTIF(Summary!B57:AE57,"Y")),"")</f>
        <v/>
      </c>
      <c r="C43" s="97"/>
      <c r="D43" s="98" t="str">
        <f>Summary!A116</f>
        <v>&lt;List Patch Here&gt;</v>
      </c>
      <c r="E43" s="107" t="str">
        <f>IF((COUNTIF(Summary!B116:AE116,"E")-COUNTIF(Summary!B116:AE116,"Y")&gt;0),(COUNTIF(Summary!B116:AE116,"E")-COUNTIF(Summary!B116:AE116,"Y")),"")</f>
        <v/>
      </c>
      <c r="F43" s="484"/>
      <c r="G43" s="26"/>
      <c r="H43" s="26"/>
    </row>
    <row r="44" spans="1:8" x14ac:dyDescent="0.2">
      <c r="A44" s="94" t="str">
        <f>Summary!A58</f>
        <v>&lt;&lt;List Badge Here&gt;&gt;</v>
      </c>
      <c r="B44" s="107" t="str">
        <f>IF((COUNTIF(Summary!B58:AE58,"E")-COUNTIF(Summary!B58:AE58,"Y")&gt;0),(COUNTIF(Summary!B58:AE58,"E")-COUNTIF(Summary!B58:AE58,"Y")),"")</f>
        <v/>
      </c>
      <c r="C44" s="97"/>
      <c r="D44" s="98" t="str">
        <f>Summary!A117</f>
        <v>&lt;List Patch Here&gt;</v>
      </c>
      <c r="E44" s="107" t="str">
        <f>IF((COUNTIF(Summary!B117:AE117,"E")-COUNTIF(Summary!B117:AE117,"Y")&gt;0),(COUNTIF(Summary!B117:AE117,"E")-COUNTIF(Summary!B117:AE117,"Y")),"")</f>
        <v/>
      </c>
      <c r="F44" s="484"/>
      <c r="G44" s="26"/>
      <c r="H44" s="26"/>
    </row>
    <row r="45" spans="1:8" x14ac:dyDescent="0.2">
      <c r="A45" s="94" t="str">
        <f>Summary!A59</f>
        <v>&lt;&lt;List Badge Here&gt;&gt;</v>
      </c>
      <c r="B45" s="107" t="str">
        <f>IF((COUNTIF(Summary!B59:AE59,"E")-COUNTIF(Summary!B59:AE59,"Y")&gt;0),(COUNTIF(Summary!B59:AE59,"E")-COUNTIF(Summary!B59:AE59,"Y")),"")</f>
        <v/>
      </c>
      <c r="C45" s="97"/>
      <c r="D45" s="98" t="str">
        <f>Summary!A118</f>
        <v>&lt;List Patch Here&gt;</v>
      </c>
      <c r="E45" s="107" t="str">
        <f>IF((COUNTIF(Summary!B118:AE118,"E")-COUNTIF(Summary!B118:AE118,"Y")&gt;0),(COUNTIF(Summary!B118:AE118,"E")-COUNTIF(Summary!B118:AE118,"Y")),"")</f>
        <v/>
      </c>
      <c r="F45" s="484"/>
      <c r="G45" s="26"/>
      <c r="H45" s="26"/>
    </row>
    <row r="46" spans="1:8" x14ac:dyDescent="0.2">
      <c r="A46" s="93" t="str">
        <f>Summary!A60</f>
        <v>Bridge to Juniors</v>
      </c>
      <c r="B46" s="107" t="str">
        <f>IF((COUNTIF(Summary!B60:AE60,"E")-COUNTIF(Summary!B60:AE60,"Y")&gt;0),(COUNTIF(Summary!B60:AE60,"E")-COUNTIF(Summary!B60:AE60,"Y")),"")</f>
        <v/>
      </c>
      <c r="C46" s="97"/>
      <c r="D46" s="98" t="str">
        <f>Summary!A119</f>
        <v>&lt;List Patch Here&gt;</v>
      </c>
      <c r="E46" s="107" t="str">
        <f>IF((COUNTIF(Summary!B119:AE119,"E")-COUNTIF(Summary!B119:AE119,"Y")&gt;0),(COUNTIF(Summary!B119:AE119,"E")-COUNTIF(Summary!B119:AE119,"Y")),"")</f>
        <v/>
      </c>
      <c r="F46" s="484"/>
      <c r="G46" s="26"/>
      <c r="H46" s="26"/>
    </row>
    <row r="47" spans="1:8" x14ac:dyDescent="0.2">
      <c r="A47" s="95" t="str">
        <f>Summary!A61</f>
        <v>Age-Level Awards</v>
      </c>
      <c r="B47" s="355"/>
      <c r="C47" s="97"/>
      <c r="D47" s="98" t="str">
        <f>Summary!A120</f>
        <v>&lt;List Patch Here&gt;</v>
      </c>
      <c r="E47" s="107" t="str">
        <f>IF((COUNTIF(Summary!B120:AE120,"E")-COUNTIF(Summary!B120:AE120,"Y")&gt;0),(COUNTIF(Summary!B120:AE120,"E")-COUNTIF(Summary!B120:AE120,"Y")),"")</f>
        <v/>
      </c>
      <c r="F47" s="484"/>
      <c r="G47" s="26"/>
      <c r="H47" s="26"/>
    </row>
    <row r="48" spans="1:8" x14ac:dyDescent="0.2">
      <c r="A48" s="96" t="str">
        <f>Summary!A62</f>
        <v>Cookie Rally (Year 1)</v>
      </c>
      <c r="B48" s="107" t="str">
        <f>IF((COUNTIF(Summary!B62:AE62,"E")-COUNTIF(Summary!B62:AE62,"Y")&gt;0),(COUNTIF(Summary!B62:AE62,"E")-COUNTIF(Summary!B62:AE62,"Y")),"")</f>
        <v/>
      </c>
      <c r="C48" s="97"/>
      <c r="D48" s="98" t="str">
        <f>Summary!A121</f>
        <v>&lt;List Patch Here&gt;</v>
      </c>
      <c r="E48" s="107" t="str">
        <f>IF((COUNTIF(Summary!B121:AE121,"E")-COUNTIF(Summary!B121:AE121,"Y")&gt;0),(COUNTIF(Summary!B121:AE121,"E")-COUNTIF(Summary!B121:AE121,"Y")),"")</f>
        <v/>
      </c>
      <c r="F48" s="484"/>
      <c r="G48" s="26"/>
      <c r="H48" s="26"/>
    </row>
    <row r="49" spans="1:8" x14ac:dyDescent="0.2">
      <c r="A49" s="96" t="str">
        <f>Summary!A63</f>
        <v>Cookie Sales (Year 1)</v>
      </c>
      <c r="B49" s="107" t="str">
        <f>IF((COUNTIF(Summary!B63:AE63,"E")-COUNTIF(Summary!B63:AE63,"Y")&gt;0),(COUNTIF(Summary!B63:AE63,"E")-COUNTIF(Summary!B63:AE63,"Y")),"")</f>
        <v/>
      </c>
      <c r="C49" s="97"/>
      <c r="D49" s="98" t="str">
        <f>Summary!A122</f>
        <v>&lt;List Patch Here&gt;</v>
      </c>
      <c r="E49" s="107" t="str">
        <f>IF((COUNTIF(Summary!B122:AE122,"E")-COUNTIF(Summary!B122:AE122,"Y")&gt;0),(COUNTIF(Summary!B122:AE122,"E")-COUNTIF(Summary!B122:AE122,"Y")),"")</f>
        <v/>
      </c>
      <c r="F49" s="484"/>
      <c r="G49" s="26"/>
      <c r="H49" s="26"/>
    </row>
    <row r="50" spans="1:8" x14ac:dyDescent="0.2">
      <c r="A50" s="96" t="str">
        <f>Summary!A64</f>
        <v>Cookie Pin (Year 1)</v>
      </c>
      <c r="B50" s="107" t="str">
        <f>IF((COUNTIF(Summary!B64:AE64,"E")-COUNTIF(Summary!B64:AE64,"Y")&gt;0),(COUNTIF(Summary!B64:AE64,"E")-COUNTIF(Summary!B64:AE64,"Y")),"")</f>
        <v/>
      </c>
      <c r="C50" s="97"/>
      <c r="D50" s="98" t="str">
        <f>Summary!A123</f>
        <v>&lt;List Patch Here&gt;</v>
      </c>
      <c r="E50" s="107" t="str">
        <f>IF((COUNTIF(Summary!B123:AE123,"E")-COUNTIF(Summary!B123:AE123,"Y")&gt;0),(COUNTIF(Summary!B123:AE123,"E")-COUNTIF(Summary!B123:AE123,"Y")),"")</f>
        <v/>
      </c>
      <c r="F50" s="484"/>
      <c r="G50" s="26"/>
      <c r="H50" s="26"/>
    </row>
    <row r="51" spans="1:8" x14ac:dyDescent="0.2">
      <c r="A51" s="96" t="str">
        <f>Summary!A65</f>
        <v>Cookie Rally (Year 2)</v>
      </c>
      <c r="B51" s="107" t="str">
        <f>IF((COUNTIF(Summary!B65:AE65,"E")-COUNTIF(Summary!B65:AE65,"Y")&gt;0),(COUNTIF(Summary!B65:AE65,"E")-COUNTIF(Summary!B65:AE65,"Y")),"")</f>
        <v/>
      </c>
      <c r="D51" s="98" t="str">
        <f>Summary!A124</f>
        <v>&lt;List Patch Here&gt;</v>
      </c>
      <c r="E51" s="107" t="str">
        <f>IF((COUNTIF(Summary!B124:AE124,"E")-COUNTIF(Summary!B124:AE124,"Y")&gt;0),(COUNTIF(Summary!B124:AE124,"E")-COUNTIF(Summary!B124:AE124,"Y")),"")</f>
        <v/>
      </c>
      <c r="G51" s="26"/>
      <c r="H51" s="26"/>
    </row>
    <row r="52" spans="1:8" x14ac:dyDescent="0.2">
      <c r="A52" s="96" t="str">
        <f>Summary!A66</f>
        <v>Cookie Sales (Year 2)</v>
      </c>
      <c r="B52" s="107" t="str">
        <f>IF((COUNTIF(Summary!B66:AE66,"E")-COUNTIF(Summary!B66:AE66,"Y")&gt;0),(COUNTIF(Summary!B66:AE66,"E")-COUNTIF(Summary!B66:AE66,"Y")),"")</f>
        <v/>
      </c>
      <c r="D52" s="98" t="str">
        <f>Summary!A125</f>
        <v>&lt;List Patch Here&gt;</v>
      </c>
      <c r="E52" s="107" t="str">
        <f>IF((COUNTIF(Summary!B125:AE125,"E")-COUNTIF(Summary!B125:AE125,"Y")&gt;0),(COUNTIF(Summary!B125:AE125,"E")-COUNTIF(Summary!B125:AE125,"Y")),"")</f>
        <v/>
      </c>
      <c r="G52" s="26"/>
      <c r="H52" s="26"/>
    </row>
    <row r="53" spans="1:8" x14ac:dyDescent="0.2">
      <c r="A53" s="96" t="str">
        <f>Summary!A67</f>
        <v>Cookie Pin (Year 2)</v>
      </c>
      <c r="B53" s="107" t="str">
        <f>IF((COUNTIF(Summary!B67:AE67,"E")-COUNTIF(Summary!B67:AE67,"Y")&gt;0),(COUNTIF(Summary!B67:AE67,"E")-COUNTIF(Summary!B67:AE67,"Y")),"")</f>
        <v/>
      </c>
      <c r="D53" s="98" t="str">
        <f>Summary!A126</f>
        <v>&lt;List Patch Here&gt;</v>
      </c>
      <c r="E53" s="107" t="str">
        <f>IF((COUNTIF(Summary!B126:AE126,"E")-COUNTIF(Summary!B126:AE126,"Y")&gt;0),(COUNTIF(Summary!B126:AE126,"E")-COUNTIF(Summary!B126:AE126,"Y")),"")</f>
        <v/>
      </c>
      <c r="G53" s="26"/>
      <c r="H53" s="26"/>
    </row>
    <row r="54" spans="1:8" x14ac:dyDescent="0.2">
      <c r="A54" s="96" t="str">
        <f>Summary!A68</f>
        <v>Fall Sales (Year 1)</v>
      </c>
      <c r="B54" s="107" t="str">
        <f>IF((COUNTIF(Summary!B68:AE68,"E")-COUNTIF(Summary!B68:AE68,"Y")&gt;0),(COUNTIF(Summary!B68:AE68,"E")-COUNTIF(Summary!B68:AE68,"Y")),"")</f>
        <v/>
      </c>
      <c r="D54" s="98" t="str">
        <f>Summary!A127</f>
        <v>&lt;List Patch Here&gt;</v>
      </c>
      <c r="E54" s="107" t="str">
        <f>IF((COUNTIF(Summary!B127:AE127,"E")-COUNTIF(Summary!B127:AE127,"Y")&gt;0),(COUNTIF(Summary!B127:AE127,"E")-COUNTIF(Summary!B127:AE127,"Y")),"")</f>
        <v/>
      </c>
      <c r="G54" s="26"/>
      <c r="H54" s="26"/>
    </row>
    <row r="55" spans="1:8" x14ac:dyDescent="0.2">
      <c r="A55" s="96" t="str">
        <f>Summary!A69</f>
        <v>Fall Sales (Year 2)</v>
      </c>
      <c r="B55" s="107" t="str">
        <f>IF((COUNTIF(Summary!B69:AE69,"E")-COUNTIF(Summary!B69:AE69,"Y")&gt;0),(COUNTIF(Summary!B69:AE69,"E")-COUNTIF(Summary!B69:AE69,"Y")),"")</f>
        <v/>
      </c>
      <c r="D55" s="98" t="str">
        <f>Summary!A128</f>
        <v>&lt;List Patch Here&gt;</v>
      </c>
      <c r="E55" s="107" t="str">
        <f>IF((COUNTIF(Summary!B128:AE128,"E")-COUNTIF(Summary!B128:AE128,"Y")&gt;0),(COUNTIF(Summary!B128:AE128,"E")-COUNTIF(Summary!B128:AE128,"Y")),"")</f>
        <v/>
      </c>
    </row>
    <row r="56" spans="1:8" x14ac:dyDescent="0.2">
      <c r="A56" s="96" t="str">
        <f>Summary!A70</f>
        <v>Thinking Day (Year 1)</v>
      </c>
      <c r="B56" s="107" t="str">
        <f>IF((COUNTIF(Summary!B70:AE70,"E")-COUNTIF(Summary!B70:AE70,"Y")&gt;0),(COUNTIF(Summary!B70:AE70,"E")-COUNTIF(Summary!B70:AE70,"Y")),"")</f>
        <v/>
      </c>
      <c r="D56" s="98" t="str">
        <f>Summary!A129</f>
        <v>&lt;List Patch Here&gt;</v>
      </c>
      <c r="E56" s="107" t="str">
        <f>IF((COUNTIF(Summary!B129:AE129,"E")-COUNTIF(Summary!B129:AE129,"Y")&gt;0),(COUNTIF(Summary!B129:AE129,"E")-COUNTIF(Summary!B129:AE129,"Y")),"")</f>
        <v/>
      </c>
    </row>
    <row r="57" spans="1:8" x14ac:dyDescent="0.2">
      <c r="A57" s="96" t="str">
        <f>Summary!A71</f>
        <v>Thinking Day (Year 2)</v>
      </c>
      <c r="B57" s="107" t="str">
        <f>IF((COUNTIF(Summary!B71:AE71,"E")-COUNTIF(Summary!B71:AE71,"Y")&gt;0),(COUNTIF(Summary!B71:AE71,"E")-COUNTIF(Summary!B71:AE71,"Y")),"")</f>
        <v/>
      </c>
      <c r="D57" s="98" t="str">
        <f>Summary!A130</f>
        <v>&lt;List Patch Here&gt;</v>
      </c>
      <c r="E57" s="107" t="str">
        <f>IF((COUNTIF(Summary!B130:AE130,"E")-COUNTIF(Summary!B130:AE130,"Y")&gt;0),(COUNTIF(Summary!B130:AE130,"E")-COUNTIF(Summary!B130:AE130,"Y")),"")</f>
        <v/>
      </c>
    </row>
    <row r="58" spans="1:8" x14ac:dyDescent="0.2">
      <c r="A58" s="96" t="str">
        <f>Summary!A72</f>
        <v>Investiture</v>
      </c>
      <c r="B58" s="107" t="str">
        <f>IF((COUNTIF(Summary!B72:AE72,"E")-COUNTIF(Summary!B72:AE72,"Y")&gt;0),(COUNTIF(Summary!B72:AE72,"E")-COUNTIF(Summary!B72:AE72,"Y")),"")</f>
        <v/>
      </c>
      <c r="D58" s="98" t="str">
        <f>Summary!A131</f>
        <v>&lt;List Patch Here&gt;</v>
      </c>
      <c r="E58" s="107" t="str">
        <f>IF((COUNTIF(Summary!B131:AE131,"E")-COUNTIF(Summary!B131:AE131,"Y")&gt;0),(COUNTIF(Summary!B131:AE131,"E")-COUNTIF(Summary!B131:AE131,"Y")),"")</f>
        <v/>
      </c>
    </row>
    <row r="59" spans="1:8" x14ac:dyDescent="0.2">
      <c r="A59" s="96" t="str">
        <f>Summary!A73</f>
        <v>Rededication (1st year)</v>
      </c>
      <c r="B59" s="107" t="str">
        <f>IF((COUNTIF(Summary!B73:AE73,"E")-COUNTIF(Summary!B73:AE73,"Y")&gt;0),(COUNTIF(Summary!B73:AE73,"E")-COUNTIF(Summary!B73:AE73,"Y")),"")</f>
        <v/>
      </c>
      <c r="D59" s="98" t="str">
        <f>Summary!A132</f>
        <v>&lt;List Patch Here&gt;</v>
      </c>
      <c r="E59" s="107" t="str">
        <f>IF((COUNTIF(Summary!B132:AE132,"E")-COUNTIF(Summary!B132:AE132,"Y")&gt;0),(COUNTIF(Summary!B132:AE132,"E")-COUNTIF(Summary!B132:AE132,"Y")),"")</f>
        <v/>
      </c>
    </row>
    <row r="60" spans="1:8" x14ac:dyDescent="0.2">
      <c r="A60" s="96" t="str">
        <f>Summary!A74</f>
        <v>Rededication (2nd year)</v>
      </c>
      <c r="B60" s="107" t="str">
        <f>IF((COUNTIF(Summary!B74:AE74,"E")-COUNTIF(Summary!B74:AE74,"Y")&gt;0),(COUNTIF(Summary!B74:AE74,"E")-COUNTIF(Summary!B74:AE74,"Y")),"")</f>
        <v/>
      </c>
    </row>
    <row r="61" spans="1:8" x14ac:dyDescent="0.2">
      <c r="A61" s="96" t="str">
        <f>Summary!A75</f>
        <v>Rededication (3rd year)</v>
      </c>
      <c r="B61" s="107" t="str">
        <f>IF((COUNTIF(Summary!B75:AE75,"E")-COUNTIF(Summary!B75:AE75,"Y")&gt;0),(COUNTIF(Summary!B75:AE75,"E")-COUNTIF(Summary!B75:AE75,"Y")),"")</f>
        <v/>
      </c>
    </row>
  </sheetData>
  <sheetProtection algorithmName="SHA-512" hashValue="s392zMjeh/l8Tp+9LXNVfbia+ZibPya7uMBaI7cKJuPOUUOjtDb0WyHBS2lUiXfsn3TmoWV+jmH/5ht8YIbWyQ==" saltValue="/Z7uQYp6U+dZ/qIuCZHLNQ==" spinCount="100000" sheet="1" objects="1" scenarios="1" selectLockedCells="1" selectUnlockedCells="1"/>
  <mergeCells count="1">
    <mergeCell ref="F1:F50"/>
  </mergeCells>
  <phoneticPr fontId="6" type="noConversion"/>
  <printOptions horizontalCentered="1"/>
  <pageMargins left="0.75" right="0.75" top="1" bottom="0.5" header="0.5" footer="0.25"/>
  <pageSetup scale="91" orientation="portrait" r:id="rId1"/>
  <headerFooter alignWithMargins="0">
    <oddHeader>&amp;C&amp;"Arial,Bold"&amp;14BrownieTrax
&amp;12Order Page - &amp;D</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366"/>
  <sheetViews>
    <sheetView showGridLines="0" topLeftCell="A61" zoomScale="62" zoomScaleNormal="62" workbookViewId="0">
      <selection activeCell="S88" sqref="S88"/>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v>
      </c>
      <c r="B1" s="507"/>
      <c r="C1" s="507"/>
      <c r="D1" s="100"/>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IF(Badges!D58="A","A"," ")</f>
        <v xml:space="preserve"> </v>
      </c>
      <c r="I4" s="280"/>
      <c r="J4" s="283" t="str">
        <f>Badges!C132</f>
        <v>Make a pinch pot</v>
      </c>
      <c r="K4" s="281" t="str">
        <f>IF(Badges!D132="A","A"," ")</f>
        <v xml:space="preserve"> </v>
      </c>
      <c r="M4" s="280"/>
      <c r="N4" s="283" t="str">
        <f>Badges!C205</f>
        <v>GORP</v>
      </c>
      <c r="O4" s="281" t="str">
        <f>IF(Badges!D205="A","A"," ")</f>
        <v xml:space="preserve"> </v>
      </c>
      <c r="Q4" s="280"/>
      <c r="R4" s="283" t="str">
        <f>Badges!C279</f>
        <v>If you have a pet of your own, make</v>
      </c>
      <c r="S4" s="281" t="str">
        <f>IF(Badges!D279="A","A"," ")</f>
        <v xml:space="preserve"> </v>
      </c>
      <c r="T4" s="526"/>
      <c r="U4" s="526"/>
    </row>
    <row r="5" spans="1:21" ht="12.75" customHeight="1" x14ac:dyDescent="0.2">
      <c r="A5" s="514" t="str">
        <f>Summary!A5</f>
        <v>Computer Expert</v>
      </c>
      <c r="B5" s="515"/>
      <c r="C5" s="330" t="str">
        <f>IF(Badges!D28="C","C",IF(Badges!D28="P","P",""))</f>
        <v/>
      </c>
      <c r="E5" s="280"/>
      <c r="F5" s="283" t="str">
        <f>Badges!C59</f>
        <v>Ask a dancer for help</v>
      </c>
      <c r="G5" s="281" t="str">
        <f>IF(Badges!D59="A","A"," ")</f>
        <v xml:space="preserve"> </v>
      </c>
      <c r="I5" s="280"/>
      <c r="J5" s="283" t="str">
        <f>Badges!C133</f>
        <v>Make a coil pot</v>
      </c>
      <c r="K5" s="281" t="str">
        <f>IF(Badges!D133="A","A"," ")</f>
        <v xml:space="preserve"> </v>
      </c>
      <c r="M5" s="280"/>
      <c r="N5" s="283" t="str">
        <f>Badges!C206</f>
        <v>Make a "walking salad"</v>
      </c>
      <c r="O5" s="281" t="str">
        <f>IF(Badges!D206="A","A"," ")</f>
        <v xml:space="preserve"> </v>
      </c>
      <c r="Q5" s="280"/>
      <c r="R5" s="283" t="str">
        <f>Badges!C280</f>
        <v>Volunteer to feed someone else's</v>
      </c>
      <c r="S5" s="281" t="str">
        <f>IF(Badges!D280="A","A"," ")</f>
        <v xml:space="preserve"> </v>
      </c>
      <c r="T5" s="526"/>
      <c r="U5" s="526"/>
    </row>
    <row r="6" spans="1:21" ht="12.75" customHeight="1" x14ac:dyDescent="0.2">
      <c r="A6" s="503" t="str">
        <f>Summary!A6</f>
        <v>My Best Self</v>
      </c>
      <c r="B6" s="504"/>
      <c r="C6" s="282" t="str">
        <f>IF(Badges!D51="C","C",IF(Badges!D51="P","P",""))</f>
        <v/>
      </c>
      <c r="E6" s="280"/>
      <c r="F6" s="283" t="str">
        <f>Badges!C60</f>
        <v>Try "dancersise"</v>
      </c>
      <c r="G6" s="281" t="str">
        <f>IF(Badges!D60="A","A"," ")</f>
        <v xml:space="preserve"> </v>
      </c>
      <c r="I6" s="280"/>
      <c r="J6" s="283" t="str">
        <f>Badges!C134</f>
        <v>Make a slab pot</v>
      </c>
      <c r="K6" s="281" t="str">
        <f>IF(Badges!D134="A","A"," ")</f>
        <v xml:space="preserve"> </v>
      </c>
      <c r="M6" s="280"/>
      <c r="N6" s="283" t="str">
        <f>Badges!C207</f>
        <v>Bring a "nose-bag lunch"</v>
      </c>
      <c r="O6" s="281" t="str">
        <f>IF(Badges!D207="A","A"," ")</f>
        <v xml:space="preserve"> </v>
      </c>
      <c r="Q6" s="280"/>
      <c r="R6" s="283" t="str">
        <f>Badges!C281</f>
        <v>Make a pet budget for two pets</v>
      </c>
      <c r="S6" s="281" t="str">
        <f>IF(Badges!D281="A","A"," ")</f>
        <v xml:space="preserve"> </v>
      </c>
      <c r="T6" s="526"/>
      <c r="U6" s="526"/>
    </row>
    <row r="7" spans="1:21" x14ac:dyDescent="0.2">
      <c r="A7" s="503" t="str">
        <f>Summary!A7</f>
        <v>Dancer</v>
      </c>
      <c r="B7" s="504"/>
      <c r="C7" s="282" t="str">
        <f>IF(Badges!D74="C","C",IF(Badges!D74="P","P",""))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IF(Badges!D97="C","C",IF(Badges!D97="P","P",""))</f>
        <v/>
      </c>
      <c r="E8" s="280"/>
      <c r="F8" s="283" t="str">
        <f>Badges!C62</f>
        <v>Head to the studio</v>
      </c>
      <c r="G8" s="281" t="str">
        <f>IF(Badges!D62="A","A"," ")</f>
        <v xml:space="preserve"> </v>
      </c>
      <c r="I8" s="280"/>
      <c r="J8" s="283" t="str">
        <f>Badges!C136</f>
        <v>Decorate a tile</v>
      </c>
      <c r="K8" s="281" t="str">
        <f>IF(Badges!D136="A","A"," ")</f>
        <v xml:space="preserve"> </v>
      </c>
      <c r="M8" s="280"/>
      <c r="N8" s="283" t="str">
        <f>Badges!C209</f>
        <v>Have a scavenger hunt</v>
      </c>
      <c r="O8" s="281" t="str">
        <f>IF(Badges!D209="A","A"," ")</f>
        <v xml:space="preserve"> </v>
      </c>
      <c r="Q8" s="280">
        <v>1</v>
      </c>
      <c r="R8" s="283" t="str">
        <f>Badges!C285</f>
        <v>Try a scavenger hunt</v>
      </c>
      <c r="S8" s="294"/>
    </row>
    <row r="9" spans="1:21" x14ac:dyDescent="0.2">
      <c r="A9" s="512" t="str">
        <f>Summary!A9</f>
        <v>My Family Story</v>
      </c>
      <c r="B9" s="513"/>
      <c r="C9" s="329" t="str">
        <f>IF(Badges!D120="C","C",IF(Badges!D120="P","P",""))</f>
        <v/>
      </c>
      <c r="E9" s="280"/>
      <c r="F9" s="283" t="str">
        <f>Badges!C63</f>
        <v>Team up with an adult to find</v>
      </c>
      <c r="G9" s="281" t="str">
        <f>IF(Badges!D63="A","A"," ")</f>
        <v xml:space="preserve"> </v>
      </c>
      <c r="I9" s="280"/>
      <c r="J9" s="283" t="str">
        <f>Badges!C137</f>
        <v>Make a pinch or slab sculpture</v>
      </c>
      <c r="K9" s="281" t="str">
        <f>IF(Badges!D137="A","A"," ")</f>
        <v xml:space="preserve"> </v>
      </c>
      <c r="M9" s="280"/>
      <c r="N9" s="283" t="str">
        <f>Badges!C210</f>
        <v>Play "I Spy"</v>
      </c>
      <c r="O9" s="281" t="str">
        <f>IF(Badges!D210="A","A"," ")</f>
        <v xml:space="preserve"> </v>
      </c>
      <c r="Q9" s="280"/>
      <c r="R9" s="283" t="str">
        <f>Badges!C286</f>
        <v>Find it</v>
      </c>
      <c r="S9" s="281" t="str">
        <f>IF(Badges!D286="A","A"," ")</f>
        <v xml:space="preserve"> </v>
      </c>
    </row>
    <row r="10" spans="1:21" x14ac:dyDescent="0.2">
      <c r="A10" s="505" t="str">
        <f>Summary!A10</f>
        <v>It's Your Planet -- Love It!</v>
      </c>
      <c r="B10" s="505"/>
      <c r="C10" s="505"/>
      <c r="E10" s="280"/>
      <c r="F10" s="283" t="str">
        <f>Badges!C64</f>
        <v>Pretend you're a Girl Scout</v>
      </c>
      <c r="G10" s="281" t="str">
        <f>IF(Badges!D64="A","A"," ")</f>
        <v xml:space="preserve"> </v>
      </c>
      <c r="I10" s="280"/>
      <c r="J10" s="283" t="str">
        <f>Badges!C138</f>
        <v>Make beads for jewelry</v>
      </c>
      <c r="K10" s="281" t="str">
        <f>IF(Badges!D138="A","A"," ")</f>
        <v xml:space="preserve"> </v>
      </c>
      <c r="M10" s="280"/>
      <c r="N10" s="283" t="str">
        <f>Badges!C211</f>
        <v>Do a detective hike</v>
      </c>
      <c r="O10" s="281" t="str">
        <f>IF(Badges!D211="A","A"," ")</f>
        <v xml:space="preserve"> </v>
      </c>
      <c r="Q10" s="280"/>
      <c r="R10" s="283" t="str">
        <f>Badges!C287</f>
        <v>See it</v>
      </c>
      <c r="S10" s="281" t="str">
        <f>IF(Badges!D287="A","A"," ")</f>
        <v xml:space="preserve"> </v>
      </c>
    </row>
    <row r="11" spans="1:21" x14ac:dyDescent="0.2">
      <c r="A11" s="514" t="str">
        <f>Summary!A11</f>
        <v>Potter</v>
      </c>
      <c r="B11" s="515"/>
      <c r="C11" s="330" t="str">
        <f>IF(Badges!D144="C","C",IF(Badges!D144="P","P",""))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IF(Badges!D288="A","A"," ")</f>
        <v xml:space="preserve"> </v>
      </c>
    </row>
    <row r="12" spans="1:21" x14ac:dyDescent="0.2">
      <c r="A12" s="503" t="str">
        <f>Summary!A12</f>
        <v>Household Elf</v>
      </c>
      <c r="B12" s="504"/>
      <c r="C12" s="282" t="str">
        <f>IF(Badges!D167="C","C",IF(Badges!D167="P","P",""))</f>
        <v/>
      </c>
      <c r="E12" s="280"/>
      <c r="F12" s="283" t="str">
        <f>Badges!C66</f>
        <v>Create a special-occasion dance</v>
      </c>
      <c r="G12" s="281" t="str">
        <f>IF(Badges!D66="A","A"," ")</f>
        <v xml:space="preserve"> </v>
      </c>
      <c r="I12" s="280"/>
      <c r="J12" s="283" t="str">
        <f>Badges!C140</f>
        <v>Dip your pottery</v>
      </c>
      <c r="K12" s="281" t="str">
        <f>IF(Badges!D140="A","A","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IF(Badges!D190="C","C",IF(Badges!D190="P","P",""))</f>
        <v/>
      </c>
      <c r="E13" s="280"/>
      <c r="F13" s="283" t="str">
        <f>Badges!C67</f>
        <v>Use dance to tell a story</v>
      </c>
      <c r="G13" s="281" t="str">
        <f>IF(Badges!D67="A","A"," ")</f>
        <v xml:space="preserve"> </v>
      </c>
      <c r="I13" s="280"/>
      <c r="J13" s="283" t="str">
        <f>Badges!C141</f>
        <v>Paint on glaze</v>
      </c>
      <c r="K13" s="281" t="str">
        <f>IF(Badges!D141="A","A"," ")</f>
        <v xml:space="preserve"> </v>
      </c>
      <c r="M13" s="280"/>
      <c r="N13" s="283" t="str">
        <f>Badges!C216</f>
        <v>Set your alarm</v>
      </c>
      <c r="O13" s="281" t="str">
        <f>IF(Badges!D216="A","A"," ")</f>
        <v xml:space="preserve"> </v>
      </c>
      <c r="Q13" s="280"/>
      <c r="R13" s="283" t="str">
        <f>Badges!C290</f>
        <v>Get a clue</v>
      </c>
      <c r="S13" s="281" t="str">
        <f>IF(Badges!D290="A","A"," ")</f>
        <v xml:space="preserve"> </v>
      </c>
    </row>
    <row r="14" spans="1:21" x14ac:dyDescent="0.2">
      <c r="A14" s="503" t="str">
        <f>Summary!A14</f>
        <v>Hiker</v>
      </c>
      <c r="B14" s="504"/>
      <c r="C14" s="282" t="str">
        <f>IF(Badges!D213="C","C",IF(Badges!D213="P","P",""))</f>
        <v/>
      </c>
      <c r="E14" s="280"/>
      <c r="F14" s="283" t="str">
        <f>Badges!C68</f>
        <v>Make up a dance to your favorite</v>
      </c>
      <c r="G14" s="281" t="str">
        <f>IF(Badges!D68="A","A"," ")</f>
        <v xml:space="preserve"> </v>
      </c>
      <c r="I14" s="280"/>
      <c r="J14" s="283" t="str">
        <f>Badges!C142</f>
        <v>Sponge paint your pottery</v>
      </c>
      <c r="K14" s="281" t="str">
        <f>IF(Badges!D142="A","A"," ")</f>
        <v xml:space="preserve"> </v>
      </c>
      <c r="M14" s="280"/>
      <c r="N14" s="283" t="str">
        <f>Badges!C217</f>
        <v>Lay out your clothes</v>
      </c>
      <c r="O14" s="281" t="str">
        <f>IF(Badges!D217="A","A"," ")</f>
        <v xml:space="preserve"> </v>
      </c>
      <c r="Q14" s="280"/>
      <c r="R14" s="283" t="str">
        <f>Badges!C291</f>
        <v>Mystery box</v>
      </c>
      <c r="S14" s="281" t="str">
        <f>IF(Badges!D291="A","A"," ")</f>
        <v xml:space="preserve"> </v>
      </c>
    </row>
    <row r="15" spans="1:21" x14ac:dyDescent="0.2">
      <c r="A15" s="512" t="str">
        <f>Summary!A15</f>
        <v>My Great Day</v>
      </c>
      <c r="B15" s="513"/>
      <c r="C15" s="329" t="str">
        <f>IF(Badges!D236="C","C",IF(Badges!D236="P","P",""))</f>
        <v/>
      </c>
      <c r="E15" s="280">
        <v>5</v>
      </c>
      <c r="F15" s="283" t="str">
        <f>Badges!C69</f>
        <v>Show your moves</v>
      </c>
      <c r="G15" s="294"/>
      <c r="I15" s="489" t="str">
        <f>Badges!B145</f>
        <v>Household Elf</v>
      </c>
      <c r="J15" s="490"/>
      <c r="K15" s="490"/>
      <c r="M15" s="280"/>
      <c r="N15" s="283" t="str">
        <f>Badges!C218</f>
        <v>Make your bed</v>
      </c>
      <c r="O15" s="281" t="str">
        <f>IF(Badges!D218="A","A"," ")</f>
        <v xml:space="preserve"> </v>
      </c>
      <c r="Q15" s="280"/>
      <c r="R15" s="283" t="str">
        <f>Badges!C292</f>
        <v>Who's who</v>
      </c>
      <c r="S15" s="281" t="str">
        <f>IF(Badges!D292="A","A"," ")</f>
        <v xml:space="preserve"> </v>
      </c>
    </row>
    <row r="16" spans="1:21" x14ac:dyDescent="0.2">
      <c r="A16" s="505" t="str">
        <f>Summary!A16</f>
        <v>It's Your Story -- Tell It!</v>
      </c>
      <c r="B16" s="505"/>
      <c r="C16" s="505"/>
      <c r="E16" s="280"/>
      <c r="F16" s="283" t="str">
        <f>Badges!C70</f>
        <v>Throw a dance party</v>
      </c>
      <c r="G16" s="281" t="str">
        <f>IF(Badges!D70="A","A","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IF(Badges!D260="C","C",IF(Badges!D260="P","P",""))</f>
        <v/>
      </c>
      <c r="E17" s="280"/>
      <c r="F17" s="283" t="str">
        <f>Badges!C71</f>
        <v>Perform a dance show for your</v>
      </c>
      <c r="G17" s="281" t="str">
        <f>IF(Badges!D71="A","A"," ")</f>
        <v xml:space="preserve"> </v>
      </c>
      <c r="I17" s="280"/>
      <c r="J17" s="283" t="str">
        <f>Badges!C147</f>
        <v>Be a light-saver</v>
      </c>
      <c r="K17" s="281" t="str">
        <f>IF(Badges!D146="A","A"," ")</f>
        <v xml:space="preserve"> </v>
      </c>
      <c r="M17" s="280"/>
      <c r="N17" s="283" t="str">
        <f>Badges!C220</f>
        <v>Sort your school supplies</v>
      </c>
      <c r="O17" s="281" t="str">
        <f>IF(Badges!D220="A","A"," ")</f>
        <v xml:space="preserve"> </v>
      </c>
      <c r="Q17" s="280"/>
      <c r="R17" s="283" t="str">
        <f>Badges!C294</f>
        <v>Pin the tail on…</v>
      </c>
      <c r="S17" s="281" t="str">
        <f>IF(Badges!D294="A","A"," ")</f>
        <v xml:space="preserve"> </v>
      </c>
    </row>
    <row r="18" spans="1:19" x14ac:dyDescent="0.2">
      <c r="A18" s="503" t="str">
        <f>Summary!A18</f>
        <v>Pets</v>
      </c>
      <c r="B18" s="504"/>
      <c r="C18" s="282" t="str">
        <f>IF(Badges!D283="C","C",IF(Badges!D283="P","P",""))</f>
        <v/>
      </c>
      <c r="E18" s="280"/>
      <c r="F18" s="283" t="str">
        <f>Badges!C72</f>
        <v>Perform a dance for your family</v>
      </c>
      <c r="G18" s="281" t="str">
        <f>IF(Badges!D72="A","A"," ")</f>
        <v xml:space="preserve"> </v>
      </c>
      <c r="I18" s="280"/>
      <c r="J18" s="283" t="str">
        <f>Badges!C148</f>
        <v>Go on an energy scavenger hunt</v>
      </c>
      <c r="K18" s="281" t="str">
        <f>IF(Badges!D147="A","A"," ")</f>
        <v xml:space="preserve"> </v>
      </c>
      <c r="M18" s="280"/>
      <c r="N18" s="283" t="str">
        <f>Badges!C221</f>
        <v>Make and label play-stuff bins</v>
      </c>
      <c r="O18" s="281" t="str">
        <f>IF(Badges!D221="A","A"," ")</f>
        <v xml:space="preserve"> </v>
      </c>
      <c r="Q18" s="280"/>
      <c r="R18" s="283" t="str">
        <f>Badges!C295</f>
        <v>Heat things up</v>
      </c>
      <c r="S18" s="281" t="str">
        <f>IF(Badges!D295="A","A"," ")</f>
        <v xml:space="preserve"> </v>
      </c>
    </row>
    <row r="19" spans="1:19" x14ac:dyDescent="0.2">
      <c r="A19" s="503" t="str">
        <f>Summary!A19</f>
        <v>Making Games</v>
      </c>
      <c r="B19" s="504"/>
      <c r="C19" s="282" t="str">
        <f>IF(Badges!D306="C","C",IF(Badges!D306="P","P",""))</f>
        <v/>
      </c>
      <c r="E19" s="489" t="str">
        <f>Badges!B75</f>
        <v>Home Scientist</v>
      </c>
      <c r="F19" s="490"/>
      <c r="G19" s="490"/>
      <c r="I19" s="280"/>
      <c r="J19" s="283" t="str">
        <f>Badges!C149</f>
        <v>Find out about three ways to use</v>
      </c>
      <c r="K19" s="281" t="str">
        <f>IF(Badges!D148="A","A"," ")</f>
        <v xml:space="preserve"> </v>
      </c>
      <c r="M19" s="280"/>
      <c r="N19" s="283" t="str">
        <f>Badges!C222</f>
        <v>Organize your clothes</v>
      </c>
      <c r="O19" s="281" t="str">
        <f>IF(Badges!D222="A","A"," ")</f>
        <v xml:space="preserve"> </v>
      </c>
      <c r="Q19" s="280"/>
      <c r="R19" s="283" t="str">
        <f>Badges!C296</f>
        <v>Race day</v>
      </c>
      <c r="S19" s="281" t="str">
        <f>IF(Badges!D296="A","A"," ")</f>
        <v xml:space="preserve"> </v>
      </c>
    </row>
    <row r="20" spans="1:19" x14ac:dyDescent="0.2">
      <c r="A20" s="503" t="str">
        <f>Summary!A20</f>
        <v>Inventor</v>
      </c>
      <c r="B20" s="504"/>
      <c r="C20" s="282" t="str">
        <f>IF(Badges!D329="C","C",IF(Badges!D329="P","P",""))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IF(Badges!D352="C","C",IF(Badges!D352="P","P",""))</f>
        <v/>
      </c>
      <c r="E21" s="280"/>
      <c r="F21" s="283" t="str">
        <f>Badges!C77</f>
        <v>Make a salad dressing</v>
      </c>
      <c r="G21" s="281" t="str">
        <f>IF(Badges!D77="A","A"," ")</f>
        <v xml:space="preserve"> </v>
      </c>
      <c r="I21" s="280"/>
      <c r="J21" s="283" t="str">
        <f>Badges!C151</f>
        <v>Use less water by taking shorter</v>
      </c>
      <c r="K21" s="281" t="str">
        <f>IF(Badges!D150="A","A"," ")</f>
        <v xml:space="preserve"> </v>
      </c>
      <c r="M21" s="280"/>
      <c r="N21" s="283" t="str">
        <f>Badges!C224</f>
        <v>Create your own homework space</v>
      </c>
      <c r="O21" s="281" t="str">
        <f>IF(Badges!D224="A","A"," ")</f>
        <v xml:space="preserve"> </v>
      </c>
      <c r="Q21" s="280"/>
      <c r="R21" s="283" t="str">
        <f>Badges!C298</f>
        <v>You're It</v>
      </c>
      <c r="S21" s="281" t="str">
        <f>IF(Badges!D298="A","A"," ")</f>
        <v xml:space="preserve"> </v>
      </c>
    </row>
    <row r="22" spans="1:19" x14ac:dyDescent="0.2">
      <c r="A22" s="217"/>
      <c r="B22" s="327"/>
      <c r="C22" s="296"/>
      <c r="E22" s="280"/>
      <c r="F22" s="283" t="str">
        <f>Badges!C78</f>
        <v>Grow rock candy</v>
      </c>
      <c r="G22" s="281" t="str">
        <f>IF(Badges!D78="A","A"," ")</f>
        <v xml:space="preserve"> </v>
      </c>
      <c r="I22" s="280"/>
      <c r="J22" s="283" t="str">
        <f>Badges!C152</f>
        <v>Turn off the faucet when brushing</v>
      </c>
      <c r="K22" s="281" t="str">
        <f>IF(Badges!D151="A","A"," ")</f>
        <v xml:space="preserve"> </v>
      </c>
      <c r="M22" s="280"/>
      <c r="N22" s="283" t="str">
        <f>Badges!C225</f>
        <v>Make a homework station</v>
      </c>
      <c r="O22" s="281" t="str">
        <f>IF(Badges!D225="A","A"," ")</f>
        <v xml:space="preserve"> </v>
      </c>
      <c r="Q22" s="280"/>
      <c r="R22" s="283" t="str">
        <f>Badges!C299</f>
        <v>Duck, Duck, "Moo"-se</v>
      </c>
      <c r="S22" s="281" t="str">
        <f>IF(Badges!D299="A","A"," ")</f>
        <v xml:space="preserve"> </v>
      </c>
    </row>
    <row r="23" spans="1:19" x14ac:dyDescent="0.2">
      <c r="A23" s="489" t="str">
        <f>Badges!B6</f>
        <v>Computer Expert</v>
      </c>
      <c r="B23" s="490"/>
      <c r="C23" s="490"/>
      <c r="E23" s="280"/>
      <c r="F23" s="283" t="str">
        <f>Badges!C79</f>
        <v>Make your own ice cream</v>
      </c>
      <c r="G23" s="281" t="str">
        <f>IF(Badges!D79="A","A"," ")</f>
        <v xml:space="preserve"> </v>
      </c>
      <c r="I23" s="280"/>
      <c r="J23" s="283" t="str">
        <f>Badges!C153</f>
        <v>Find three ways to save water</v>
      </c>
      <c r="K23" s="281" t="str">
        <f>IF(Badges!D152="A","A"," ")</f>
        <v xml:space="preserve"> </v>
      </c>
      <c r="M23" s="280"/>
      <c r="N23" s="283" t="str">
        <f>Badges!C226</f>
        <v>Make a homework schedule</v>
      </c>
      <c r="O23" s="281" t="str">
        <f>IF(Badges!D226="A","A"," ")</f>
        <v xml:space="preserve"> </v>
      </c>
      <c r="Q23" s="280"/>
      <c r="R23" s="283" t="str">
        <f>Badges!C300</f>
        <v>Hop to it</v>
      </c>
      <c r="S23" s="281" t="str">
        <f>IF(Badges!D300="A","A","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IF(Badges!D8="A","A"," ")</f>
        <v xml:space="preserve"> </v>
      </c>
      <c r="E25" s="280"/>
      <c r="F25" s="283" t="str">
        <f>Badges!C81</f>
        <v>Follow the balloon leader</v>
      </c>
      <c r="G25" s="281" t="str">
        <f>IF(Badges!D81="A","A"," ")</f>
        <v xml:space="preserve"> </v>
      </c>
      <c r="I25" s="280"/>
      <c r="J25" s="283" t="str">
        <f>Badges!C155</f>
        <v>Make a natural cleaner</v>
      </c>
      <c r="K25" s="281" t="str">
        <f>IF(Badges!D154="A","A"," ")</f>
        <v xml:space="preserve"> </v>
      </c>
      <c r="M25" s="280"/>
      <c r="N25" s="283" t="str">
        <f>Badges!C228</f>
        <v>Make a "special dates" calendar</v>
      </c>
      <c r="O25" s="281" t="str">
        <f>IF(Badges!D228="A","A"," ")</f>
        <v xml:space="preserve"> </v>
      </c>
      <c r="Q25" s="280"/>
      <c r="R25" s="283" t="str">
        <f>Badges!C302</f>
        <v>Queen of the court</v>
      </c>
      <c r="S25" s="281" t="str">
        <f>IF(Badges!D302="A","A"," ")</f>
        <v xml:space="preserve"> </v>
      </c>
    </row>
    <row r="26" spans="1:19" x14ac:dyDescent="0.2">
      <c r="A26" s="280"/>
      <c r="B26" s="283" t="str">
        <f>Badges!C9</f>
        <v>Create a cool card</v>
      </c>
      <c r="C26" s="281" t="str">
        <f>IF(Badges!D9="A","A"," ")</f>
        <v xml:space="preserve"> </v>
      </c>
      <c r="E26" s="280"/>
      <c r="F26" s="283" t="str">
        <f>Badges!C82</f>
        <v>Make pepper dance</v>
      </c>
      <c r="G26" s="281" t="str">
        <f>IF(Badges!D82="A","A"," ")</f>
        <v xml:space="preserve"> </v>
      </c>
      <c r="I26" s="280"/>
      <c r="J26" s="283" t="str">
        <f>Badges!C156</f>
        <v>Make a natural spray to use on</v>
      </c>
      <c r="K26" s="281" t="str">
        <f>IF(Badges!D155="A","A"," ")</f>
        <v xml:space="preserve"> </v>
      </c>
      <c r="M26" s="280"/>
      <c r="N26" s="283" t="str">
        <f>Badges!C229</f>
        <v>Make a family activities schedule</v>
      </c>
      <c r="O26" s="281" t="str">
        <f>IF(Badges!D229="A","A"," ")</f>
        <v xml:space="preserve"> </v>
      </c>
      <c r="Q26" s="280"/>
      <c r="R26" s="283" t="str">
        <f>Badges!C303</f>
        <v>Field of dreams</v>
      </c>
      <c r="S26" s="281" t="str">
        <f>IF(Badges!D303="A","A"," ")</f>
        <v xml:space="preserve"> </v>
      </c>
    </row>
    <row r="27" spans="1:19" x14ac:dyDescent="0.2">
      <c r="A27" s="280"/>
      <c r="B27" s="283" t="str">
        <f>Badges!C10</f>
        <v>Build a bookmark</v>
      </c>
      <c r="C27" s="281" t="str">
        <f>IF(Badges!D10="A","A"," ")</f>
        <v xml:space="preserve"> </v>
      </c>
      <c r="E27" s="280"/>
      <c r="F27" s="283" t="str">
        <f>Badges!C79</f>
        <v>Make your own ice cream</v>
      </c>
      <c r="G27" s="281" t="str">
        <f>IF(Badges!D83="A","A"," ")</f>
        <v xml:space="preserve"> </v>
      </c>
      <c r="I27" s="280"/>
      <c r="J27" s="283" t="str">
        <f>Badges!C157</f>
        <v>Take your own reusable bag to the</v>
      </c>
      <c r="K27" s="281" t="str">
        <f>IF(Badges!D156="A","A"," ")</f>
        <v xml:space="preserve"> </v>
      </c>
      <c r="M27" s="280"/>
      <c r="N27" s="283" t="str">
        <f>Badges!C230</f>
        <v>Be a family grocery helper</v>
      </c>
      <c r="O27" s="281" t="str">
        <f>IF(Badges!D230="A","A"," ")</f>
        <v xml:space="preserve"> </v>
      </c>
      <c r="Q27" s="280"/>
      <c r="R27" s="283" t="str">
        <f>Badges!C304</f>
        <v>The new ballpark</v>
      </c>
      <c r="S27" s="281" t="str">
        <f>IF(Badges!D304="A","A","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IF(Badges!D12="A","A"," ")</f>
        <v xml:space="preserve"> </v>
      </c>
      <c r="E29" s="280"/>
      <c r="F29" s="283" t="str">
        <f>Badges!C85</f>
        <v>Eggs in salt water</v>
      </c>
      <c r="G29" s="281" t="str">
        <f>IF(Badges!D85="A","A"," ")</f>
        <v xml:space="preserve"> </v>
      </c>
      <c r="I29" s="280"/>
      <c r="J29" s="283" t="str">
        <f>Badges!C159</f>
        <v>How much trash can you stash</v>
      </c>
      <c r="K29" s="281" t="str">
        <f>IF(Badges!D158="A","A"," ")</f>
        <v xml:space="preserve"> </v>
      </c>
      <c r="M29" s="280"/>
      <c r="N29" s="283" t="str">
        <f>Badges!C232</f>
        <v>Organize a Girl Scout place</v>
      </c>
      <c r="O29" s="281" t="str">
        <f>IF(Badges!D232="A","A"," ")</f>
        <v xml:space="preserve"> </v>
      </c>
      <c r="Q29" s="280">
        <v>1</v>
      </c>
      <c r="R29" s="283" t="str">
        <f>Badges!C308</f>
        <v>Warm up your inventor's mind</v>
      </c>
      <c r="S29" s="294"/>
    </row>
    <row r="30" spans="1:19" x14ac:dyDescent="0.2">
      <c r="A30" s="280"/>
      <c r="B30" s="283" t="str">
        <f>Badges!C13</f>
        <v>Hometown history</v>
      </c>
      <c r="C30" s="281" t="str">
        <f>IF(Badges!D13="A","A"," ")</f>
        <v xml:space="preserve"> </v>
      </c>
      <c r="E30" s="280"/>
      <c r="F30" s="283" t="str">
        <f>Badges!C86</f>
        <v>Dancing raisins</v>
      </c>
      <c r="G30" s="281" t="str">
        <f>IF(Badges!D86="A","A"," ")</f>
        <v xml:space="preserve"> </v>
      </c>
      <c r="I30" s="280"/>
      <c r="J30" s="283" t="str">
        <f>Badges!C160</f>
        <v>Recycle plastic bags</v>
      </c>
      <c r="K30" s="281" t="str">
        <f>IF(Badges!D159="A","A"," ")</f>
        <v xml:space="preserve"> </v>
      </c>
      <c r="M30" s="280"/>
      <c r="N30" s="283" t="str">
        <f>Badges!C233</f>
        <v>Organize a community place</v>
      </c>
      <c r="O30" s="281" t="str">
        <f>IF(Badges!D233="A","A"," ")</f>
        <v xml:space="preserve"> </v>
      </c>
      <c r="Q30" s="280"/>
      <c r="R30" s="283" t="str">
        <f>Badges!C309</f>
        <v>Make up five new uses for a box</v>
      </c>
      <c r="S30" s="281" t="str">
        <f>IF(Badges!D309="A","A"," ")</f>
        <v xml:space="preserve"> </v>
      </c>
    </row>
    <row r="31" spans="1:19" x14ac:dyDescent="0.2">
      <c r="A31" s="280"/>
      <c r="B31" s="283" t="str">
        <f>Badges!C14</f>
        <v>Online art walk</v>
      </c>
      <c r="C31" s="281" t="str">
        <f>IF(Badges!D14="A","A"," ")</f>
        <v xml:space="preserve"> </v>
      </c>
      <c r="E31" s="280"/>
      <c r="F31" s="283" t="str">
        <f>Badges!C83</f>
        <v>Bend water</v>
      </c>
      <c r="G31" s="281" t="str">
        <f>IF(Badges!D87="A","A"," ")</f>
        <v xml:space="preserve"> </v>
      </c>
      <c r="I31" s="280"/>
      <c r="J31" s="283" t="str">
        <f>Badges!C161</f>
        <v>Donate toys and clothes</v>
      </c>
      <c r="K31" s="281" t="str">
        <f>IF(Badges!D160="A","A"," ")</f>
        <v xml:space="preserve"> </v>
      </c>
      <c r="M31" s="280"/>
      <c r="N31" s="283" t="str">
        <f>Badges!C234</f>
        <v>Help a relative, friend, or neighbor</v>
      </c>
      <c r="O31" s="281" t="str">
        <f>IF(Badges!D234="A","A"," ")</f>
        <v xml:space="preserve"> </v>
      </c>
      <c r="Q31" s="280"/>
      <c r="R31" s="283" t="str">
        <f>Badges!C310</f>
        <v>Come up with fun and different</v>
      </c>
      <c r="S31" s="281" t="str">
        <f>IF(Badges!D310="A","A","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IF(Badges!D311="A","A"," ")</f>
        <v xml:space="preserve"> </v>
      </c>
    </row>
    <row r="33" spans="1:19" x14ac:dyDescent="0.2">
      <c r="A33" s="280"/>
      <c r="B33" s="283" t="str">
        <f>Badges!C16</f>
        <v>Road trip</v>
      </c>
      <c r="C33" s="281" t="str">
        <f>IF(Badges!D16="A","A"," ")</f>
        <v xml:space="preserve"> </v>
      </c>
      <c r="E33" s="280"/>
      <c r="F33" s="283" t="str">
        <f>Badges!C89</f>
        <v>Soda geyser</v>
      </c>
      <c r="G33" s="281" t="str">
        <f>IF(Badges!D89="A","A"," ")</f>
        <v xml:space="preserve"> </v>
      </c>
      <c r="I33" s="280"/>
      <c r="J33" s="283" t="str">
        <f>Badges!C163</f>
        <v>Clean or replace an air filter</v>
      </c>
      <c r="K33" s="281" t="str">
        <f>IF(Badges!D162="A","A","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IF(Badges!D17="A","A"," ")</f>
        <v xml:space="preserve"> </v>
      </c>
      <c r="E34" s="280"/>
      <c r="F34" s="283" t="str">
        <f>Badges!C90</f>
        <v>Film-canister rockets</v>
      </c>
      <c r="G34" s="281" t="str">
        <f>IF(Badges!D90="A","A"," ")</f>
        <v xml:space="preserve"> </v>
      </c>
      <c r="I34" s="280"/>
      <c r="J34" s="283" t="str">
        <f>Badges!C164</f>
        <v>Discover natural filters</v>
      </c>
      <c r="K34" s="281" t="str">
        <f>IF(Badges!D163="A","A"," ")</f>
        <v xml:space="preserve"> </v>
      </c>
      <c r="M34" s="280"/>
      <c r="N34" s="283" t="str">
        <f>Badges!C240</f>
        <v>Make a letterboxing dictionary</v>
      </c>
      <c r="O34" s="281" t="str">
        <f>IF(Badges!D240="A","A"," ")</f>
        <v xml:space="preserve"> </v>
      </c>
      <c r="Q34" s="280"/>
      <c r="R34" s="283" t="str">
        <f>Badges!C313</f>
        <v>Making music</v>
      </c>
      <c r="S34" s="281" t="str">
        <f>IF(Badges!D313="A","A"," ")</f>
        <v xml:space="preserve"> </v>
      </c>
    </row>
    <row r="35" spans="1:19" x14ac:dyDescent="0.2">
      <c r="A35" s="280"/>
      <c r="B35" s="283" t="str">
        <f>Badges!C18</f>
        <v>3…2…1…blastoff!</v>
      </c>
      <c r="C35" s="281" t="str">
        <f>IF(Badges!D18="A","A"," ")</f>
        <v xml:space="preserve"> </v>
      </c>
      <c r="E35" s="280"/>
      <c r="F35" s="283" t="str">
        <f>Badges!C87</f>
        <v>Lemons vs. limes</v>
      </c>
      <c r="G35" s="281" t="str">
        <f>IF(Badges!D91="A","A"," ")</f>
        <v xml:space="preserve"> </v>
      </c>
      <c r="I35" s="280"/>
      <c r="J35" s="283" t="str">
        <f>Badges!C165</f>
        <v>Make a natural air freshener</v>
      </c>
      <c r="K35" s="281" t="str">
        <f>IF(Badges!D164="A","A"," ")</f>
        <v xml:space="preserve"> </v>
      </c>
      <c r="M35" s="280"/>
      <c r="N35" s="283" t="str">
        <f>Badges!C241</f>
        <v>Think of hiding places</v>
      </c>
      <c r="O35" s="281" t="str">
        <f>IF(Badges!D241="A","A"," ")</f>
        <v xml:space="preserve"> </v>
      </c>
      <c r="Q35" s="280"/>
      <c r="R35" s="283" t="str">
        <f>Badges!C314</f>
        <v>Carrying lunch</v>
      </c>
      <c r="S35" s="281" t="str">
        <f>IF(Badges!D314="A","A","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IF(Badges!D242="A","A"," ")</f>
        <v xml:space="preserve"> </v>
      </c>
      <c r="Q36" s="280"/>
      <c r="R36" s="283" t="str">
        <f>Badges!C315</f>
        <v>Watering plants</v>
      </c>
      <c r="S36" s="281" t="str">
        <f>IF(Badges!D315="A","A"," ")</f>
        <v xml:space="preserve"> </v>
      </c>
    </row>
    <row r="37" spans="1:19" ht="12.75" customHeight="1" x14ac:dyDescent="0.2">
      <c r="A37" s="280"/>
      <c r="B37" s="283" t="str">
        <f>Badges!C20</f>
        <v>Here is my card</v>
      </c>
      <c r="C37" s="281" t="str">
        <f>IF(Badges!D20="A","A"," ")</f>
        <v xml:space="preserve"> </v>
      </c>
      <c r="E37" s="280"/>
      <c r="F37" s="283" t="str">
        <f>Badges!C93</f>
        <v>Giant bubbles</v>
      </c>
      <c r="G37" s="281" t="str">
        <f>IF(Badges!D93="A","A","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IF(Badges!D21="A","A"," ")</f>
        <v xml:space="preserve"> </v>
      </c>
      <c r="E38" s="280"/>
      <c r="F38" s="283" t="str">
        <f>Badges!C94</f>
        <v>Homemade Silly Putty</v>
      </c>
      <c r="G38" s="281" t="str">
        <f>IF(Badges!D94="A","A"," ")</f>
        <v xml:space="preserve"> </v>
      </c>
      <c r="I38" s="280"/>
      <c r="J38" s="283" t="str">
        <f>Badges!C170</f>
        <v>Hold a scavenger hunt in your</v>
      </c>
      <c r="K38" s="281" t="str">
        <f>IF(Badges!D170="A","A"," ")</f>
        <v xml:space="preserve"> </v>
      </c>
      <c r="M38" s="280"/>
      <c r="N38" s="283" t="str">
        <f>Badges!C244</f>
        <v>Cut your own stamp from craft foam</v>
      </c>
      <c r="O38" s="281" t="str">
        <f>IF(Badges!D244="A","A"," ")</f>
        <v xml:space="preserve"> </v>
      </c>
      <c r="Q38" s="280"/>
      <c r="R38" s="283" t="str">
        <f>Badges!C317</f>
        <v>Mornings</v>
      </c>
      <c r="S38" s="281" t="str">
        <f>IF(Badges!D317="A","A"," ")</f>
        <v xml:space="preserve"> </v>
      </c>
    </row>
    <row r="39" spans="1:19" x14ac:dyDescent="0.2">
      <c r="A39" s="280"/>
      <c r="B39" s="283" t="str">
        <f>Badges!C22</f>
        <v>Dear President…</v>
      </c>
      <c r="C39" s="281" t="str">
        <f>IF(Badges!D22="A","A"," ")</f>
        <v xml:space="preserve"> </v>
      </c>
      <c r="E39" s="280"/>
      <c r="F39" s="283" t="str">
        <f>Badges!C91</f>
        <v>Blow up a balloon without using</v>
      </c>
      <c r="G39" s="281" t="str">
        <f>IF(Badges!D95="A","A"," ")</f>
        <v xml:space="preserve"> </v>
      </c>
      <c r="I39" s="280"/>
      <c r="J39" s="283" t="str">
        <f>Badges!C171</f>
        <v>Play Kim's Game</v>
      </c>
      <c r="K39" s="281" t="str">
        <f>IF(Badges!D171="A","A"," ")</f>
        <v xml:space="preserve"> </v>
      </c>
      <c r="M39" s="280"/>
      <c r="N39" s="283" t="str">
        <f>Badges!C245</f>
        <v>Use a stamp-making kit from a</v>
      </c>
      <c r="O39" s="281" t="str">
        <f>IF(Badges!D245="A","A"," ")</f>
        <v xml:space="preserve"> </v>
      </c>
      <c r="Q39" s="280"/>
      <c r="R39" s="283" t="str">
        <f>Badges!C318</f>
        <v>Lunch at school</v>
      </c>
      <c r="S39" s="281" t="str">
        <f>IF(Badges!D318="A","A","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IF(Badges!D172="A","A"," ")</f>
        <v xml:space="preserve"> </v>
      </c>
      <c r="M40" s="280"/>
      <c r="N40" s="283" t="str">
        <f>Badges!C246</f>
        <v>Choose a special stamp</v>
      </c>
      <c r="O40" s="281" t="str">
        <f>IF(Badges!D246="A","A"," ")</f>
        <v xml:space="preserve"> </v>
      </c>
      <c r="Q40" s="280"/>
      <c r="R40" s="283" t="str">
        <f>Badges!C319</f>
        <v>Brownie meetings</v>
      </c>
      <c r="S40" s="281" t="str">
        <f>IF(Badges!D319="A","A"," ")</f>
        <v xml:space="preserve"> </v>
      </c>
    </row>
    <row r="41" spans="1:19" x14ac:dyDescent="0.2">
      <c r="A41" s="280"/>
      <c r="B41" s="283" t="str">
        <f>Badges!C24</f>
        <v>Game on</v>
      </c>
      <c r="C41" s="281" t="str">
        <f>IF(Badges!D24="A","A","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IF(Badges!D25="A","A"," ")</f>
        <v xml:space="preserve"> </v>
      </c>
      <c r="E42" s="280"/>
      <c r="F42" s="283" t="str">
        <f>Badges!C100</f>
        <v>Read two stories starring families</v>
      </c>
      <c r="G42" s="281" t="str">
        <f>IF(Badges!D100="A","A"," ")</f>
        <v xml:space="preserve"> </v>
      </c>
      <c r="I42" s="280"/>
      <c r="J42" s="283" t="str">
        <f>Badges!C174</f>
        <v>Listen for 10 different sounds</v>
      </c>
      <c r="K42" s="281" t="str">
        <f>IF(Badges!D174="A","A"," ")</f>
        <v xml:space="preserve"> </v>
      </c>
      <c r="M42" s="280"/>
      <c r="N42" s="283" t="str">
        <f>Badges!C248</f>
        <v>Create a fill-in-the-blank clue</v>
      </c>
      <c r="O42" s="281" t="str">
        <f>IF(Badges!D248="A","A"," ")</f>
        <v xml:space="preserve"> </v>
      </c>
      <c r="Q42" s="280"/>
      <c r="R42" s="283" t="str">
        <f>Badges!C321</f>
        <v>Mind-map</v>
      </c>
      <c r="S42" s="281" t="str">
        <f>IF(Badges!D321="A","A"," ")</f>
        <v xml:space="preserve"> </v>
      </c>
    </row>
    <row r="43" spans="1:19" ht="12.75" customHeight="1" x14ac:dyDescent="0.2">
      <c r="A43" s="280"/>
      <c r="B43" s="283" t="str">
        <f>Badges!C26</f>
        <v>Print on</v>
      </c>
      <c r="C43" s="281" t="str">
        <f>IF(Badges!D26="A","A"," ")</f>
        <v xml:space="preserve"> </v>
      </c>
      <c r="E43" s="280"/>
      <c r="F43" s="283" t="str">
        <f>Badges!C101</f>
        <v>Watch a family story</v>
      </c>
      <c r="G43" s="281" t="str">
        <f>IF(Badges!D101="A","A"," ")</f>
        <v xml:space="preserve"> </v>
      </c>
      <c r="I43" s="280"/>
      <c r="J43" s="283" t="str">
        <f>Badges!C175</f>
        <v>Listen to sound boxes</v>
      </c>
      <c r="K43" s="281" t="str">
        <f>IF(Badges!D175="A","A"," ")</f>
        <v xml:space="preserve"> </v>
      </c>
      <c r="M43" s="280"/>
      <c r="N43" s="283" t="str">
        <f>Badges!C249</f>
        <v>Create a scramble</v>
      </c>
      <c r="O43" s="281" t="str">
        <f>IF(Badges!D249="A","A"," ")</f>
        <v xml:space="preserve"> </v>
      </c>
      <c r="Q43" s="280"/>
      <c r="R43" s="283" t="str">
        <f>Badges!C322</f>
        <v>Sketch it out</v>
      </c>
      <c r="S43" s="281" t="str">
        <f>IF(Badges!D322="A","A"," ")</f>
        <v xml:space="preserve"> </v>
      </c>
    </row>
    <row r="44" spans="1:19" x14ac:dyDescent="0.2">
      <c r="A44" s="489" t="str">
        <f>Badges!B29</f>
        <v>My Best Self</v>
      </c>
      <c r="B44" s="490"/>
      <c r="C44" s="490"/>
      <c r="E44" s="280"/>
      <c r="F44" s="283" t="str">
        <f>Badges!C102</f>
        <v>Share family stories with friends</v>
      </c>
      <c r="G44" s="281" t="str">
        <f>IF(Badges!D102="A","A"," ")</f>
        <v xml:space="preserve"> </v>
      </c>
      <c r="I44" s="280"/>
      <c r="J44" s="283" t="str">
        <f>Badges!C176</f>
        <v>Wear safety earplugs to understand</v>
      </c>
      <c r="K44" s="281" t="str">
        <f>IF(Badges!D176="A","A"," ")</f>
        <v xml:space="preserve"> </v>
      </c>
      <c r="M44" s="280"/>
      <c r="N44" s="283" t="str">
        <f>Badges!C250</f>
        <v>Create a number code clue</v>
      </c>
      <c r="O44" s="281" t="str">
        <f>IF(Badges!D250="A","A"," ")</f>
        <v xml:space="preserve"> </v>
      </c>
      <c r="Q44" s="280"/>
      <c r="R44" s="283" t="str">
        <f>Badges!C323</f>
        <v>Buddy up and brainstorm lots of</v>
      </c>
      <c r="S44" s="281" t="str">
        <f>IF(Badges!D323="A","A","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IF(Badges!D31="A","A"," ")</f>
        <v xml:space="preserve"> </v>
      </c>
      <c r="E46" s="280"/>
      <c r="F46" s="283" t="str">
        <f>Badges!C104</f>
        <v>Ask about a festival, holiday, or</v>
      </c>
      <c r="G46" s="281" t="str">
        <f>IF(Badges!D104="A","A"," ")</f>
        <v xml:space="preserve"> </v>
      </c>
      <c r="I46" s="280"/>
      <c r="J46" s="283" t="str">
        <f>Badges!C178</f>
        <v>Follow a friend using only your nose</v>
      </c>
      <c r="K46" s="281" t="str">
        <f>IF(Badges!D178="A","A"," ")</f>
        <v xml:space="preserve"> </v>
      </c>
      <c r="M46" s="280"/>
      <c r="N46" s="283" t="str">
        <f>Badges!C252</f>
        <v>Go on a letterbox search using a</v>
      </c>
      <c r="O46" s="281" t="str">
        <f>IF(Badges!D252="A","A"," ")</f>
        <v xml:space="preserve"> </v>
      </c>
      <c r="Q46" s="280"/>
      <c r="R46" s="283" t="str">
        <f>Badges!C325</f>
        <v>Draw it</v>
      </c>
      <c r="S46" s="281" t="str">
        <f>IF(Badges!D325="A","A"," ")</f>
        <v xml:space="preserve"> </v>
      </c>
    </row>
    <row r="47" spans="1:19" x14ac:dyDescent="0.2">
      <c r="A47" s="280"/>
      <c r="B47" s="283" t="str">
        <f>Badges!C32</f>
        <v xml:space="preserve">Write on your elf self where you </v>
      </c>
      <c r="C47" s="281" t="str">
        <f>IF(Badges!D32="A","A"," ")</f>
        <v xml:space="preserve"> </v>
      </c>
      <c r="E47" s="280"/>
      <c r="F47" s="283" t="str">
        <f>Badges!C105</f>
        <v>Ask about a song, game, or</v>
      </c>
      <c r="G47" s="281" t="str">
        <f>IF(Badges!D105="A","A"," ")</f>
        <v xml:space="preserve"> </v>
      </c>
      <c r="I47" s="280"/>
      <c r="J47" s="283" t="str">
        <f>Badges!C179</f>
        <v>Play a smelly game with your</v>
      </c>
      <c r="K47" s="281" t="str">
        <f>IF(Badges!D179="A","A"," ")</f>
        <v xml:space="preserve"> </v>
      </c>
      <c r="M47" s="280"/>
      <c r="N47" s="283" t="str">
        <f>Badges!C253</f>
        <v>Go on an adventure in a new place</v>
      </c>
      <c r="O47" s="281" t="str">
        <f>IF(Badges!D253="A","A"," ")</f>
        <v xml:space="preserve"> </v>
      </c>
      <c r="Q47" s="280"/>
      <c r="R47" s="283" t="str">
        <f>Badges!C326</f>
        <v>Act it out</v>
      </c>
      <c r="S47" s="281" t="str">
        <f>IF(Badges!D326="A","A"," ")</f>
        <v xml:space="preserve"> </v>
      </c>
    </row>
    <row r="48" spans="1:19" x14ac:dyDescent="0.2">
      <c r="A48" s="280"/>
      <c r="B48" s="283" t="str">
        <f>Badges!C33</f>
        <v>Share how you're unique</v>
      </c>
      <c r="C48" s="281" t="str">
        <f>IF(Badges!D33="A","A"," ")</f>
        <v xml:space="preserve"> </v>
      </c>
      <c r="E48" s="280"/>
      <c r="F48" s="283" t="str">
        <f>Badges!C106</f>
        <v>Ask about a family recipe</v>
      </c>
      <c r="G48" s="281" t="str">
        <f>IF(Badges!D106="A","A"," ")</f>
        <v xml:space="preserve"> </v>
      </c>
      <c r="I48" s="280"/>
      <c r="J48" s="283" t="str">
        <f>Badges!C180</f>
        <v>Try sniffing out three different foods</v>
      </c>
      <c r="K48" s="281" t="str">
        <f>IF(Badges!D180="A","A"," ")</f>
        <v xml:space="preserve"> </v>
      </c>
      <c r="M48" s="280"/>
      <c r="N48" s="283" t="str">
        <f>Badges!C254</f>
        <v xml:space="preserve">Go on a letterbox search that </v>
      </c>
      <c r="O48" s="281" t="str">
        <f>IF(Badges!D254="A","A"," ")</f>
        <v xml:space="preserve"> </v>
      </c>
      <c r="Q48" s="280"/>
      <c r="R48" s="283" t="str">
        <f>Badges!C327</f>
        <v>Build it</v>
      </c>
      <c r="S48" s="281" t="str">
        <f>IF(Badges!D327="A","A","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IF(Badges!D35="A","A"," ")</f>
        <v xml:space="preserve"> </v>
      </c>
      <c r="E50" s="280"/>
      <c r="F50" s="283" t="str">
        <f>Badges!C108</f>
        <v>Use the story tree</v>
      </c>
      <c r="G50" s="281" t="str">
        <f>IF(Badges!D108="A","A"," ")</f>
        <v xml:space="preserve"> </v>
      </c>
      <c r="I50" s="280"/>
      <c r="J50" s="283" t="str">
        <f>Badges!C182</f>
        <v>Do a taste test with salty, sweet</v>
      </c>
      <c r="K50" s="281" t="str">
        <f>IF(Badges!D182="A","A"," ")</f>
        <v xml:space="preserve"> </v>
      </c>
      <c r="M50" s="280"/>
      <c r="N50" s="283" t="str">
        <f>Badges!C256</f>
        <v>Hide a letterbox in your yard</v>
      </c>
      <c r="O50" s="281" t="str">
        <f>IF(Badges!D256="A","A"," ")</f>
        <v xml:space="preserve"> </v>
      </c>
      <c r="Q50" s="280">
        <v>1</v>
      </c>
      <c r="R50" s="283" t="str">
        <f>Badges!C331</f>
        <v>Make friendly introductions</v>
      </c>
      <c r="S50" s="294"/>
    </row>
    <row r="51" spans="1:19" x14ac:dyDescent="0.2">
      <c r="A51" s="280"/>
      <c r="B51" s="283" t="str">
        <f>Badges!C36</f>
        <v>Try three different kinds of exercise</v>
      </c>
      <c r="C51" s="281" t="str">
        <f>IF(Badges!D36="A","A"," ")</f>
        <v xml:space="preserve"> </v>
      </c>
      <c r="E51" s="280"/>
      <c r="F51" s="283" t="str">
        <f>Badges!C109</f>
        <v>Draw or paint your tree</v>
      </c>
      <c r="G51" s="281" t="str">
        <f>IF(Badges!D109="A","A"," ")</f>
        <v xml:space="preserve"> </v>
      </c>
      <c r="I51" s="280"/>
      <c r="J51" s="283" t="str">
        <f>Badges!C183</f>
        <v>Look at the taste buds on a friend's</v>
      </c>
      <c r="K51" s="281" t="str">
        <f>IF(Badges!D183="A","A"," ")</f>
        <v xml:space="preserve"> </v>
      </c>
      <c r="M51" s="280"/>
      <c r="N51" s="283" t="str">
        <f>Badges!C257</f>
        <v>Hide a letterbox along a nearby</v>
      </c>
      <c r="O51" s="281" t="str">
        <f>IF(Badges!D257="A","A"," ")</f>
        <v xml:space="preserve"> </v>
      </c>
      <c r="Q51" s="280"/>
      <c r="R51" s="283" t="str">
        <f>Badges!C332</f>
        <v>Introduce yourself</v>
      </c>
      <c r="S51" s="281" t="str">
        <f>IF(Badges!D332="A","A"," ")</f>
        <v xml:space="preserve"> </v>
      </c>
    </row>
    <row r="52" spans="1:19" x14ac:dyDescent="0.2">
      <c r="A52" s="280"/>
      <c r="B52" s="283" t="str">
        <f>Badges!C37</f>
        <v>Take a thirsty challenge</v>
      </c>
      <c r="C52" s="281" t="str">
        <f>IF(Badges!D37="A","A"," ")</f>
        <v xml:space="preserve"> </v>
      </c>
      <c r="E52" s="280"/>
      <c r="F52" s="283" t="str">
        <f>Badges!C110</f>
        <v xml:space="preserve">Use software on a computer, or </v>
      </c>
      <c r="G52" s="281" t="str">
        <f>IF(Badges!D110="A","A"," ")</f>
        <v xml:space="preserve"> </v>
      </c>
      <c r="I52" s="280"/>
      <c r="J52" s="283" t="str">
        <f>Badges!C184</f>
        <v>Explore how sight influences taste</v>
      </c>
      <c r="K52" s="281" t="str">
        <f>IF(Badges!D184="A","A"," ")</f>
        <v xml:space="preserve"> </v>
      </c>
      <c r="M52" s="280"/>
      <c r="N52" s="283" t="str">
        <f>Badges!C258</f>
        <v>Hide a letterbox using compass</v>
      </c>
      <c r="O52" s="281" t="str">
        <f>IF(Badges!D258="A","A"," ")</f>
        <v xml:space="preserve"> </v>
      </c>
      <c r="Q52" s="280"/>
      <c r="R52" s="283" t="str">
        <f>Badges!C333</f>
        <v>Introduce a friend to someone else</v>
      </c>
      <c r="S52" s="281" t="str">
        <f>IF(Badges!D333="A","A","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IF(Badges!D334="A","A"," ")</f>
        <v xml:space="preserve"> </v>
      </c>
    </row>
    <row r="54" spans="1:19" x14ac:dyDescent="0.2">
      <c r="A54" s="280"/>
      <c r="B54" s="283" t="str">
        <f>Badges!C39</f>
        <v>Talk about three common reasons</v>
      </c>
      <c r="C54" s="281" t="str">
        <f>IF(Badges!D39="A","A"," ")</f>
        <v xml:space="preserve"> </v>
      </c>
      <c r="E54" s="280"/>
      <c r="F54" s="283" t="str">
        <f>Badges!C112</f>
        <v>Ask about an old photo</v>
      </c>
      <c r="G54" s="281" t="str">
        <f>IF(Badges!D112="A","A"," ")</f>
        <v xml:space="preserve"> </v>
      </c>
      <c r="I54" s="280"/>
      <c r="J54" s="283" t="str">
        <f>Badges!C186</f>
        <v>Find things that have different</v>
      </c>
      <c r="K54" s="281" t="str">
        <f>IF(Badges!D186="A","A","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IF(Badges!D40="A","A"," ")</f>
        <v xml:space="preserve"> </v>
      </c>
      <c r="E55" s="280"/>
      <c r="F55" s="283" t="str">
        <f>Badges!C113</f>
        <v>Talk about an object that has been</v>
      </c>
      <c r="G55" s="281" t="str">
        <f>IF(Badges!D113="A","A"," ")</f>
        <v xml:space="preserve"> </v>
      </c>
      <c r="I55" s="280"/>
      <c r="J55" s="283" t="str">
        <f>Badges!C187</f>
        <v>Try an arm or leg touch test</v>
      </c>
      <c r="K55" s="281" t="str">
        <f>IF(Badges!D187="A","A"," ")</f>
        <v xml:space="preserve"> </v>
      </c>
      <c r="M55" s="280"/>
      <c r="N55" s="283" t="str">
        <f>Badges!C263</f>
        <v>Play bingo at a pet store</v>
      </c>
      <c r="O55" s="281" t="str">
        <f>IF(Badges!D263="A","A"," ")</f>
        <v xml:space="preserve"> </v>
      </c>
      <c r="Q55" s="280"/>
      <c r="R55" s="283" t="str">
        <f>Badges!C336</f>
        <v>Write a name poem</v>
      </c>
      <c r="S55" s="281" t="str">
        <f>IF(Badges!D336="A","A"," ")</f>
        <v xml:space="preserve"> </v>
      </c>
    </row>
    <row r="56" spans="1:19" x14ac:dyDescent="0.2">
      <c r="A56" s="280"/>
      <c r="B56" s="283" t="str">
        <f>Badges!C41</f>
        <v>Find out about bandages</v>
      </c>
      <c r="C56" s="281" t="str">
        <f>IF(Badges!D41="A","A"," ")</f>
        <v xml:space="preserve"> </v>
      </c>
      <c r="E56" s="280"/>
      <c r="F56" s="283" t="str">
        <f>Badges!C114</f>
        <v>Ask about an object that belongs</v>
      </c>
      <c r="G56" s="281" t="str">
        <f>IF(Badges!D114="A","A"," ")</f>
        <v xml:space="preserve"> </v>
      </c>
      <c r="I56" s="280"/>
      <c r="J56" s="283" t="str">
        <f>Badges!C188</f>
        <v>Try Braille</v>
      </c>
      <c r="K56" s="281" t="str">
        <f>IF(Badges!D188="A","A"," ")</f>
        <v xml:space="preserve"> </v>
      </c>
      <c r="M56" s="280"/>
      <c r="N56" s="283" t="str">
        <f>Badges!C264</f>
        <v>Play bingo at a veterinarian's office</v>
      </c>
      <c r="O56" s="281" t="str">
        <f>IF(Badges!D264="A","A"," ")</f>
        <v xml:space="preserve"> </v>
      </c>
      <c r="Q56" s="280"/>
      <c r="R56" s="283" t="str">
        <f>Badges!C337</f>
        <v>Give something special to a friend</v>
      </c>
      <c r="S56" s="281" t="str">
        <f>IF(Badges!D337="A","A","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IF(Badges!D265="A","A"," ")</f>
        <v xml:space="preserve"> </v>
      </c>
      <c r="Q57" s="280"/>
      <c r="R57" s="283" t="str">
        <f>Badges!C338</f>
        <v>Be a friend to someone you don't</v>
      </c>
      <c r="S57" s="281" t="str">
        <f>IF(Badges!D338="A","A"," ")</f>
        <v xml:space="preserve"> </v>
      </c>
    </row>
    <row r="58" spans="1:19" x14ac:dyDescent="0.2">
      <c r="A58" s="280"/>
      <c r="B58" s="283" t="str">
        <f>Badges!C43</f>
        <v>Create a "happy box" with five</v>
      </c>
      <c r="C58" s="281" t="str">
        <f>IF(Badges!D43="A","A"," ")</f>
        <v xml:space="preserve"> </v>
      </c>
      <c r="E58" s="280"/>
      <c r="F58" s="283" t="str">
        <f>Badges!C116</f>
        <v>Have a "family tree" potluck party</v>
      </c>
      <c r="G58" s="281" t="str">
        <f>IF(Badges!D116="A","A","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IF(Badges!D44="A","A"," ")</f>
        <v xml:space="preserve"> </v>
      </c>
      <c r="E59" s="280"/>
      <c r="F59" s="283" t="str">
        <f>Badges!C117</f>
        <v>Make a family crest</v>
      </c>
      <c r="G59" s="281" t="str">
        <f>IF(Badges!D117="A","A"," ")</f>
        <v xml:space="preserve"> </v>
      </c>
      <c r="I59" s="280"/>
      <c r="J59" s="283" t="str">
        <f>Badges!C193</f>
        <v>Find a trail</v>
      </c>
      <c r="K59" s="281" t="str">
        <f>IF(Badges!D193="A","A"," ")</f>
        <v xml:space="preserve"> </v>
      </c>
      <c r="M59" s="280"/>
      <c r="N59" s="283" t="str">
        <f>Badges!C267</f>
        <v>Be the cage or tank cleaner</v>
      </c>
      <c r="O59" s="281" t="str">
        <f>IF(Badges!D267="A","A"," ")</f>
        <v xml:space="preserve"> </v>
      </c>
      <c r="Q59" s="280"/>
      <c r="R59" s="283" t="str">
        <f>Badges!C340</f>
        <v>Do a friend's favorite thing</v>
      </c>
      <c r="S59" s="281" t="str">
        <f>IF(Badges!D340="A","A"," ")</f>
        <v xml:space="preserve"> </v>
      </c>
    </row>
    <row r="60" spans="1:19" x14ac:dyDescent="0.2">
      <c r="A60" s="280"/>
      <c r="B60" s="283" t="str">
        <f>Badges!C45</f>
        <v xml:space="preserve">Moving helps our bodies feel </v>
      </c>
      <c r="C60" s="281" t="str">
        <f>IF(Badges!D45="A","A"," ")</f>
        <v xml:space="preserve"> </v>
      </c>
      <c r="E60" s="280"/>
      <c r="F60" s="283" t="str">
        <f>Badges!C118</f>
        <v>Become pen pals with another</v>
      </c>
      <c r="G60" s="281" t="str">
        <f>IF(Badges!D118="A","A"," ")</f>
        <v xml:space="preserve"> </v>
      </c>
      <c r="I60" s="280"/>
      <c r="J60" s="283" t="str">
        <f>Badges!C194</f>
        <v>Ask an expert</v>
      </c>
      <c r="K60" s="281" t="str">
        <f>IF(Badges!D194="A","A"," ")</f>
        <v xml:space="preserve"> </v>
      </c>
      <c r="M60" s="280"/>
      <c r="N60" s="283" t="str">
        <f>Badges!C268</f>
        <v>Learn how to muck out a stall</v>
      </c>
      <c r="O60" s="281" t="str">
        <f>IF(Badges!D268="A","A"," ")</f>
        <v xml:space="preserve"> </v>
      </c>
      <c r="Q60" s="280"/>
      <c r="R60" s="283" t="str">
        <f>Badges!C341</f>
        <v>Share a favorite activity with a friend</v>
      </c>
      <c r="S60" s="281" t="str">
        <f>IF(Badges!D341="A","A","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IF(Badges!D195="A","A"," ")</f>
        <v xml:space="preserve"> </v>
      </c>
      <c r="M61" s="280"/>
      <c r="N61" s="283" t="str">
        <f>Badges!C269</f>
        <v>Make a cozy sleeping space for a</v>
      </c>
      <c r="O61" s="281" t="str">
        <f>IF(Badges!D269="A","A"," ")</f>
        <v xml:space="preserve"> </v>
      </c>
      <c r="Q61" s="280"/>
      <c r="R61" s="283" t="str">
        <f>Badges!C342</f>
        <v>Try a game or activity that's new to</v>
      </c>
      <c r="S61" s="281" t="str">
        <f>IF(Badges!D342="A","A"," ")</f>
        <v xml:space="preserve"> </v>
      </c>
    </row>
    <row r="62" spans="1:19" ht="12.75" customHeight="1" x14ac:dyDescent="0.2">
      <c r="A62" s="280"/>
      <c r="B62" s="283" t="str">
        <f>Badges!C47</f>
        <v>Visit a doctor, dentist, or</v>
      </c>
      <c r="C62" s="281" t="str">
        <f>IF(Badges!D47="A","A","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IF(Badges!D48="A","A"," ")</f>
        <v xml:space="preserve"> </v>
      </c>
      <c r="E63" s="280"/>
      <c r="F63" s="283" t="str">
        <f>Badges!C124</f>
        <v>Visit an art gallery or museum</v>
      </c>
      <c r="G63" s="281" t="str">
        <f>IF(Badges!D124="A","A"," ")</f>
        <v xml:space="preserve"> </v>
      </c>
      <c r="I63" s="280"/>
      <c r="J63" s="283" t="str">
        <f>Badges!C197</f>
        <v>Learn to follow trail signs</v>
      </c>
      <c r="K63" s="281" t="str">
        <f>IF(Badges!D197="A","A"," ")</f>
        <v xml:space="preserve"> </v>
      </c>
      <c r="M63" s="280"/>
      <c r="N63" s="283" t="str">
        <f>Badges!C271</f>
        <v>Ask a veterinarian about health</v>
      </c>
      <c r="O63" s="281" t="str">
        <f>IF(Badges!D271="A","A"," ")</f>
        <v xml:space="preserve"> </v>
      </c>
      <c r="Q63" s="280"/>
      <c r="R63" s="283" t="str">
        <f>Badges!C344</f>
        <v>Practice being a good listener</v>
      </c>
      <c r="S63" s="281" t="str">
        <f>IF(Badges!D344="A","A"," ")</f>
        <v xml:space="preserve"> </v>
      </c>
    </row>
    <row r="64" spans="1:19" x14ac:dyDescent="0.2">
      <c r="A64" s="280"/>
      <c r="B64" s="283" t="str">
        <f>Badges!C49</f>
        <v>Meet someone who works in an</v>
      </c>
      <c r="C64" s="281" t="str">
        <f>IF(Badges!D49="A","A"," ")</f>
        <v xml:space="preserve"> </v>
      </c>
      <c r="E64" s="280"/>
      <c r="F64" s="283" t="str">
        <f>Badges!C125</f>
        <v>Look for clay in your life</v>
      </c>
      <c r="G64" s="281" t="str">
        <f>IF(Badges!D125="A","A"," ")</f>
        <v xml:space="preserve"> </v>
      </c>
      <c r="I64" s="280"/>
      <c r="J64" s="283" t="str">
        <f>Badges!C198</f>
        <v>Practice observation on a</v>
      </c>
      <c r="K64" s="281" t="str">
        <f>IF(Badges!D198="A","A"," ")</f>
        <v xml:space="preserve"> </v>
      </c>
      <c r="M64" s="280"/>
      <c r="N64" s="283" t="str">
        <f>Badges!C272</f>
        <v>Help a dog get exercise for one</v>
      </c>
      <c r="O64" s="281" t="str">
        <f>IF(Badges!D272="A","A"," ")</f>
        <v xml:space="preserve"> </v>
      </c>
      <c r="Q64" s="280"/>
      <c r="R64" s="283" t="str">
        <f>Badges!C345</f>
        <v>Remember what you agree about</v>
      </c>
      <c r="S64" s="281" t="str">
        <f>IF(Badges!D345="A","A"," ")</f>
        <v xml:space="preserve"> </v>
      </c>
    </row>
    <row r="65" spans="1:19" x14ac:dyDescent="0.2">
      <c r="A65" s="489" t="str">
        <f>Badges!B52</f>
        <v>Dancer</v>
      </c>
      <c r="B65" s="490"/>
      <c r="C65" s="490"/>
      <c r="E65" s="280"/>
      <c r="F65" s="283" t="str">
        <f>Badges!C126</f>
        <v>Look in books, magazines, or</v>
      </c>
      <c r="G65" s="281" t="str">
        <f>IF(Badges!D126="A","A"," ")</f>
        <v xml:space="preserve"> </v>
      </c>
      <c r="I65" s="280"/>
      <c r="J65" s="283" t="str">
        <f>Badges!C199</f>
        <v>Know the trail</v>
      </c>
      <c r="K65" s="281" t="str">
        <f>IF(Badges!D199="A","A"," ")</f>
        <v xml:space="preserve"> </v>
      </c>
      <c r="M65" s="280"/>
      <c r="N65" s="283" t="str">
        <f>Badges!C273</f>
        <v>Find out how to keep different</v>
      </c>
      <c r="O65" s="281" t="str">
        <f>IF(Badges!D273="A","A"," ")</f>
        <v xml:space="preserve"> </v>
      </c>
      <c r="Q65" s="280"/>
      <c r="R65" s="283" t="str">
        <f>Badges!C346</f>
        <v>Find kind words</v>
      </c>
      <c r="S65" s="281" t="str">
        <f>IF(Badges!D346="A","A","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IF(Badges!D54="A","A"," ")</f>
        <v xml:space="preserve"> </v>
      </c>
      <c r="E67" s="280"/>
      <c r="F67" s="283" t="str">
        <f>Badges!C128</f>
        <v>Visit a potter's studio</v>
      </c>
      <c r="G67" s="281" t="str">
        <f>IF(Badges!D128="A","A"," ")</f>
        <v xml:space="preserve"> </v>
      </c>
      <c r="I67" s="280"/>
      <c r="J67" s="283" t="str">
        <f>Badges!C201</f>
        <v>Visit an outdoor store</v>
      </c>
      <c r="K67" s="281" t="str">
        <f>IF(Badges!D201="A","A"," ")</f>
        <v xml:space="preserve"> </v>
      </c>
      <c r="M67" s="280"/>
      <c r="N67" s="283" t="str">
        <f>Badges!C275</f>
        <v>Make up a game to play with a pet</v>
      </c>
      <c r="O67" s="281" t="str">
        <f>IF(Badges!D275="A","A"," ")</f>
        <v xml:space="preserve"> </v>
      </c>
      <c r="Q67" s="280"/>
      <c r="R67" s="283" t="str">
        <f>Badges!C348</f>
        <v>Invite another Brownie group to an</v>
      </c>
      <c r="S67" s="281" t="str">
        <f>IF(Badges!D348="A","A"," ")</f>
        <v xml:space="preserve"> </v>
      </c>
    </row>
    <row r="68" spans="1:19" x14ac:dyDescent="0.2">
      <c r="A68" s="280"/>
      <c r="B68" s="283" t="str">
        <f>Badges!C55</f>
        <v>Make your warm-up animal themed</v>
      </c>
      <c r="C68" s="281" t="str">
        <f>IF(Badges!D55="A","A"," ")</f>
        <v xml:space="preserve"> </v>
      </c>
      <c r="E68" s="280"/>
      <c r="F68" s="283" t="str">
        <f>Badges!C129</f>
        <v>Invite a craft teacher to your</v>
      </c>
      <c r="G68" s="281" t="str">
        <f>IF(Badges!D129="A","A"," ")</f>
        <v xml:space="preserve"> </v>
      </c>
      <c r="I68" s="280"/>
      <c r="J68" s="283" t="str">
        <f>Badges!C202</f>
        <v>Ask an older Girl Scout</v>
      </c>
      <c r="K68" s="281" t="str">
        <f>IF(Badges!D202="A","A"," ")</f>
        <v xml:space="preserve"> </v>
      </c>
      <c r="M68" s="280"/>
      <c r="N68" s="283" t="str">
        <f>Badges!C276</f>
        <v>Make a simple pet toy</v>
      </c>
      <c r="O68" s="281" t="str">
        <f>IF(Badges!D276="A","A"," ")</f>
        <v xml:space="preserve"> </v>
      </c>
      <c r="Q68" s="280"/>
      <c r="R68" s="283" t="str">
        <f>Badges!C349</f>
        <v>Sit at a different table or area at</v>
      </c>
      <c r="S68" s="281" t="str">
        <f>IF(Badges!D349="A","A"," ")</f>
        <v xml:space="preserve"> </v>
      </c>
    </row>
    <row r="69" spans="1:19" x14ac:dyDescent="0.2">
      <c r="A69" s="280"/>
      <c r="B69" s="283" t="str">
        <f>Badges!C56</f>
        <v>Use the music</v>
      </c>
      <c r="C69" s="281" t="str">
        <f>IF(Badges!D56="A","A"," ")</f>
        <v xml:space="preserve"> </v>
      </c>
      <c r="E69" s="280"/>
      <c r="F69" s="283" t="str">
        <f>Badges!C130</f>
        <v xml:space="preserve">Go to a pottery class at a </v>
      </c>
      <c r="G69" s="281" t="str">
        <f>IF(Badges!D130="A","A"," ")</f>
        <v xml:space="preserve"> </v>
      </c>
      <c r="I69" s="280"/>
      <c r="J69" s="283" t="str">
        <f>Badges!C203</f>
        <v>Invite an experienced hiker to your</v>
      </c>
      <c r="K69" s="281" t="str">
        <f>IF(Badges!D203="A","A"," ")</f>
        <v xml:space="preserve"> </v>
      </c>
      <c r="M69" s="280"/>
      <c r="N69" s="283" t="str">
        <f>Badges!C277</f>
        <v>Learn about how three different</v>
      </c>
      <c r="O69" s="281" t="str">
        <f>IF(Badges!D277="A","A"," ")</f>
        <v xml:space="preserve"> </v>
      </c>
      <c r="Q69" s="280"/>
      <c r="R69" s="283" t="str">
        <f>Badges!C350</f>
        <v>Go to a dance or art class, sports</v>
      </c>
      <c r="S69" s="281" t="str">
        <f>IF(Badges!D350="A","A"," ")</f>
        <v xml:space="preserve"> </v>
      </c>
    </row>
    <row r="70" spans="1:19" ht="23.25" x14ac:dyDescent="0.35">
      <c r="A70" s="524" t="str">
        <f ca="1">MID(CELL("filename",A8),FIND(IF(ISERROR(FIND("]",CELL("filename",A8))),"$","]"),CELL("filename",A8))+1,256)</f>
        <v>Brownie 1</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IF(Badges!D376="C","C",IF(Badges!D376="P","P",""))</f>
        <v/>
      </c>
      <c r="E73" s="280"/>
      <c r="F73" s="283" t="str">
        <f>Badges!C379</f>
        <v>Teach the rules of an active</v>
      </c>
      <c r="G73" s="281" t="str">
        <f>IF(Badges!D379="A","A"," ")</f>
        <v xml:space="preserve"> </v>
      </c>
      <c r="I73" s="280"/>
      <c r="J73" s="283" t="str">
        <f>Badges!C448</f>
        <v>Role-play 911</v>
      </c>
      <c r="K73" s="281" t="str">
        <f>IF(Badges!D448="A","A"," ")</f>
        <v xml:space="preserve"> </v>
      </c>
      <c r="M73" s="280"/>
      <c r="N73" s="283" t="str">
        <f>Badges!C518</f>
        <v>Go shopping…at home</v>
      </c>
      <c r="O73" s="281" t="str">
        <f>IF(Badges!D518="A","A"," ")</f>
        <v xml:space="preserve"> </v>
      </c>
      <c r="Q73" s="280"/>
      <c r="R73" s="283" t="str">
        <f>Badges!C592</f>
        <v>Try an outdoor challenge</v>
      </c>
      <c r="S73" s="281" t="str">
        <f>IF(Badges!D592="A","A"," ")</f>
        <v xml:space="preserve"> </v>
      </c>
    </row>
    <row r="74" spans="1:19" x14ac:dyDescent="0.2">
      <c r="A74" s="503" t="str">
        <f>Summary!A24</f>
        <v>Fair Play</v>
      </c>
      <c r="B74" s="504"/>
      <c r="C74" s="282" t="str">
        <f>IF(Badges!D399="C","C",IF(Badges!D399="P","P",""))</f>
        <v/>
      </c>
      <c r="E74" s="280"/>
      <c r="F74" s="283" t="str">
        <f>Badges!C380</f>
        <v>Make up two new rules for hide</v>
      </c>
      <c r="G74" s="281" t="str">
        <f>IF(Badges!D380="A","A"," ")</f>
        <v xml:space="preserve"> </v>
      </c>
      <c r="I74" s="280"/>
      <c r="J74" s="283" t="str">
        <f>Badges!C449</f>
        <v>Practice 911 with a friend or family</v>
      </c>
      <c r="K74" s="281" t="str">
        <f>IF(Badges!D449="A","A"," ")</f>
        <v xml:space="preserve"> </v>
      </c>
      <c r="M74" s="280"/>
      <c r="N74" s="283" t="str">
        <f>Badges!C519</f>
        <v>Go shopping with a Brownie friends</v>
      </c>
      <c r="O74" s="281" t="str">
        <f>IF(Badges!D519="A","A"," ")</f>
        <v xml:space="preserve"> </v>
      </c>
      <c r="Q74" s="280"/>
      <c r="R74" s="283" t="str">
        <f>Badges!C593</f>
        <v>Explore the night</v>
      </c>
      <c r="S74" s="281" t="str">
        <f>IF(Badges!D593="A","A"," ")</f>
        <v xml:space="preserve"> </v>
      </c>
    </row>
    <row r="75" spans="1:19" x14ac:dyDescent="0.2">
      <c r="A75" s="503" t="str">
        <f>Summary!A25</f>
        <v>Celebrating Community</v>
      </c>
      <c r="B75" s="504"/>
      <c r="C75" s="282" t="str">
        <f>IF(Badges!D422="C","C",IF(Badges!D422="P","P",""))</f>
        <v/>
      </c>
      <c r="E75" s="280"/>
      <c r="F75" s="283" t="str">
        <f>Badges!C381</f>
        <v>Learn two rules for a sport or</v>
      </c>
      <c r="G75" s="281" t="str">
        <f>IF(Badges!D381="A","A"," ")</f>
        <v xml:space="preserve"> </v>
      </c>
      <c r="I75" s="280"/>
      <c r="J75" s="283" t="str">
        <f>Badges!C450</f>
        <v>Get advice from an expert</v>
      </c>
      <c r="K75" s="281" t="str">
        <f>IF(Badges!D450="A","A"," ")</f>
        <v xml:space="preserve"> </v>
      </c>
      <c r="M75" s="280"/>
      <c r="N75" s="283" t="str">
        <f>Badges!C520</f>
        <v>Go shopping with your Brownie</v>
      </c>
      <c r="O75" s="281" t="str">
        <f>IF(Badges!D520="A","A"," ")</f>
        <v xml:space="preserve"> </v>
      </c>
      <c r="Q75" s="280"/>
      <c r="R75" s="283" t="str">
        <f>Badges!C594</f>
        <v>Have fun with water</v>
      </c>
      <c r="S75" s="281" t="str">
        <f>IF(Badges!D594="A","A"," ")</f>
        <v xml:space="preserve"> </v>
      </c>
    </row>
    <row r="76" spans="1:19" x14ac:dyDescent="0.2">
      <c r="A76" s="503" t="str">
        <f>Summary!A26</f>
        <v>Snacks</v>
      </c>
      <c r="B76" s="504"/>
      <c r="C76" s="282" t="str">
        <f>IF(Badges!D445="C","C",IF(Badges!D445="P","P",""))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IF(Badges!D468="C","C",IF(Badges!D468="P","P",""))</f>
        <v/>
      </c>
      <c r="E77" s="280"/>
      <c r="F77" s="283" t="str">
        <f>Badges!C383</f>
        <v>Ask a woman about Title IX</v>
      </c>
      <c r="G77" s="281" t="str">
        <f>IF(Badges!D383="A","A"," ")</f>
        <v xml:space="preserve"> </v>
      </c>
      <c r="I77" s="280"/>
      <c r="J77" s="283" t="str">
        <f>Badges!C452</f>
        <v>Interview a medical professional</v>
      </c>
      <c r="K77" s="281" t="str">
        <f>IF(Badges!D452="A","A"," ")</f>
        <v xml:space="preserve"> </v>
      </c>
      <c r="M77" s="280"/>
      <c r="N77" s="283" t="str">
        <f>Badges!C522</f>
        <v>Shop at a store</v>
      </c>
      <c r="O77" s="281" t="str">
        <f>IF(Badges!D522="A","A"," ")</f>
        <v xml:space="preserve"> </v>
      </c>
      <c r="Q77" s="280"/>
      <c r="R77" s="283" t="str">
        <f>Badges!C596</f>
        <v>Go on a nature hike</v>
      </c>
      <c r="S77" s="281" t="str">
        <f>IF(Badges!D596="A","A"," ")</f>
        <v xml:space="preserve"> </v>
      </c>
    </row>
    <row r="78" spans="1:19" x14ac:dyDescent="0.2">
      <c r="A78" s="503" t="str">
        <f>Summary!A28</f>
        <v>Brownie Girl Scout Way</v>
      </c>
      <c r="B78" s="504"/>
      <c r="C78" s="282" t="str">
        <f>IF(Badges!D491="C","C",IF(Badges!D491="P","P",""))</f>
        <v/>
      </c>
      <c r="E78" s="280"/>
      <c r="F78" s="283" t="str">
        <f>Badges!C384</f>
        <v>Find a sport that women play</v>
      </c>
      <c r="G78" s="281" t="str">
        <f>IF(Badges!D384="A","A"," ")</f>
        <v xml:space="preserve"> </v>
      </c>
      <c r="I78" s="280"/>
      <c r="J78" s="283" t="str">
        <f>Badges!C453</f>
        <v>Talk to the police</v>
      </c>
      <c r="K78" s="281" t="str">
        <f>IF(Badges!D453="A","A"," ")</f>
        <v xml:space="preserve"> </v>
      </c>
      <c r="M78" s="280"/>
      <c r="N78" s="283" t="str">
        <f>Badges!C523</f>
        <v>Shop on paper</v>
      </c>
      <c r="O78" s="281" t="str">
        <f>IF(Badges!D523="A","A"," ")</f>
        <v xml:space="preserve"> </v>
      </c>
      <c r="Q78" s="280"/>
      <c r="R78" s="283" t="str">
        <f>Badges!C597</f>
        <v>Create a scent diary</v>
      </c>
      <c r="S78" s="281" t="str">
        <f>IF(Badges!D597="A","A"," ")</f>
        <v xml:space="preserve"> </v>
      </c>
    </row>
    <row r="79" spans="1:19" x14ac:dyDescent="0.2">
      <c r="A79" s="512" t="str">
        <f>Summary!A29</f>
        <v>Bugs</v>
      </c>
      <c r="B79" s="513"/>
      <c r="C79" s="329" t="str">
        <f>IF(Badges!D514="C","C",IF(Badges!D514="P","P",""))</f>
        <v/>
      </c>
      <c r="E79" s="280"/>
      <c r="F79" s="283" t="str">
        <f>Badges!C385</f>
        <v>Learn about disabilities and</v>
      </c>
      <c r="G79" s="281" t="str">
        <f>IF(Badges!D385="A","A"," ")</f>
        <v xml:space="preserve"> </v>
      </c>
      <c r="I79" s="280"/>
      <c r="J79" s="283" t="str">
        <f>Badges!C454</f>
        <v>Visit a fire station</v>
      </c>
      <c r="K79" s="281" t="str">
        <f>IF(Badges!D454="A","A"," ")</f>
        <v xml:space="preserve"> </v>
      </c>
      <c r="M79" s="280"/>
      <c r="N79" s="283" t="str">
        <f>Badges!C524</f>
        <v>Shop online</v>
      </c>
      <c r="O79" s="281" t="str">
        <f>IF(Badges!D524="A","A"," ")</f>
        <v xml:space="preserve"> </v>
      </c>
      <c r="Q79" s="280"/>
      <c r="R79" s="283" t="str">
        <f>Badges!C598</f>
        <v>Sky watch</v>
      </c>
      <c r="S79" s="281" t="str">
        <f>IF(Badges!D598="A","A","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IF(Badges!D538="C","C",IF(Badges!D538="P","P",""))</f>
        <v/>
      </c>
      <c r="E81" s="280"/>
      <c r="F81" s="283" t="str">
        <f>Badges!C387</f>
        <v>Play popcorn</v>
      </c>
      <c r="G81" s="281" t="str">
        <f>IF(Badges!D387="A","A"," ")</f>
        <v xml:space="preserve"> </v>
      </c>
      <c r="I81" s="280"/>
      <c r="J81" s="283" t="str">
        <f>Badges!C456</f>
        <v>Make a first aid kit for your home</v>
      </c>
      <c r="K81" s="281" t="str">
        <f>IF(Badges!D456="A","A"," ")</f>
        <v xml:space="preserve"> </v>
      </c>
      <c r="M81" s="280"/>
      <c r="N81" s="283" t="str">
        <f>Badges!C526</f>
        <v>Browse through catalogs</v>
      </c>
      <c r="O81" s="281" t="str">
        <f>IF(Badges!D526="A","A"," ")</f>
        <v xml:space="preserve"> </v>
      </c>
      <c r="Q81" s="280"/>
      <c r="R81" s="283" t="str">
        <f>Badges!C600</f>
        <v>Play a survival game</v>
      </c>
      <c r="S81" s="281" t="str">
        <f>IF(Badges!D600="A","A"," ")</f>
        <v xml:space="preserve"> </v>
      </c>
    </row>
    <row r="82" spans="1:22" x14ac:dyDescent="0.2">
      <c r="A82" s="503" t="str">
        <f>Summary!A32</f>
        <v>Philanthropist</v>
      </c>
      <c r="B82" s="504"/>
      <c r="C82" s="282" t="str">
        <f>IF(Badges!D561="C","C",IF(Badges!D561="P","P",""))</f>
        <v/>
      </c>
      <c r="E82" s="280"/>
      <c r="F82" s="283" t="str">
        <f>Badges!C388</f>
        <v>Untangle yourself from a human</v>
      </c>
      <c r="G82" s="281" t="str">
        <f>IF(Badges!D388="A","A"," ")</f>
        <v xml:space="preserve"> </v>
      </c>
      <c r="I82" s="280"/>
      <c r="J82" s="283" t="str">
        <f>Badges!C457</f>
        <v>Make a kit for your Girl Scout</v>
      </c>
      <c r="K82" s="281" t="str">
        <f>IF(Badges!D457="A","A"," ")</f>
        <v xml:space="preserve"> </v>
      </c>
      <c r="M82" s="280"/>
      <c r="N82" s="283" t="str">
        <f>Badges!C527</f>
        <v>Go to the mall</v>
      </c>
      <c r="O82" s="281" t="str">
        <f>IF(Badges!D527="A","A"," ")</f>
        <v xml:space="preserve"> </v>
      </c>
      <c r="Q82" s="280"/>
      <c r="R82" s="283" t="str">
        <f>Badges!C601</f>
        <v>Play a night game</v>
      </c>
      <c r="S82" s="281" t="str">
        <f>IF(Badges!D601="A","A"," ")</f>
        <v xml:space="preserve"> </v>
      </c>
    </row>
    <row r="83" spans="1:22" x14ac:dyDescent="0.2">
      <c r="A83" s="520" t="str">
        <f>Summary!A33</f>
        <v>Cookie Business</v>
      </c>
      <c r="B83" s="521"/>
      <c r="C83" s="522"/>
      <c r="D83" s="124"/>
      <c r="E83" s="280"/>
      <c r="F83" s="283" t="str">
        <f>Badges!C389</f>
        <v>Try a game of Octopus Tag</v>
      </c>
      <c r="G83" s="281" t="str">
        <f>IF(Badges!D389="A","A"," ")</f>
        <v xml:space="preserve"> </v>
      </c>
      <c r="I83" s="280"/>
      <c r="J83" s="283" t="str">
        <f>Badges!C458</f>
        <v>Make a first aid kit and donate it</v>
      </c>
      <c r="K83" s="281" t="str">
        <f>IF(Badges!D458="A","A"," ")</f>
        <v xml:space="preserve"> </v>
      </c>
      <c r="M83" s="280"/>
      <c r="N83" s="283" t="str">
        <f>Badges!C528</f>
        <v>Shop secondhand</v>
      </c>
      <c r="O83" s="281" t="str">
        <f>IF(Badges!D528="A","A"," ")</f>
        <v xml:space="preserve"> </v>
      </c>
      <c r="Q83" s="280"/>
      <c r="R83" s="283" t="str">
        <f>Badges!C602</f>
        <v>Play a water game</v>
      </c>
      <c r="S83" s="281" t="str">
        <f>IF(Badges!D602="A","A"," ")</f>
        <v xml:space="preserve"> </v>
      </c>
    </row>
    <row r="84" spans="1:22" x14ac:dyDescent="0.2">
      <c r="A84" s="503" t="str">
        <f>Summary!A34</f>
        <v>Meet My Customers</v>
      </c>
      <c r="B84" s="504"/>
      <c r="C84" s="282" t="str">
        <f>IF(Badges!D575="C","C",IF(Badges!D575="P","P",""))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IF(Badges!D588="C","C",IF(Badges!D588="P","P",""))</f>
        <v/>
      </c>
      <c r="E85" s="280"/>
      <c r="F85" s="283" t="str">
        <f>Badges!C391</f>
        <v>See a sport live or on television</v>
      </c>
      <c r="G85" s="281" t="str">
        <f>IF(Badges!D391="A","A"," ")</f>
        <v xml:space="preserve"> </v>
      </c>
      <c r="I85" s="280"/>
      <c r="J85" s="283" t="str">
        <f>Badges!C460</f>
        <v>Get tips from a medical professional</v>
      </c>
      <c r="K85" s="281" t="str">
        <f>IF(Badges!D460="A","A"," ")</f>
        <v xml:space="preserve"> </v>
      </c>
      <c r="M85" s="280"/>
      <c r="N85" s="283" t="str">
        <f>Badges!C530</f>
        <v>You have $15 total</v>
      </c>
      <c r="O85" s="281" t="str">
        <f>IF(Badges!D530="A","A"," ")</f>
        <v xml:space="preserve"> </v>
      </c>
      <c r="Q85" s="280"/>
      <c r="R85" s="283" t="str">
        <f>Badges!C604</f>
        <v>Prepare a campfire</v>
      </c>
      <c r="S85" s="281" t="str">
        <f>IF(Badges!D604="A","A"," ")</f>
        <v xml:space="preserve"> </v>
      </c>
    </row>
    <row r="86" spans="1:22" x14ac:dyDescent="0.2">
      <c r="A86" s="520" t="str">
        <f>Summary!A36</f>
        <v>Outdoor Badge</v>
      </c>
      <c r="B86" s="521"/>
      <c r="C86" s="522"/>
      <c r="E86" s="280"/>
      <c r="F86" s="283" t="str">
        <f>Badges!C392</f>
        <v>Make more points</v>
      </c>
      <c r="G86" s="281" t="str">
        <f>IF(Badges!D392="A","A"," ")</f>
        <v xml:space="preserve"> </v>
      </c>
      <c r="I86" s="280"/>
      <c r="J86" s="283" t="str">
        <f>Badges!C461</f>
        <v>Learn with the Red Cross</v>
      </c>
      <c r="K86" s="281" t="str">
        <f>IF(Badges!D461="A","A"," ")</f>
        <v xml:space="preserve"> </v>
      </c>
      <c r="M86" s="280"/>
      <c r="N86" s="283" t="str">
        <f>Badges!C531</f>
        <v>You have $30 total</v>
      </c>
      <c r="O86" s="281" t="str">
        <f>IF(Badges!D531="A","A"," ")</f>
        <v xml:space="preserve"> </v>
      </c>
      <c r="Q86" s="280"/>
      <c r="R86" s="283" t="str">
        <f>Badges!C605</f>
        <v>Tie an overhand and square knot</v>
      </c>
      <c r="S86" s="281" t="str">
        <f>IF(Badges!D605="A","A"," ")</f>
        <v xml:space="preserve"> </v>
      </c>
    </row>
    <row r="87" spans="1:22" x14ac:dyDescent="0.2">
      <c r="A87" s="503" t="str">
        <f>Summary!A37</f>
        <v>Outdoor Adventurer</v>
      </c>
      <c r="B87" s="504"/>
      <c r="C87" s="282" t="str">
        <f>IF(Badges!D612="C","C",IF(Badges!D612="P","P",""))</f>
        <v/>
      </c>
      <c r="E87" s="280"/>
      <c r="F87" s="283" t="str">
        <f>Badges!C393</f>
        <v>Keep score for a sport you play</v>
      </c>
      <c r="G87" s="281" t="str">
        <f>IF(Badges!D393="A","A"," ")</f>
        <v xml:space="preserve"> </v>
      </c>
      <c r="I87" s="280"/>
      <c r="J87" s="283" t="str">
        <f>Badges!C462</f>
        <v>Talk to an EMT</v>
      </c>
      <c r="K87" s="281" t="str">
        <f>IF(Badges!D462="A","A"," ")</f>
        <v xml:space="preserve"> </v>
      </c>
      <c r="M87" s="280"/>
      <c r="N87" s="283" t="str">
        <f>Badges!C532</f>
        <v>Pool your money</v>
      </c>
      <c r="O87" s="281" t="str">
        <f>IF(Badges!D532="A","A"," ")</f>
        <v xml:space="preserve"> </v>
      </c>
      <c r="Q87" s="280"/>
      <c r="R87" s="283" t="str">
        <f>Badges!C606</f>
        <v>Learn to roll a sleeping bag</v>
      </c>
      <c r="S87" s="281" t="str">
        <f>IF(Badges!D606="A","A"," ")</f>
        <v xml:space="preserve"> </v>
      </c>
    </row>
    <row r="88" spans="1:22" x14ac:dyDescent="0.2">
      <c r="A88" s="338"/>
      <c r="B88" s="338"/>
      <c r="C88" s="351"/>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IF(Badges!D395="A","A"," ")</f>
        <v xml:space="preserve"> </v>
      </c>
      <c r="I89" s="280"/>
      <c r="J89" s="283" t="str">
        <f>Badges!C464</f>
        <v>Take a hike</v>
      </c>
      <c r="K89" s="281" t="str">
        <f>IF(Badges!D464="A","A"," ")</f>
        <v xml:space="preserve"> </v>
      </c>
      <c r="M89" s="280"/>
      <c r="N89" s="283" t="str">
        <f>Badges!C534</f>
        <v>Go to the movies with a friend</v>
      </c>
      <c r="O89" s="281" t="str">
        <f>IF(Badges!D534="A","A"," ")</f>
        <v xml:space="preserve"> </v>
      </c>
      <c r="Q89" s="280"/>
      <c r="R89" s="283" t="str">
        <f>Badges!C608</f>
        <v>Improve a trail</v>
      </c>
      <c r="S89" s="281" t="str">
        <f>IF(Badges!D608="A","A"," ")</f>
        <v xml:space="preserve"> </v>
      </c>
    </row>
    <row r="90" spans="1:22" x14ac:dyDescent="0.2">
      <c r="B90" s="516" t="str">
        <f>'Journey Awards'!A6</f>
        <v>Brownie Quest</v>
      </c>
      <c r="C90" s="517"/>
      <c r="E90" s="280"/>
      <c r="F90" s="283" t="str">
        <f>Badges!C396</f>
        <v>Make a theme day</v>
      </c>
      <c r="G90" s="281" t="str">
        <f>IF(Badges!D396="A","A"," ")</f>
        <v xml:space="preserve"> </v>
      </c>
      <c r="I90" s="280"/>
      <c r="J90" s="283" t="str">
        <f>Badges!C465</f>
        <v>Read all about it</v>
      </c>
      <c r="K90" s="281" t="str">
        <f>IF(Badges!D465="A","A"," ")</f>
        <v xml:space="preserve"> </v>
      </c>
      <c r="M90" s="280"/>
      <c r="N90" s="283" t="str">
        <f>Badges!C535</f>
        <v>Get outdoors</v>
      </c>
      <c r="O90" s="281" t="str">
        <f>IF(Badges!D535="A","A"," ")</f>
        <v xml:space="preserve"> </v>
      </c>
      <c r="Q90" s="280"/>
      <c r="R90" s="283" t="str">
        <f>Badges!C609</f>
        <v>Care for animals</v>
      </c>
      <c r="S90" s="281" t="str">
        <f>IF(Badges!D609="A","A"," ")</f>
        <v xml:space="preserve"> </v>
      </c>
    </row>
    <row r="91" spans="1:22" x14ac:dyDescent="0.2">
      <c r="B91" s="289" t="str">
        <f>'Journey Awards'!B7</f>
        <v>The Discover Key</v>
      </c>
      <c r="C91" s="288" t="str">
        <f>'Journey Awards'!D11</f>
        <v xml:space="preserve"> </v>
      </c>
      <c r="E91" s="280"/>
      <c r="F91" s="283" t="str">
        <f>Badges!C397</f>
        <v>Make up a championship</v>
      </c>
      <c r="G91" s="281" t="str">
        <f>IF(Badges!D397="A","A"," ")</f>
        <v xml:space="preserve"> </v>
      </c>
      <c r="I91" s="280"/>
      <c r="J91" s="283" t="str">
        <f>Badges!C466</f>
        <v>Talk to an outdoor expert</v>
      </c>
      <c r="K91" s="281" t="str">
        <f>IF(Badges!D466="A","A"," ")</f>
        <v xml:space="preserve"> </v>
      </c>
      <c r="M91" s="280"/>
      <c r="N91" s="283" t="str">
        <f>Badges!C536</f>
        <v>Have fun with friends</v>
      </c>
      <c r="O91" s="281" t="str">
        <f>IF(Badges!D536="A","A"," ")</f>
        <v xml:space="preserve"> </v>
      </c>
      <c r="Q91" s="280"/>
      <c r="R91" s="283" t="str">
        <f>Badges!C610</f>
        <v>Help an outdoors space you love</v>
      </c>
      <c r="S91" s="281" t="str">
        <f>IF(Badges!D610="A","A"," ")</f>
        <v xml:space="preserve"> </v>
      </c>
    </row>
    <row r="92" spans="1:22" x14ac:dyDescent="0.2">
      <c r="B92" s="289" t="str">
        <f>'Journey Awards'!B12</f>
        <v>The Connect Key</v>
      </c>
      <c r="C92" s="288" t="str">
        <f>'Journey Awards'!D16</f>
        <v xml:space="preserve"> </v>
      </c>
      <c r="E92" s="357" t="str">
        <f>Badges!B400</f>
        <v>Celebrating Community</v>
      </c>
      <c r="F92" s="357"/>
      <c r="G92" s="357"/>
      <c r="I92" s="357" t="str">
        <f>Badges!B469</f>
        <v>Brownie Girl Scout Way</v>
      </c>
      <c r="J92" s="358"/>
      <c r="K92" s="358"/>
      <c r="M92" s="357" t="str">
        <f>Badges!B539</f>
        <v>Philanthropist</v>
      </c>
      <c r="N92" s="358"/>
      <c r="O92" s="358"/>
    </row>
    <row r="93" spans="1:22" ht="15.75" x14ac:dyDescent="0.2">
      <c r="B93" s="289" t="str">
        <f>'Journey Awards'!B17</f>
        <v>The Take Action Key</v>
      </c>
      <c r="C93" s="288" t="str">
        <f>'Journey Awards'!D21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08" t="s">
        <v>100</v>
      </c>
      <c r="R93" s="508"/>
      <c r="S93" s="508"/>
    </row>
    <row r="94" spans="1:22" x14ac:dyDescent="0.2">
      <c r="B94" s="289" t="str">
        <f>'Journey Awards'!B22</f>
        <v>The Brownie Quest Award</v>
      </c>
      <c r="C94" s="288" t="str">
        <f>'Journey Awards'!D24</f>
        <v xml:space="preserve"> </v>
      </c>
      <c r="E94" s="280"/>
      <c r="F94" s="283" t="str">
        <f>Badges!C402</f>
        <v>Go on a flag hunt</v>
      </c>
      <c r="G94" s="281" t="str">
        <f>IF(Badges!D402="A","A"," ")</f>
        <v xml:space="preserve"> </v>
      </c>
      <c r="I94" s="280"/>
      <c r="J94" s="283" t="str">
        <f>Badges!C471</f>
        <v>Learn three new Girl Scout songs</v>
      </c>
      <c r="K94" s="281" t="str">
        <f>IF(Badges!D471="A","A"," ")</f>
        <v xml:space="preserve"> </v>
      </c>
      <c r="M94" s="280"/>
      <c r="N94" s="283" t="str">
        <f>Badges!C541</f>
        <v>Create a list</v>
      </c>
      <c r="O94" s="281" t="str">
        <f>IF(Badges!D541="A","A"," ")</f>
        <v xml:space="preserve"> </v>
      </c>
      <c r="Q94" s="374" t="str">
        <f>'Age-Level'!C6</f>
        <v>Cookie Rally (Year 1)</v>
      </c>
      <c r="R94" s="375"/>
      <c r="S94" s="281" t="str">
        <f>IF('Age-Level'!D6="A","A"," ")</f>
        <v xml:space="preserve"> </v>
      </c>
    </row>
    <row r="95" spans="1:22" x14ac:dyDescent="0.2">
      <c r="A95" s="300"/>
      <c r="B95" s="343" t="str">
        <f>'Journey Awards'!A27</f>
        <v>WOW! Wonders of Water</v>
      </c>
      <c r="C95" s="344"/>
      <c r="E95" s="280"/>
      <c r="F95" s="283" t="str">
        <f>Badges!C403</f>
        <v>Draw your state's symbols</v>
      </c>
      <c r="G95" s="281" t="str">
        <f>IF(Badges!D403="A","A"," ")</f>
        <v xml:space="preserve"> </v>
      </c>
      <c r="I95" s="280"/>
      <c r="J95" s="283" t="str">
        <f>Badges!C472</f>
        <v>Learn a new singing game</v>
      </c>
      <c r="K95" s="281" t="str">
        <f>IF(Badges!D472="A","A"," ")</f>
        <v xml:space="preserve"> </v>
      </c>
      <c r="M95" s="280"/>
      <c r="N95" s="283" t="str">
        <f>Badges!C542</f>
        <v>Create posters</v>
      </c>
      <c r="O95" s="281" t="str">
        <f>IF(Badges!D542="A","A"," ")</f>
        <v xml:space="preserve"> </v>
      </c>
      <c r="Q95" s="372" t="str">
        <f>'Age-Level'!C7</f>
        <v>Cookie Sales (Year 1)</v>
      </c>
      <c r="R95" s="373"/>
      <c r="S95" s="288" t="str">
        <f>IF('Age-Level'!D7="A","A"," ")</f>
        <v xml:space="preserve"> </v>
      </c>
      <c r="U95" s="279"/>
      <c r="V95" s="279"/>
    </row>
    <row r="96" spans="1:22" x14ac:dyDescent="0.2">
      <c r="A96" s="300"/>
      <c r="B96" s="289" t="str">
        <f>'Journey Awards'!B28</f>
        <v>LOVE Water</v>
      </c>
      <c r="C96" s="288" t="str">
        <f>'Journey Awards'!D31</f>
        <v xml:space="preserve"> </v>
      </c>
      <c r="E96" s="280"/>
      <c r="F96" s="283" t="str">
        <f>Badges!C404</f>
        <v>Find your own town's symbols</v>
      </c>
      <c r="G96" s="281" t="str">
        <f>IF(Badges!D404="A","A"," ")</f>
        <v xml:space="preserve"> </v>
      </c>
      <c r="I96" s="280"/>
      <c r="J96" s="283" t="str">
        <f>Badges!C473</f>
        <v>Make up your own song based on</v>
      </c>
      <c r="K96" s="281" t="str">
        <f>IF(Badges!D473="A","A"," ")</f>
        <v xml:space="preserve"> </v>
      </c>
      <c r="M96" s="280"/>
      <c r="N96" s="283" t="str">
        <f>Badges!C543</f>
        <v>Get Inspired</v>
      </c>
      <c r="O96" s="281" t="str">
        <f>IF(Badges!D543="A","A"," ")</f>
        <v xml:space="preserve"> </v>
      </c>
      <c r="Q96" s="372" t="str">
        <f>'Age-Level'!C8</f>
        <v>Cookie Pin (Year 1)</v>
      </c>
      <c r="R96" s="373"/>
      <c r="S96" s="288" t="str">
        <f>IF('Age-Level'!D8="A","A"," ")</f>
        <v xml:space="preserve"> </v>
      </c>
      <c r="U96" s="279"/>
      <c r="V96" s="279"/>
    </row>
    <row r="97" spans="1:23" x14ac:dyDescent="0.2">
      <c r="A97" s="300"/>
      <c r="B97" s="289" t="str">
        <f>'Journey Awards'!B32</f>
        <v>SAVE Water</v>
      </c>
      <c r="C97" s="288" t="str">
        <f>'Journey Awards'!D34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372" t="str">
        <f>'Age-Level'!C9</f>
        <v>Cookie Rally (Year 2)</v>
      </c>
      <c r="R97" s="373"/>
      <c r="S97" s="288" t="str">
        <f>IF('Age-Level'!D9="A","A"," ")</f>
        <v xml:space="preserve"> </v>
      </c>
      <c r="U97" s="279"/>
      <c r="V97" s="279"/>
    </row>
    <row r="98" spans="1:23" ht="14.25" customHeight="1" x14ac:dyDescent="0.2">
      <c r="A98" s="217"/>
      <c r="B98" s="289" t="str">
        <f>'Journey Awards'!B35</f>
        <v>SHARE Water</v>
      </c>
      <c r="C98" s="288" t="str">
        <f>'Journey Awards'!D37</f>
        <v xml:space="preserve"> </v>
      </c>
      <c r="E98" s="280"/>
      <c r="F98" s="283" t="str">
        <f>Badges!C406</f>
        <v>Choose natinoal songs</v>
      </c>
      <c r="G98" s="281" t="str">
        <f>IF(Badges!D406="A","A"," ")</f>
        <v xml:space="preserve"> </v>
      </c>
      <c r="I98" s="280"/>
      <c r="J98" s="283" t="str">
        <f>Badges!C475</f>
        <v>Throw a birthday bash</v>
      </c>
      <c r="K98" s="281" t="str">
        <f>IF(Badges!D475="A","A"," ")</f>
        <v xml:space="preserve"> </v>
      </c>
      <c r="M98" s="280"/>
      <c r="N98" s="283" t="str">
        <f>Badges!C545</f>
        <v>Do you own research</v>
      </c>
      <c r="O98" s="281" t="str">
        <f>IF(Badges!D545="A","A"," ")</f>
        <v xml:space="preserve"> </v>
      </c>
      <c r="Q98" s="372" t="str">
        <f>'Age-Level'!C10</f>
        <v>Cookie Sales (Year 2)</v>
      </c>
      <c r="R98" s="373"/>
      <c r="S98" s="288" t="str">
        <f>IF('Age-Level'!D10="A","A"," ")</f>
        <v xml:space="preserve"> </v>
      </c>
      <c r="U98" s="279"/>
      <c r="V98" s="279"/>
    </row>
    <row r="99" spans="1:23" x14ac:dyDescent="0.2">
      <c r="A99" s="217"/>
      <c r="B99" s="289" t="str">
        <f>'Journey Awards'!B38</f>
        <v>WOW!</v>
      </c>
      <c r="C99" s="288" t="str">
        <f>'Journey Awards'!D40</f>
        <v xml:space="preserve"> </v>
      </c>
      <c r="E99" s="280"/>
      <c r="F99" s="283" t="str">
        <f>Badges!C407</f>
        <v>Pick three community songs</v>
      </c>
      <c r="G99" s="281" t="str">
        <f>IF(Badges!D407="A","A"," ")</f>
        <v xml:space="preserve"> </v>
      </c>
      <c r="I99" s="280"/>
      <c r="J99" s="283" t="str">
        <f>Badges!C476</f>
        <v>Make a birthday card for a Daisy</v>
      </c>
      <c r="K99" s="281" t="str">
        <f>IF(Badges!D476="A","A"," ")</f>
        <v xml:space="preserve"> </v>
      </c>
      <c r="M99" s="280"/>
      <c r="N99" s="283" t="str">
        <f>Badges!C546</f>
        <v>Take a field trip</v>
      </c>
      <c r="O99" s="281" t="str">
        <f>IF(Badges!D546="A","A"," ")</f>
        <v xml:space="preserve"> </v>
      </c>
      <c r="Q99" s="372" t="str">
        <f>'Age-Level'!C11</f>
        <v>Cookie Pin (Year 2)</v>
      </c>
      <c r="R99" s="373"/>
      <c r="S99" s="288" t="str">
        <f>IF('Age-Level'!D11="A","A"," ")</f>
        <v xml:space="preserve"> </v>
      </c>
      <c r="U99" s="352"/>
      <c r="V99" s="353"/>
      <c r="W99" s="337"/>
    </row>
    <row r="100" spans="1:23" x14ac:dyDescent="0.2">
      <c r="B100" s="339" t="str">
        <f>'Journey Awards'!A43</f>
        <v>A World of Girls</v>
      </c>
      <c r="C100" s="340"/>
      <c r="E100" s="280"/>
      <c r="F100" s="283" t="str">
        <f>Badges!C408</f>
        <v>Find three celebration songs</v>
      </c>
      <c r="G100" s="281" t="str">
        <f>IF(Badges!D408="A","A"," ")</f>
        <v xml:space="preserve"> </v>
      </c>
      <c r="I100" s="280"/>
      <c r="J100" s="283" t="str">
        <f>Badges!C477</f>
        <v>Make up a birthday message</v>
      </c>
      <c r="K100" s="281" t="str">
        <f>IF(Badges!D477="A","A"," ")</f>
        <v xml:space="preserve"> </v>
      </c>
      <c r="M100" s="280"/>
      <c r="N100" s="283" t="str">
        <f>Badges!C547</f>
        <v>Invite a guest speaker</v>
      </c>
      <c r="O100" s="281" t="str">
        <f>IF(Badges!D547="A","A"," ")</f>
        <v xml:space="preserve"> </v>
      </c>
      <c r="Q100" s="372" t="str">
        <f>Summary!A68</f>
        <v>Fall Sales (Year 1)</v>
      </c>
      <c r="R100" s="373"/>
      <c r="S100" s="282" t="str">
        <f>IF('Age-Level'!D13="A","A","")</f>
        <v/>
      </c>
      <c r="U100" s="279"/>
      <c r="V100" s="279"/>
    </row>
    <row r="101" spans="1:23" x14ac:dyDescent="0.2">
      <c r="B101" s="289" t="str">
        <f>'Journey Awards'!B44</f>
        <v>Hear a Story</v>
      </c>
      <c r="C101" s="288" t="str">
        <f>'Journey Awards'!D46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372" t="str">
        <f>Summary!A69</f>
        <v>Fall Sales (Year 2)</v>
      </c>
      <c r="R101" s="373"/>
      <c r="S101" s="282" t="str">
        <f>IF('Age-Level'!D14="A","A","")</f>
        <v/>
      </c>
      <c r="U101" s="279"/>
      <c r="V101" s="279"/>
    </row>
    <row r="102" spans="1:23" x14ac:dyDescent="0.2">
      <c r="B102" s="289" t="str">
        <f>'Journey Awards'!B47</f>
        <v>Change a Story</v>
      </c>
      <c r="C102" s="288" t="str">
        <f>'Journey Awards'!D49</f>
        <v xml:space="preserve"> </v>
      </c>
      <c r="E102" s="280"/>
      <c r="F102" s="283" t="str">
        <f>Badges!C410</f>
        <v>Join a parade</v>
      </c>
      <c r="G102" s="281" t="str">
        <f>IF(Badges!D410="A","A"," ")</f>
        <v xml:space="preserve"> </v>
      </c>
      <c r="I102" s="280"/>
      <c r="J102" s="283" t="str">
        <f>Badges!C479</f>
        <v>Make up a game about your</v>
      </c>
      <c r="K102" s="281" t="str">
        <f>IF(Badges!D479="A","A"," ")</f>
        <v xml:space="preserve"> </v>
      </c>
      <c r="M102" s="280"/>
      <c r="N102" s="283" t="str">
        <f>Badges!C549</f>
        <v>Do you own research</v>
      </c>
      <c r="O102" s="281" t="str">
        <f>IF(Badges!D549="A","A"," ")</f>
        <v xml:space="preserve"> </v>
      </c>
      <c r="Q102" s="372" t="str">
        <f>Summary!A70</f>
        <v>Thinking Day (Year 1)</v>
      </c>
      <c r="R102" s="373"/>
      <c r="S102" s="282" t="str">
        <f>IF('Age-Level'!D16="A","A","")</f>
        <v/>
      </c>
      <c r="U102" s="279"/>
      <c r="V102" s="279"/>
    </row>
    <row r="103" spans="1:23" x14ac:dyDescent="0.2">
      <c r="B103" s="289" t="str">
        <f>'Journey Awards'!B50</f>
        <v>Tell a Story</v>
      </c>
      <c r="C103" s="288" t="str">
        <f>'Journey Awards'!D52</f>
        <v xml:space="preserve"> </v>
      </c>
      <c r="E103" s="280"/>
      <c r="F103" s="283" t="str">
        <f>Badges!C411</f>
        <v>Learn to march</v>
      </c>
      <c r="G103" s="281" t="str">
        <f>IF(Badges!D411="A","A"," ")</f>
        <v xml:space="preserve"> </v>
      </c>
      <c r="I103" s="280"/>
      <c r="J103" s="283" t="str">
        <f>Badges!C480</f>
        <v>Create a story, play, or puppet</v>
      </c>
      <c r="K103" s="281" t="str">
        <f>IF(Badges!D480="A","A"," ")</f>
        <v xml:space="preserve"> </v>
      </c>
      <c r="M103" s="280"/>
      <c r="N103" s="283" t="str">
        <f>Badges!C550</f>
        <v>Get secondhand knowledge</v>
      </c>
      <c r="O103" s="281" t="str">
        <f>IF(Badges!D550="A","A"," ")</f>
        <v xml:space="preserve"> </v>
      </c>
      <c r="Q103" s="372" t="str">
        <f>Summary!A71</f>
        <v>Thinking Day (Year 2)</v>
      </c>
      <c r="R103" s="373"/>
      <c r="S103" s="282" t="str">
        <f>IF('Age-Level'!D17="A","A","")</f>
        <v/>
      </c>
      <c r="U103" s="279"/>
      <c r="V103" s="279"/>
    </row>
    <row r="104" spans="1:23" x14ac:dyDescent="0.2">
      <c r="B104" s="289" t="str">
        <f>'Journey Awards'!B53</f>
        <v>Better World for Girls!</v>
      </c>
      <c r="C104" s="288" t="str">
        <f>'Journey Awards'!D55</f>
        <v xml:space="preserve"> </v>
      </c>
      <c r="E104" s="280"/>
      <c r="F104" s="283" t="str">
        <f>Badges!C412</f>
        <v>See a band review or field show</v>
      </c>
      <c r="G104" s="281" t="str">
        <f>IF(Badges!D412="A","A"," ")</f>
        <v xml:space="preserve"> </v>
      </c>
      <c r="I104" s="280"/>
      <c r="J104" s="283" t="str">
        <f>Badges!C481</f>
        <v>Make a team mural, collage, flag</v>
      </c>
      <c r="K104" s="281" t="str">
        <f>IF(Badges!D481="A","A"," ")</f>
        <v xml:space="preserve"> </v>
      </c>
      <c r="M104" s="280"/>
      <c r="N104" s="283" t="str">
        <f>Badges!C551</f>
        <v>Invite a guest speaker</v>
      </c>
      <c r="O104" s="281" t="str">
        <f>IF(Badges!D551="A","A"," ")</f>
        <v xml:space="preserve"> </v>
      </c>
      <c r="Q104" s="372" t="str">
        <f>Summary!A72</f>
        <v>Investiture</v>
      </c>
      <c r="R104" s="373"/>
      <c r="S104" s="282" t="str">
        <f>IF('Age-Level'!D19="A","A","")</f>
        <v/>
      </c>
      <c r="U104" s="279"/>
      <c r="V104" s="279"/>
    </row>
    <row r="105" spans="1:23" x14ac:dyDescent="0.2">
      <c r="B105" s="336"/>
      <c r="C105" s="336"/>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372" t="str">
        <f>Summary!A73</f>
        <v>Rededication (1st year)</v>
      </c>
      <c r="R105" s="373"/>
      <c r="S105" s="282" t="str">
        <f>IF('Age-Level'!D20="A","A","")</f>
        <v/>
      </c>
      <c r="U105" s="279"/>
      <c r="V105" s="279"/>
    </row>
    <row r="106" spans="1:23" x14ac:dyDescent="0.2">
      <c r="A106" s="509" t="s">
        <v>416</v>
      </c>
      <c r="B106" s="510"/>
      <c r="C106" s="510"/>
      <c r="E106" s="280"/>
      <c r="F106" s="283" t="str">
        <f>Badges!C414</f>
        <v>Follow a landmark trail</v>
      </c>
      <c r="G106" s="281" t="str">
        <f>IF(Badges!D414="A","A"," ")</f>
        <v xml:space="preserve"> </v>
      </c>
      <c r="I106" s="280"/>
      <c r="J106" s="283" t="str">
        <f>Badges!C483</f>
        <v>A better room or home</v>
      </c>
      <c r="K106" s="281" t="str">
        <f>IF(Badges!D483="A","A"," ")</f>
        <v xml:space="preserve"> </v>
      </c>
      <c r="M106" s="280"/>
      <c r="N106" s="283" t="str">
        <f>Badges!C553</f>
        <v>Take a field trip</v>
      </c>
      <c r="O106" s="281" t="str">
        <f>IF(Badges!D553="A","A"," ")</f>
        <v xml:space="preserve"> </v>
      </c>
      <c r="Q106" s="372" t="str">
        <f>Summary!A74</f>
        <v>Rededication (2nd year)</v>
      </c>
      <c r="R106" s="373"/>
      <c r="S106" s="282" t="str">
        <f>IF('Age-Level'!D21="A","A","")</f>
        <v/>
      </c>
      <c r="U106" s="279"/>
      <c r="V106" s="279"/>
    </row>
    <row r="107" spans="1:23" x14ac:dyDescent="0.2">
      <c r="A107" s="284"/>
      <c r="B107" s="285" t="str">
        <f>Bridging!B6</f>
        <v>Pass It On!</v>
      </c>
      <c r="C107" s="330" t="str">
        <f>IF(Bridging!D10="C","C",IF(Bridging!D10="P","P",""))</f>
        <v/>
      </c>
      <c r="E107" s="280"/>
      <c r="F107" s="283" t="str">
        <f>Badges!C415</f>
        <v>Tour a landmark that honors the</v>
      </c>
      <c r="G107" s="281" t="str">
        <f>IF(Badges!D415="A","A"," ")</f>
        <v xml:space="preserve"> </v>
      </c>
      <c r="I107" s="280"/>
      <c r="J107" s="283" t="str">
        <f>Badges!C484</f>
        <v>A better meeting place</v>
      </c>
      <c r="K107" s="281" t="str">
        <f>IF(Badges!D484="A","A"," ")</f>
        <v xml:space="preserve"> </v>
      </c>
      <c r="M107" s="280"/>
      <c r="N107" s="283" t="str">
        <f>Badges!C554</f>
        <v>Invite a guest speaker</v>
      </c>
      <c r="O107" s="281" t="str">
        <f>IF(Badges!D554="A","A"," ")</f>
        <v xml:space="preserve"> </v>
      </c>
      <c r="Q107" s="372" t="str">
        <f>Summary!A75</f>
        <v>Rededication (3rd year)</v>
      </c>
      <c r="R107" s="373"/>
      <c r="S107" s="282" t="str">
        <f>IF('Age-Level'!D22="A","A","")</f>
        <v/>
      </c>
      <c r="U107" s="279"/>
      <c r="V107" s="279"/>
    </row>
    <row r="108" spans="1:23" x14ac:dyDescent="0.2">
      <c r="A108" s="284"/>
      <c r="B108" s="286" t="str">
        <f>Bridging!B11</f>
        <v>Look Ahead!</v>
      </c>
      <c r="C108" s="282" t="str">
        <f>IF(Bridging!D15="C","C",IF(Bridging!D15="P","P",""))</f>
        <v/>
      </c>
      <c r="E108" s="280"/>
      <c r="F108" s="283" t="str">
        <f>Badges!C416</f>
        <v>Make a landmark map</v>
      </c>
      <c r="G108" s="281" t="str">
        <f>IF(Badges!D416="A","A"," ")</f>
        <v xml:space="preserve"> </v>
      </c>
      <c r="I108" s="280"/>
      <c r="J108" s="283" t="str">
        <f>Badges!C485</f>
        <v>A better classroom</v>
      </c>
      <c r="K108" s="281" t="str">
        <f>IF(Badges!D485="A","A"," ")</f>
        <v xml:space="preserve"> </v>
      </c>
      <c r="M108" s="280"/>
      <c r="N108" s="283" t="str">
        <f>Badges!C555</f>
        <v>Find out about helping people</v>
      </c>
      <c r="O108" s="281" t="str">
        <f>IF(Badges!D555="A","A"," ")</f>
        <v xml:space="preserve"> </v>
      </c>
      <c r="Q108" s="372" t="str">
        <f>Summary!A76</f>
        <v>My Promise, My Faith (Year 1)</v>
      </c>
      <c r="R108" s="381"/>
      <c r="S108" s="291" t="str">
        <f>IF('Age-Level'!D29="C","C","")</f>
        <v/>
      </c>
      <c r="U108" s="279"/>
      <c r="V108" s="279"/>
    </row>
    <row r="109" spans="1:23" x14ac:dyDescent="0.2">
      <c r="A109" s="284"/>
      <c r="B109" s="290" t="str">
        <f>Bridging!C16</f>
        <v>Plan a Ceremony</v>
      </c>
      <c r="C109" s="282" t="str">
        <f>IF(Bridging!D17="C","C",IF(Bridging!D17="P","P",""))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2">
        <v>1</v>
      </c>
      <c r="R109" s="371" t="str">
        <f>'Age-Level'!C24</f>
        <v>Choose one line from the Law</v>
      </c>
      <c r="S109" s="282" t="str">
        <f>IF('Age-Level'!D24="A","A","")</f>
        <v/>
      </c>
      <c r="U109" s="279"/>
      <c r="V109" s="279"/>
    </row>
    <row r="110" spans="1:23" x14ac:dyDescent="0.2">
      <c r="B110" s="287" t="s">
        <v>80</v>
      </c>
      <c r="C110" s="282" t="str">
        <f>IF(Bridging!D18="C","C",IF(Bridging!D18="P","P",""))</f>
        <v/>
      </c>
      <c r="E110" s="280"/>
      <c r="F110" s="283" t="str">
        <f>Badges!C418</f>
        <v>Join a flag ceremony</v>
      </c>
      <c r="G110" s="281" t="str">
        <f>IF(Badges!D418="A","A"," ")</f>
        <v xml:space="preserve"> </v>
      </c>
      <c r="I110" s="280"/>
      <c r="J110" s="283" t="str">
        <f>Badges!C487</f>
        <v>Follow in a Girl Scout's footsteps</v>
      </c>
      <c r="K110" s="281" t="str">
        <f>IF(Badges!D487="A","A"," ")</f>
        <v xml:space="preserve"> </v>
      </c>
      <c r="M110" s="280"/>
      <c r="N110" s="283" t="str">
        <f>Badges!C557</f>
        <v>Donate money</v>
      </c>
      <c r="O110" s="281" t="str">
        <f>IF(Badges!D557="A","A"," ")</f>
        <v xml:space="preserve"> </v>
      </c>
      <c r="Q110" s="293">
        <v>2</v>
      </c>
      <c r="R110" s="371" t="str">
        <f>'Age-Level'!C25</f>
        <v>Find a woman in your community</v>
      </c>
      <c r="S110" s="282" t="str">
        <f>IF('Age-Level'!D25="A","A","")</f>
        <v/>
      </c>
      <c r="U110" s="353"/>
      <c r="V110" s="353"/>
      <c r="W110" s="337"/>
    </row>
    <row r="111" spans="1:23" x14ac:dyDescent="0.2">
      <c r="B111" s="327"/>
      <c r="C111" s="337"/>
      <c r="E111" s="280"/>
      <c r="F111" s="283" t="str">
        <f>Badges!C419</f>
        <v>Join a town ceremony</v>
      </c>
      <c r="G111" s="281" t="str">
        <f>IF(Badges!D419="A","A"," ")</f>
        <v xml:space="preserve"> </v>
      </c>
      <c r="I111" s="280"/>
      <c r="J111" s="283" t="str">
        <f>Badges!C488</f>
        <v>Read the Brownie Story from an</v>
      </c>
      <c r="K111" s="281" t="str">
        <f>IF(Badges!D488="A","A"," ")</f>
        <v xml:space="preserve"> </v>
      </c>
      <c r="M111" s="280"/>
      <c r="N111" s="283" t="str">
        <f>Badges!C558</f>
        <v>Organize a great food donation</v>
      </c>
      <c r="O111" s="281" t="str">
        <f>IF(Badges!D558="A","A"," ")</f>
        <v xml:space="preserve"> </v>
      </c>
      <c r="Q111" s="293">
        <v>3</v>
      </c>
      <c r="R111" s="371" t="str">
        <f>'Age-Level'!C26</f>
        <v>Gather three inspirational quotes</v>
      </c>
      <c r="S111" s="282" t="str">
        <f>IF('Age-Level'!D26="A","A","")</f>
        <v/>
      </c>
      <c r="U111" s="279"/>
      <c r="V111" s="279"/>
    </row>
    <row r="112" spans="1:23" x14ac:dyDescent="0.2">
      <c r="A112" s="525" t="str">
        <f>Badges!B354</f>
        <v>Painting</v>
      </c>
      <c r="B112" s="514"/>
      <c r="C112" s="514"/>
      <c r="E112" s="280"/>
      <c r="F112" s="283" t="str">
        <f>Badges!C420</f>
        <v>Make up your own</v>
      </c>
      <c r="G112" s="281" t="str">
        <f>IF(Badges!D420="A","A"," ")</f>
        <v xml:space="preserve"> </v>
      </c>
      <c r="I112" s="280"/>
      <c r="J112" s="283" t="str">
        <f>Badges!C489</f>
        <v>Make up a story about Campbell</v>
      </c>
      <c r="K112" s="281" t="str">
        <f>IF(Badges!D489="A","A"," ")</f>
        <v xml:space="preserve"> </v>
      </c>
      <c r="M112" s="280"/>
      <c r="N112" s="283" t="str">
        <f>Badges!C559</f>
        <v>Host a clothing-donation party</v>
      </c>
      <c r="O112" s="281" t="str">
        <f>IF(Badges!D559="A","A"," ")</f>
        <v xml:space="preserve"> </v>
      </c>
      <c r="Q112" s="293">
        <v>4</v>
      </c>
      <c r="R112" s="371" t="str">
        <f>'Age-Level'!C27</f>
        <v>Make something to remind you</v>
      </c>
      <c r="S112" s="282" t="str">
        <f>IF('Age-Level'!D27="A","A","")</f>
        <v/>
      </c>
      <c r="U112" s="279"/>
      <c r="V112" s="279"/>
    </row>
    <row r="113" spans="1:22" x14ac:dyDescent="0.2">
      <c r="A113" s="280">
        <v>1</v>
      </c>
      <c r="B113" s="283" t="str">
        <f>Badges!C355</f>
        <v>Get Inspired</v>
      </c>
      <c r="C113" s="294"/>
      <c r="E113" s="357" t="str">
        <f>Badges!B423</f>
        <v>Snacks</v>
      </c>
      <c r="F113" s="358"/>
      <c r="G113" s="358"/>
      <c r="I113" s="357" t="str">
        <f>Badges!B492</f>
        <v>Bugs</v>
      </c>
      <c r="J113" s="358"/>
      <c r="K113" s="358"/>
      <c r="M113" s="357" t="str">
        <f>Badges!B563</f>
        <v>Meet My Customers</v>
      </c>
      <c r="N113" s="358"/>
      <c r="O113" s="358"/>
      <c r="Q113" s="375">
        <v>5</v>
      </c>
      <c r="R113" s="371" t="str">
        <f>'Age-Level'!C28</f>
        <v>Keep the connection strong.</v>
      </c>
      <c r="S113" s="282" t="str">
        <f>IF('Age-Level'!D28="A","A","")</f>
        <v/>
      </c>
      <c r="U113" s="279"/>
      <c r="V113" s="279"/>
    </row>
    <row r="114" spans="1:22" x14ac:dyDescent="0.2">
      <c r="A114" s="280"/>
      <c r="B114" s="283" t="str">
        <f>Badges!C356</f>
        <v>Talk to a painter</v>
      </c>
      <c r="C114" s="281" t="str">
        <f>IF(Badges!D356="A","A","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372" t="str">
        <f>Summary!A77</f>
        <v>My Promise, My Faith (Year 2)</v>
      </c>
      <c r="R114" s="381"/>
      <c r="S114" s="325" t="str">
        <f>IF('Age-Level'!D35="C","C","")</f>
        <v/>
      </c>
      <c r="U114" s="279"/>
      <c r="V114" s="279"/>
    </row>
    <row r="115" spans="1:22" x14ac:dyDescent="0.2">
      <c r="A115" s="280"/>
      <c r="B115" s="283" t="str">
        <f>Badges!C357</f>
        <v>Go to an art show or museum</v>
      </c>
      <c r="C115" s="281" t="str">
        <f>IF(Badges!D357="A","A"," ")</f>
        <v xml:space="preserve"> </v>
      </c>
      <c r="E115" s="280"/>
      <c r="F115" s="283" t="str">
        <f>Badges!C425</f>
        <v>Is the food good for me?</v>
      </c>
      <c r="G115" s="281" t="str">
        <f>IF(Badges!D425="A","A"," ")</f>
        <v xml:space="preserve"> </v>
      </c>
      <c r="I115" s="280"/>
      <c r="J115" s="283" t="str">
        <f>Badges!C494</f>
        <v>Talk to a bug specialist in your</v>
      </c>
      <c r="K115" s="281" t="str">
        <f>IF(Badges!D494="A","A"," ")</f>
        <v xml:space="preserve"> </v>
      </c>
      <c r="M115" s="280"/>
      <c r="N115" s="283" t="str">
        <f>Badges!C565</f>
        <v xml:space="preserve">Talk to your family or Brownie </v>
      </c>
      <c r="O115" s="281" t="str">
        <f>IF(Badges!D565="A","A"," ")</f>
        <v xml:space="preserve"> </v>
      </c>
      <c r="Q115" s="292">
        <v>1</v>
      </c>
      <c r="R115" s="371" t="str">
        <f>'Age-Level'!C31</f>
        <v>Choose one line from the Law</v>
      </c>
      <c r="S115" s="282" t="str">
        <f>IF('Age-Level'!D31="A","A","")</f>
        <v/>
      </c>
      <c r="U115" s="279"/>
      <c r="V115" s="279"/>
    </row>
    <row r="116" spans="1:22" x14ac:dyDescent="0.2">
      <c r="A116" s="280"/>
      <c r="B116" s="283" t="str">
        <f>Badges!C358</f>
        <v xml:space="preserve">Team up with an adult to find </v>
      </c>
      <c r="C116" s="281" t="str">
        <f>IF(Badges!D358="A","A"," ")</f>
        <v xml:space="preserve"> </v>
      </c>
      <c r="E116" s="280"/>
      <c r="F116" s="283" t="str">
        <f>Badges!C426</f>
        <v>Is the food good for the earth?</v>
      </c>
      <c r="G116" s="281" t="str">
        <f>IF(Badges!D426="A","A"," ")</f>
        <v xml:space="preserve"> </v>
      </c>
      <c r="I116" s="280"/>
      <c r="J116" s="283" t="str">
        <f>Badges!C495</f>
        <v>With an adult's help, find websites</v>
      </c>
      <c r="K116" s="281" t="str">
        <f>IF(Badges!D495="A","A"," ")</f>
        <v xml:space="preserve"> </v>
      </c>
      <c r="M116" s="280">
        <v>2</v>
      </c>
      <c r="N116" s="283" t="str">
        <f>Badges!C566</f>
        <v>Talk to some customers</v>
      </c>
      <c r="O116" s="294"/>
      <c r="Q116" s="293">
        <v>2</v>
      </c>
      <c r="R116" s="371" t="str">
        <f>'Age-Level'!C32</f>
        <v>Find a woman in your community</v>
      </c>
      <c r="S116" s="282" t="str">
        <f>IF('Age-Level'!D32="A","A","")</f>
        <v/>
      </c>
    </row>
    <row r="117" spans="1:22" x14ac:dyDescent="0.2">
      <c r="A117" s="280">
        <v>2</v>
      </c>
      <c r="B117" s="283" t="str">
        <f>Badges!C359</f>
        <v>Paint the real world</v>
      </c>
      <c r="C117" s="294"/>
      <c r="E117" s="280"/>
      <c r="F117" s="283" t="str">
        <f>Badges!C427</f>
        <v>What's in that snack?</v>
      </c>
      <c r="G117" s="281" t="str">
        <f>IF(Badges!D427="A","A"," ")</f>
        <v xml:space="preserve"> </v>
      </c>
      <c r="I117" s="280"/>
      <c r="J117" s="283" t="str">
        <f>Badges!C496</f>
        <v>Read a book or watch a video</v>
      </c>
      <c r="K117" s="281" t="str">
        <f>IF(Badges!D496="A","A"," ")</f>
        <v xml:space="preserve"> </v>
      </c>
      <c r="M117" s="280"/>
      <c r="N117" s="283" t="str">
        <f>Badges!C567</f>
        <v>With your family or Brownie friends</v>
      </c>
      <c r="O117" s="281" t="str">
        <f>IF(Badges!D567="A","A"," ")</f>
        <v xml:space="preserve"> </v>
      </c>
      <c r="Q117" s="293">
        <v>3</v>
      </c>
      <c r="R117" s="371" t="str">
        <f>'Age-Level'!C33</f>
        <v>Gather three inspirational quotes</v>
      </c>
      <c r="S117" s="282" t="str">
        <f>IF('Age-Level'!D33="A","A","")</f>
        <v/>
      </c>
    </row>
    <row r="118" spans="1:22" x14ac:dyDescent="0.2">
      <c r="A118" s="280"/>
      <c r="B118" s="283" t="str">
        <f>Badges!C360</f>
        <v>Paint a portrait of a family</v>
      </c>
      <c r="C118" s="281" t="str">
        <f>IF(Badges!D360="A","A","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293">
        <v>4</v>
      </c>
      <c r="R118" s="371" t="str">
        <f>'Age-Level'!C34</f>
        <v>Make something to remind you</v>
      </c>
      <c r="S118" s="282" t="str">
        <f>IF('Age-Level'!D34="A","A","")</f>
        <v/>
      </c>
    </row>
    <row r="119" spans="1:22" x14ac:dyDescent="0.2">
      <c r="A119" s="280"/>
      <c r="B119" s="283" t="str">
        <f>Badges!C361</f>
        <v>Paint an outdoor landscape</v>
      </c>
      <c r="C119" s="281" t="str">
        <f>IF(Badges!D361="A","A"," ")</f>
        <v xml:space="preserve"> </v>
      </c>
      <c r="E119" s="280"/>
      <c r="F119" s="283" t="str">
        <f>Badges!C429</f>
        <v>Make your own restaurant snack</v>
      </c>
      <c r="G119" s="281" t="str">
        <f>IF(Badges!D429="A","A"," ")</f>
        <v xml:space="preserve"> </v>
      </c>
      <c r="I119" s="280"/>
      <c r="J119" s="283" t="str">
        <f>Badges!C498</f>
        <v>Make a paper-plate spider</v>
      </c>
      <c r="K119" s="281" t="str">
        <f>IF(Badges!D498="A","A"," ")</f>
        <v xml:space="preserve"> </v>
      </c>
      <c r="M119" s="280"/>
      <c r="N119" s="283" t="str">
        <f>Badges!C569</f>
        <v>In your group or with your family</v>
      </c>
      <c r="O119" s="281" t="str">
        <f>IF(Badges!D569="A","A"," ")</f>
        <v xml:space="preserve"> </v>
      </c>
      <c r="Q119" s="375">
        <v>5</v>
      </c>
      <c r="R119" s="371" t="str">
        <f>'Age-Level'!C35</f>
        <v>Keep the connection strong.</v>
      </c>
      <c r="S119" s="282" t="str">
        <f>IF('Age-Level'!D35="A","A","")</f>
        <v/>
      </c>
    </row>
    <row r="120" spans="1:22" x14ac:dyDescent="0.2">
      <c r="A120" s="280"/>
      <c r="B120" s="283" t="str">
        <f>Badges!C362</f>
        <v>Paint a still live.</v>
      </c>
      <c r="C120" s="281" t="str">
        <f>IF(Badges!D362="A","A"," ")</f>
        <v xml:space="preserve"> </v>
      </c>
      <c r="E120" s="280"/>
      <c r="F120" s="283" t="str">
        <f>Badges!C430</f>
        <v>Make a savory snack from a</v>
      </c>
      <c r="G120" s="281" t="str">
        <f>IF(Badges!D430="A","A"," ")</f>
        <v xml:space="preserve"> </v>
      </c>
      <c r="I120" s="280"/>
      <c r="J120" s="283" t="str">
        <f>Badges!C499</f>
        <v>Make an egg-carton caterpillar</v>
      </c>
      <c r="K120" s="281" t="str">
        <f>IF(Badges!D499="A","A"," ")</f>
        <v xml:space="preserve"> </v>
      </c>
      <c r="M120" s="280">
        <v>4</v>
      </c>
      <c r="N120" s="283" t="str">
        <f>Badges!C570</f>
        <v>Role-play good customer relations</v>
      </c>
      <c r="O120" s="294"/>
      <c r="Q120" s="371" t="str">
        <f>Summary!A78</f>
        <v>Global Action Award</v>
      </c>
      <c r="R120" s="371"/>
      <c r="S120" s="282" t="str">
        <f>IF('Age-Level'!D38="A","A","")</f>
        <v/>
      </c>
    </row>
    <row r="121" spans="1:22" x14ac:dyDescent="0.2">
      <c r="A121" s="280">
        <v>3</v>
      </c>
      <c r="B121" s="283" t="str">
        <f>Badges!C363</f>
        <v>Paint a mood</v>
      </c>
      <c r="C121" s="294"/>
      <c r="E121" s="280"/>
      <c r="F121" s="283" t="str">
        <f>Badges!C431</f>
        <v>Make a veggie face</v>
      </c>
      <c r="G121" s="281" t="str">
        <f>IF(Badges!D431="A","A"," ")</f>
        <v xml:space="preserve"> </v>
      </c>
      <c r="I121" s="280"/>
      <c r="J121" s="283" t="str">
        <f>Badges!C500</f>
        <v>Make your own butterfly</v>
      </c>
      <c r="K121" s="281" t="str">
        <f>IF(Badges!D500="A","A"," ")</f>
        <v xml:space="preserve"> </v>
      </c>
      <c r="M121" s="280"/>
      <c r="N121" s="283" t="str">
        <f>Badges!C571</f>
        <v>With your friends or family</v>
      </c>
      <c r="O121" s="281" t="str">
        <f>IF(Badges!D571="A","A"," ")</f>
        <v xml:space="preserve"> </v>
      </c>
      <c r="Q121" s="371" t="str">
        <f>Summary!A79</f>
        <v>Journey Summit Pin</v>
      </c>
      <c r="R121" s="371"/>
      <c r="S121" s="282" t="str">
        <f>IF('Age-Level'!D40="C","C","")</f>
        <v/>
      </c>
    </row>
    <row r="122" spans="1:22" x14ac:dyDescent="0.2">
      <c r="A122" s="280"/>
      <c r="B122" s="283" t="str">
        <f>Badges!C364</f>
        <v>Calm</v>
      </c>
      <c r="C122" s="281" t="str">
        <f>IF(Badges!D364="A","A","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371" t="str">
        <f>Summary!A80</f>
        <v>Safety Award</v>
      </c>
      <c r="R122" s="372"/>
      <c r="S122" s="291"/>
    </row>
    <row r="123" spans="1:22" x14ac:dyDescent="0.2">
      <c r="A123" s="280"/>
      <c r="B123" s="283" t="str">
        <f>Badges!C365</f>
        <v>Happy</v>
      </c>
      <c r="C123" s="281" t="str">
        <f>IF(Badges!D365="A","A"," ")</f>
        <v xml:space="preserve"> </v>
      </c>
      <c r="E123" s="280"/>
      <c r="F123" s="283" t="str">
        <f>Badges!C433</f>
        <v>Create a holiday dessert</v>
      </c>
      <c r="G123" s="281" t="str">
        <f>IF(Badges!D433="A","A"," ")</f>
        <v xml:space="preserve"> </v>
      </c>
      <c r="I123" s="280"/>
      <c r="J123" s="283" t="str">
        <f>Badges!C502</f>
        <v>Watch three bugs</v>
      </c>
      <c r="K123" s="281" t="str">
        <f>IF(Badges!D502="A","A"," ")</f>
        <v xml:space="preserve"> </v>
      </c>
      <c r="M123" s="280"/>
      <c r="N123" s="283" t="str">
        <f>Badges!C573</f>
        <v>Everybody who buys cookies is</v>
      </c>
      <c r="O123" s="281" t="str">
        <f>IF(Badges!D573="A","A"," ")</f>
        <v xml:space="preserve"> </v>
      </c>
      <c r="Q123" s="292">
        <v>1</v>
      </c>
      <c r="R123" s="371" t="str">
        <f>'Age-Level'!C42</f>
        <v xml:space="preserve">Talk to a teacher, parent, or </v>
      </c>
      <c r="S123" s="282" t="str">
        <f>IF('Age-Level'!D42="A","A","")</f>
        <v/>
      </c>
    </row>
    <row r="124" spans="1:22" x14ac:dyDescent="0.2">
      <c r="A124" s="280"/>
      <c r="B124" s="283" t="str">
        <f>Badges!C366</f>
        <v>Angry</v>
      </c>
      <c r="C124" s="281" t="str">
        <f>IF(Badges!D366="A","A"," ")</f>
        <v xml:space="preserve"> </v>
      </c>
      <c r="E124" s="280"/>
      <c r="F124" s="283" t="str">
        <f>Badges!C434</f>
        <v>Make a snack "in disguise"</v>
      </c>
      <c r="G124" s="281" t="str">
        <f>IF(Badges!D434="A","A"," ")</f>
        <v xml:space="preserve"> </v>
      </c>
      <c r="I124" s="280"/>
      <c r="J124" s="283" t="str">
        <f>Badges!C503</f>
        <v>With an adult, find an ant trail</v>
      </c>
      <c r="K124" s="281" t="str">
        <f>IF(Badges!D503="A","A"," ")</f>
        <v xml:space="preserve"> </v>
      </c>
      <c r="M124" s="357" t="str">
        <f>Badges!B576</f>
        <v>Give Back</v>
      </c>
      <c r="N124" s="358"/>
      <c r="O124" s="358"/>
      <c r="Q124" s="293">
        <v>2</v>
      </c>
      <c r="R124" s="371" t="str">
        <f>'Age-Level'!C43</f>
        <v>Get a map of your neighborhood</v>
      </c>
      <c r="S124" s="282" t="str">
        <f>IF('Age-Level'!D43="A","A","")</f>
        <v/>
      </c>
    </row>
    <row r="125" spans="1:22" x14ac:dyDescent="0.2">
      <c r="A125" s="280">
        <v>4</v>
      </c>
      <c r="B125" s="283" t="str">
        <f>Badges!C367</f>
        <v>Paint without brushes</v>
      </c>
      <c r="C125" s="294"/>
      <c r="E125" s="280"/>
      <c r="F125" s="283" t="str">
        <f>Badges!C435</f>
        <v>Make your own cookies</v>
      </c>
      <c r="G125" s="281" t="str">
        <f>IF(Badges!D435="A","A"," ")</f>
        <v xml:space="preserve"> </v>
      </c>
      <c r="I125" s="280"/>
      <c r="J125" s="283" t="str">
        <f>Badges!C504</f>
        <v>Make a bug box</v>
      </c>
      <c r="K125" s="281" t="str">
        <f>IF(Badges!D504="A","A"," ")</f>
        <v xml:space="preserve"> </v>
      </c>
      <c r="M125" s="280">
        <v>1</v>
      </c>
      <c r="N125" s="283" t="str">
        <f>Badges!C577</f>
        <v>Find out about businesses that</v>
      </c>
      <c r="O125" s="294"/>
      <c r="Q125" s="293">
        <v>3</v>
      </c>
      <c r="R125" s="371" t="str">
        <f>'Age-Level'!C44</f>
        <v>Find out how a smoke alarm</v>
      </c>
      <c r="S125" s="282" t="str">
        <f>IF('Age-Level'!D44="A","A","")</f>
        <v/>
      </c>
    </row>
    <row r="126" spans="1:22" x14ac:dyDescent="0.2">
      <c r="A126" s="280"/>
      <c r="B126" s="283" t="str">
        <f>Badges!C368</f>
        <v>Paint something from nature</v>
      </c>
      <c r="C126" s="281" t="str">
        <f>IF(Badges!D368="A","A","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IF(Badges!D578="A","A"," ")</f>
        <v xml:space="preserve"> </v>
      </c>
      <c r="Q126" s="293">
        <v>4</v>
      </c>
      <c r="R126" s="371" t="str">
        <f>'Age-Level'!C45</f>
        <v>Choose an upcoming trip you</v>
      </c>
      <c r="S126" s="282" t="str">
        <f>IF('Age-Level'!D45="A","A","")</f>
        <v/>
      </c>
    </row>
    <row r="127" spans="1:22" x14ac:dyDescent="0.2">
      <c r="A127" s="280"/>
      <c r="B127" s="283" t="str">
        <f>Badges!C369</f>
        <v>Paint with indoor objects</v>
      </c>
      <c r="C127" s="281" t="str">
        <f>IF(Badges!D369="A","A"," ")</f>
        <v xml:space="preserve"> </v>
      </c>
      <c r="E127" s="280"/>
      <c r="F127" s="283" t="str">
        <f>Badges!C437</f>
        <v>Make no-bake energy bars</v>
      </c>
      <c r="G127" s="281" t="str">
        <f>IF(Badges!D437="A","A"," ")</f>
        <v xml:space="preserve"> </v>
      </c>
      <c r="I127" s="280"/>
      <c r="J127" s="283" t="str">
        <f>Badges!C506</f>
        <v>Draw a cocoon</v>
      </c>
      <c r="K127" s="281" t="str">
        <f>IF(Badges!D506="A","A"," ")</f>
        <v xml:space="preserve"> </v>
      </c>
      <c r="M127" s="280">
        <v>2</v>
      </c>
      <c r="N127" s="283" t="str">
        <f>Badges!C579</f>
        <v>Set a giving goal</v>
      </c>
      <c r="O127" s="294"/>
      <c r="Q127" s="375">
        <v>5</v>
      </c>
      <c r="R127" s="371" t="str">
        <f>'Age-Level'!C46</f>
        <v>Find out what natural disasters</v>
      </c>
      <c r="S127" s="282" t="str">
        <f>IF('Age-Level'!D46="A","A","")</f>
        <v/>
      </c>
    </row>
    <row r="128" spans="1:22" x14ac:dyDescent="0.2">
      <c r="A128" s="280"/>
      <c r="B128" s="283" t="str">
        <f>Badges!C370</f>
        <v>Paint with a stamp</v>
      </c>
      <c r="C128" s="281" t="str">
        <f>IF(Badges!D370="A","A"," ")</f>
        <v xml:space="preserve"> </v>
      </c>
      <c r="E128" s="280"/>
      <c r="F128" s="283" t="str">
        <f>Badges!C438</f>
        <v>Create a snack for a group</v>
      </c>
      <c r="G128" s="281" t="str">
        <f>IF(Badges!D438="A","A"," ")</f>
        <v xml:space="preserve"> </v>
      </c>
      <c r="I128" s="280"/>
      <c r="J128" s="283" t="str">
        <f>Badges!C507</f>
        <v>Make a model of a bug house</v>
      </c>
      <c r="K128" s="281" t="str">
        <f>IF(Badges!D507="A","A"," ")</f>
        <v xml:space="preserve"> </v>
      </c>
      <c r="M128" s="280"/>
      <c r="N128" s="283" t="str">
        <f>Badges!C580</f>
        <v xml:space="preserve">With your Brownie friends, talk </v>
      </c>
      <c r="O128" s="281" t="str">
        <f>IF(Badges!D580="A","A"," ")</f>
        <v xml:space="preserve"> </v>
      </c>
      <c r="Q128" s="371" t="str">
        <f>'Age-Level'!C49</f>
        <v>International Friendship</v>
      </c>
      <c r="R128" s="371"/>
      <c r="S128" s="282" t="str">
        <f>IF('Age-Level'!D49="A","A","")</f>
        <v/>
      </c>
    </row>
    <row r="129" spans="1:19" x14ac:dyDescent="0.2">
      <c r="A129" s="280">
        <v>5</v>
      </c>
      <c r="B129" s="283" t="str">
        <f>Badges!C371</f>
        <v>Paint a mural</v>
      </c>
      <c r="C129" s="294"/>
      <c r="E129" s="280"/>
      <c r="F129" s="283" t="str">
        <f>Badges!C439</f>
        <v>Make a lunchtime snack</v>
      </c>
      <c r="G129" s="281" t="str">
        <f>IF(Badges!D439="A","A"," ")</f>
        <v xml:space="preserve"> </v>
      </c>
      <c r="I129" s="280"/>
      <c r="J129" s="283" t="str">
        <f>Badges!C508</f>
        <v>For one week, watch a spider</v>
      </c>
      <c r="K129" s="281" t="str">
        <f>IF(Badges!D508="A","A"," ")</f>
        <v xml:space="preserve"> </v>
      </c>
      <c r="M129" s="280">
        <v>3</v>
      </c>
      <c r="N129" s="283" t="str">
        <f>Badges!C581</f>
        <v>Involve your customers</v>
      </c>
      <c r="O129" s="294"/>
    </row>
    <row r="130" spans="1:19" x14ac:dyDescent="0.2">
      <c r="A130" s="280"/>
      <c r="B130" s="283" t="str">
        <f>Badges!C372</f>
        <v>Paint a mural that tells a story</v>
      </c>
      <c r="C130" s="281" t="str">
        <f>IF(Badges!D372="A","A","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IF(Badges!D582="A","A"," ")</f>
        <v xml:space="preserve"> </v>
      </c>
    </row>
    <row r="131" spans="1:19" x14ac:dyDescent="0.2">
      <c r="A131" s="280"/>
      <c r="B131" s="283" t="str">
        <f>Badges!C373</f>
        <v>Paint a mural about your Girl</v>
      </c>
      <c r="C131" s="281" t="str">
        <f>IF(Badges!D373="A","A"," ")</f>
        <v xml:space="preserve"> </v>
      </c>
      <c r="E131" s="280"/>
      <c r="F131" s="283" t="str">
        <f>Badges!C441</f>
        <v>Make your own milk shake</v>
      </c>
      <c r="G131" s="281" t="str">
        <f>IF(Badges!D441="A","A"," ")</f>
        <v xml:space="preserve"> </v>
      </c>
      <c r="I131" s="280"/>
      <c r="J131" s="283" t="str">
        <f>Badges!C510</f>
        <v>Visit a farm</v>
      </c>
      <c r="K131" s="281" t="str">
        <f>IF(Badges!D510="A","A"," ")</f>
        <v xml:space="preserve"> </v>
      </c>
      <c r="M131" s="280">
        <v>4</v>
      </c>
      <c r="N131" s="283" t="str">
        <f>Badges!C583</f>
        <v>Practice giving back</v>
      </c>
      <c r="O131" s="294"/>
    </row>
    <row r="132" spans="1:19" x14ac:dyDescent="0.2">
      <c r="A132" s="280"/>
      <c r="B132" s="283" t="str">
        <f>Badges!C374</f>
        <v>Paint a mural that tells the story</v>
      </c>
      <c r="C132" s="281" t="str">
        <f>IF(Badges!D374="A","A"," ")</f>
        <v xml:space="preserve"> </v>
      </c>
      <c r="E132" s="280"/>
      <c r="F132" s="283" t="str">
        <f>Badges!C442</f>
        <v>Make your own fruit smoothie</v>
      </c>
      <c r="G132" s="281" t="str">
        <f>IF(Badges!D442="A","A"," ")</f>
        <v xml:space="preserve"> </v>
      </c>
      <c r="I132" s="280"/>
      <c r="J132" s="283" t="str">
        <f>Badges!C511</f>
        <v>Take a bug walk or bug hike</v>
      </c>
      <c r="K132" s="281" t="str">
        <f>IF(Badges!D511="A","A"," ")</f>
        <v xml:space="preserve"> </v>
      </c>
      <c r="M132" s="280"/>
      <c r="N132" s="283" t="str">
        <f>Badges!C584</f>
        <v>If you want to help others with your</v>
      </c>
      <c r="O132" s="281" t="str">
        <f>IF(Badges!D584="A","A"," ")</f>
        <v xml:space="preserve"> </v>
      </c>
    </row>
    <row r="133" spans="1:19" x14ac:dyDescent="0.2">
      <c r="E133" s="280"/>
      <c r="F133" s="283" t="str">
        <f>Badges!C443</f>
        <v>Make your own party punch</v>
      </c>
      <c r="G133" s="281" t="str">
        <f>IF(Badges!D443="A","A"," ")</f>
        <v xml:space="preserve"> </v>
      </c>
      <c r="I133" s="280"/>
      <c r="J133" s="283" t="str">
        <f>Badges!C512</f>
        <v>Visit a museum, zoo, or botanical</v>
      </c>
      <c r="K133" s="281" t="str">
        <f>IF(Badges!D512="A","A"," ")</f>
        <v xml:space="preserve"> </v>
      </c>
      <c r="M133" s="280">
        <v>5</v>
      </c>
      <c r="N133" s="283" t="str">
        <f>Badges!C585</f>
        <v>Tell your cookie customers how</v>
      </c>
      <c r="O133" s="294"/>
    </row>
    <row r="134" spans="1:19" x14ac:dyDescent="0.2">
      <c r="M134" s="280"/>
      <c r="N134" s="283" t="str">
        <f>Badges!C586</f>
        <v>Write your cookie customers</v>
      </c>
      <c r="O134" s="281" t="str">
        <f>IF(Badges!D586="A","A"," ")</f>
        <v xml:space="preserve"> </v>
      </c>
    </row>
    <row r="140" spans="1:19" ht="23.25" x14ac:dyDescent="0.35">
      <c r="A140" s="524" t="str">
        <f ca="1">MID(CELL("filename",A78),FIND(IF(ISERROR(FIND("]",CELL("filename",A78))),"$","]"),CELL("filename",A78))+1,256)</f>
        <v>Brownie 1</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Own'!D31="A","A"," ")</f>
        <v xml:space="preserve"> </v>
      </c>
      <c r="I142" s="280">
        <v>1</v>
      </c>
      <c r="J142" s="341" t="str">
        <f>'Council Own'!C55</f>
        <v>&lt;List Requirement Here&gt;</v>
      </c>
      <c r="K142" s="288" t="str">
        <f>IF('Council Own'!D55="A","A"," ")</f>
        <v xml:space="preserve"> </v>
      </c>
      <c r="M142" s="280">
        <v>1</v>
      </c>
      <c r="N142" s="341" t="str">
        <f>'Council Own'!C79</f>
        <v>&lt;List Requirement Here&gt;</v>
      </c>
      <c r="O142" s="288" t="str">
        <f>IF('Council Own'!D79="A","A"," ")</f>
        <v xml:space="preserve"> </v>
      </c>
      <c r="Q142" s="280">
        <v>1</v>
      </c>
      <c r="R142" s="359" t="str">
        <f>'Council Own'!C103</f>
        <v>&lt;List Requirement Here&gt;</v>
      </c>
      <c r="S142" s="288" t="str">
        <f>IF('Council Own'!D103="A","A"," ")</f>
        <v xml:space="preserve"> </v>
      </c>
    </row>
    <row r="143" spans="1:19" x14ac:dyDescent="0.2">
      <c r="A143" s="518" t="str">
        <f>'Council Own'!B6</f>
        <v>&lt;&lt;List Badge Here&gt;&gt;</v>
      </c>
      <c r="B143" s="519"/>
      <c r="C143" s="282" t="str">
        <f>IF('Council Own'!D28="C","C",IF('Council Own'!D28="P","P",""))</f>
        <v/>
      </c>
      <c r="E143" s="280"/>
      <c r="F143" s="341" t="str">
        <f>'Council Own'!C32</f>
        <v>&lt;List Requirement Here&gt;</v>
      </c>
      <c r="G143" s="288" t="str">
        <f>IF('Council Own'!D32="A","A"," ")</f>
        <v xml:space="preserve"> </v>
      </c>
      <c r="I143" s="280"/>
      <c r="J143" s="341" t="str">
        <f>'Council Own'!C56</f>
        <v>&lt;List Requirement Here&gt;</v>
      </c>
      <c r="K143" s="288" t="str">
        <f>IF('Council Own'!D56="A","A"," ")</f>
        <v xml:space="preserve"> </v>
      </c>
      <c r="M143" s="280"/>
      <c r="N143" s="341" t="str">
        <f>'Council Own'!C80</f>
        <v>&lt;List Requirement Here&gt;</v>
      </c>
      <c r="O143" s="288" t="str">
        <f>IF('Council Own'!D80="A","A"," ")</f>
        <v xml:space="preserve"> </v>
      </c>
      <c r="Q143" s="280"/>
      <c r="R143" s="359" t="str">
        <f>'Council Own'!C104</f>
        <v>&lt;List Requirement Here&gt;</v>
      </c>
      <c r="S143" s="288" t="str">
        <f>IF('Council Own'!D104="A","A"," ")</f>
        <v xml:space="preserve"> </v>
      </c>
    </row>
    <row r="144" spans="1:19" x14ac:dyDescent="0.2">
      <c r="A144" s="518" t="str">
        <f>'Council Own'!B30</f>
        <v>&lt;&lt;List Badge Here&gt;&gt;</v>
      </c>
      <c r="B144" s="519"/>
      <c r="C144" s="282" t="str">
        <f>IF('Council Own'!D52="C","C",IF('Council Own'!D52="P","P",""))</f>
        <v/>
      </c>
      <c r="E144" s="280"/>
      <c r="F144" s="341" t="str">
        <f>'Council Own'!C33</f>
        <v>&lt;List Requirement Here&gt;</v>
      </c>
      <c r="G144" s="288" t="str">
        <f>IF('Council Own'!D33="A","A"," ")</f>
        <v xml:space="preserve"> </v>
      </c>
      <c r="I144" s="280"/>
      <c r="J144" s="341" t="str">
        <f>'Council Own'!C57</f>
        <v>&lt;List Requirement Here&gt;</v>
      </c>
      <c r="K144" s="288" t="str">
        <f>IF('Council Own'!D57="A","A"," ")</f>
        <v xml:space="preserve"> </v>
      </c>
      <c r="M144" s="280"/>
      <c r="N144" s="341" t="str">
        <f>'Council Own'!C81</f>
        <v>&lt;List Requirement Here&gt;</v>
      </c>
      <c r="O144" s="288" t="str">
        <f>IF('Council Own'!D81="A","A"," ")</f>
        <v xml:space="preserve"> </v>
      </c>
      <c r="Q144" s="280"/>
      <c r="R144" s="341" t="str">
        <f>'Council Own'!C105</f>
        <v>&lt;List Requirement Here&gt;</v>
      </c>
      <c r="S144" s="288" t="str">
        <f>IF('Council Own'!D105="A","A"," ")</f>
        <v xml:space="preserve"> </v>
      </c>
    </row>
    <row r="145" spans="1:19" ht="12.75" customHeight="1" x14ac:dyDescent="0.2">
      <c r="A145" s="518" t="str">
        <f>'Council Own'!B54</f>
        <v>&lt;&lt;List Badge Here&gt;&gt;</v>
      </c>
      <c r="B145" s="519"/>
      <c r="C145" s="282" t="str">
        <f>IF('Council Own'!D76="C","C",IF('Council Own'!D76="P","P",""))</f>
        <v/>
      </c>
      <c r="E145" s="280"/>
      <c r="F145" s="341" t="str">
        <f>'Council Own'!C34</f>
        <v>&lt;List Requirement Here&gt;</v>
      </c>
      <c r="G145" s="288" t="str">
        <f>IF('Council Own'!D34="A","A"," ")</f>
        <v xml:space="preserve"> </v>
      </c>
      <c r="I145" s="280"/>
      <c r="J145" s="341" t="str">
        <f>'Council Own'!C58</f>
        <v>&lt;List Requirement Here&gt;</v>
      </c>
      <c r="K145" s="288" t="str">
        <f>IF('Council Own'!D58="A","A"," ")</f>
        <v xml:space="preserve"> </v>
      </c>
      <c r="M145" s="280"/>
      <c r="N145" s="341" t="str">
        <f>'Council Own'!C82</f>
        <v>&lt;List Requirement Here&gt;</v>
      </c>
      <c r="O145" s="288" t="str">
        <f>IF('Council Own'!D82="A","A"," ")</f>
        <v xml:space="preserve"> </v>
      </c>
      <c r="Q145" s="280"/>
      <c r="R145" s="341" t="str">
        <f>'Council Own'!C106</f>
        <v>&lt;List Requirement Here&gt;</v>
      </c>
      <c r="S145" s="288" t="str">
        <f>IF('Council Own'!D106="A","A"," ")</f>
        <v xml:space="preserve"> </v>
      </c>
    </row>
    <row r="146" spans="1:19" ht="12.75" customHeight="1" x14ac:dyDescent="0.2">
      <c r="A146" s="518" t="str">
        <f>'Council Own'!B78</f>
        <v>&lt;&lt;List Badge Here&gt;&gt;</v>
      </c>
      <c r="B146" s="519"/>
      <c r="C146" s="282" t="str">
        <f>IF('Council Own'!D100="C","C",IF('Council Own'!D100="P","P",""))</f>
        <v/>
      </c>
      <c r="E146" s="280">
        <v>2</v>
      </c>
      <c r="F146" s="341" t="str">
        <f>'Council Own'!C35</f>
        <v>&lt;List Requirement Here&gt;</v>
      </c>
      <c r="G146" s="288" t="str">
        <f>IF('Council Own'!D35="A","A"," ")</f>
        <v xml:space="preserve"> </v>
      </c>
      <c r="I146" s="280">
        <v>2</v>
      </c>
      <c r="J146" s="341" t="str">
        <f>'Council Own'!C59</f>
        <v>&lt;List Requirement Here&gt;</v>
      </c>
      <c r="K146" s="288" t="str">
        <f>IF('Council Own'!D59="A","A"," ")</f>
        <v xml:space="preserve"> </v>
      </c>
      <c r="M146" s="280">
        <v>2</v>
      </c>
      <c r="N146" s="341" t="str">
        <f>'Council Own'!C83</f>
        <v>&lt;List Requirement Here&gt;</v>
      </c>
      <c r="O146" s="288" t="str">
        <f>IF('Council Own'!D83="A","A"," ")</f>
        <v xml:space="preserve"> </v>
      </c>
      <c r="Q146" s="280">
        <v>2</v>
      </c>
      <c r="R146" s="341" t="str">
        <f>'Council Own'!C107</f>
        <v>&lt;List Requirement Here&gt;</v>
      </c>
      <c r="S146" s="288" t="str">
        <f>IF('Council Own'!D107="A","A"," ")</f>
        <v xml:space="preserve"> </v>
      </c>
    </row>
    <row r="147" spans="1:19" x14ac:dyDescent="0.2">
      <c r="A147" s="518" t="str">
        <f>'Council Own'!B102</f>
        <v>&lt;&lt;List Badge Here&gt;&gt;</v>
      </c>
      <c r="B147" s="519"/>
      <c r="C147" s="282" t="str">
        <f>IF('Council Own'!D124="C","C",IF('Council Own'!D124="P","P",""))</f>
        <v/>
      </c>
      <c r="E147" s="280"/>
      <c r="F147" s="341" t="str">
        <f>'Council Own'!C36</f>
        <v>&lt;List Requirement Here&gt;</v>
      </c>
      <c r="G147" s="288" t="str">
        <f>IF('Council Own'!D36="A","A"," ")</f>
        <v xml:space="preserve"> </v>
      </c>
      <c r="I147" s="280"/>
      <c r="J147" s="341" t="str">
        <f>'Council Own'!C60</f>
        <v>&lt;List Requirement Here&gt;</v>
      </c>
      <c r="K147" s="288" t="str">
        <f>IF('Council Own'!D60="A","A"," ")</f>
        <v xml:space="preserve"> </v>
      </c>
      <c r="M147" s="280"/>
      <c r="N147" s="341" t="str">
        <f>'Council Own'!C84</f>
        <v>&lt;List Requirement Here&gt;</v>
      </c>
      <c r="O147" s="288" t="str">
        <f>IF('Council Own'!D84="A","A"," ")</f>
        <v xml:space="preserve"> </v>
      </c>
      <c r="Q147" s="280"/>
      <c r="R147" s="341" t="str">
        <f>'Council Own'!C108</f>
        <v>&lt;List Requirement Here&gt;</v>
      </c>
      <c r="S147" s="288" t="str">
        <f>IF('Council Own'!D108="A","A"," ")</f>
        <v xml:space="preserve"> </v>
      </c>
    </row>
    <row r="148" spans="1:19" x14ac:dyDescent="0.2">
      <c r="E148" s="280"/>
      <c r="F148" s="341" t="str">
        <f>'Council Own'!C37</f>
        <v>&lt;List Requirement Here&gt;</v>
      </c>
      <c r="G148" s="288" t="str">
        <f>IF('Council Own'!D37="A","A"," ")</f>
        <v xml:space="preserve"> </v>
      </c>
      <c r="I148" s="280"/>
      <c r="J148" s="341" t="str">
        <f>'Council Own'!C61</f>
        <v>&lt;List Requirement Here&gt;</v>
      </c>
      <c r="K148" s="288" t="str">
        <f>IF('Council Own'!D61="A","A"," ")</f>
        <v xml:space="preserve"> </v>
      </c>
      <c r="M148" s="280"/>
      <c r="N148" s="341" t="str">
        <f>'Council Own'!C85</f>
        <v>&lt;List Requirement Here&gt;</v>
      </c>
      <c r="O148" s="288" t="str">
        <f>IF('Council Own'!D85="A","A"," ")</f>
        <v xml:space="preserve"> </v>
      </c>
      <c r="Q148" s="280"/>
      <c r="R148" s="341" t="str">
        <f>'Council Own'!C109</f>
        <v>&lt;List Requirement Here&gt;</v>
      </c>
      <c r="S148" s="288" t="str">
        <f>IF('Council Own'!D109="A","A"," ")</f>
        <v xml:space="preserve"> </v>
      </c>
    </row>
    <row r="149" spans="1:19" x14ac:dyDescent="0.2">
      <c r="A149" s="505" t="s">
        <v>76</v>
      </c>
      <c r="B149" s="505"/>
      <c r="C149" s="505"/>
      <c r="E149" s="280"/>
      <c r="F149" s="341" t="str">
        <f>'Council Own'!C38</f>
        <v>&lt;List Requirement Here&gt;</v>
      </c>
      <c r="G149" s="288" t="str">
        <f>IF('Council Own'!D38="A","A"," ")</f>
        <v xml:space="preserve"> </v>
      </c>
      <c r="I149" s="280"/>
      <c r="J149" s="341" t="str">
        <f>'Council Own'!C62</f>
        <v>&lt;List Requirement Here&gt;</v>
      </c>
      <c r="K149" s="288" t="str">
        <f>IF('Council Own'!D62="A","A"," ")</f>
        <v xml:space="preserve"> </v>
      </c>
      <c r="M149" s="280"/>
      <c r="N149" s="341" t="str">
        <f>'Council Own'!C86</f>
        <v>&lt;List Requirement Here&gt;</v>
      </c>
      <c r="O149" s="288" t="str">
        <f>IF('Council Own'!D86="A","A"," ")</f>
        <v xml:space="preserve"> </v>
      </c>
      <c r="Q149" s="280"/>
      <c r="R149" s="341" t="str">
        <f>'Council Own'!C110</f>
        <v>&lt;List Requirement Here&gt;</v>
      </c>
      <c r="S149" s="288" t="str">
        <f>IF('Council Own'!D110="A","A"," ")</f>
        <v xml:space="preserve"> </v>
      </c>
    </row>
    <row r="150" spans="1:19" x14ac:dyDescent="0.2">
      <c r="A150" s="275" t="str">
        <f>'Council Own'!B6</f>
        <v>&lt;&lt;List Badge Here&gt;&gt;</v>
      </c>
      <c r="B150" s="275"/>
      <c r="C150" s="275"/>
      <c r="E150" s="280">
        <v>3</v>
      </c>
      <c r="F150" s="341" t="str">
        <f>'Council Own'!C39</f>
        <v>&lt;List Requirement Here&gt;</v>
      </c>
      <c r="G150" s="288" t="str">
        <f>IF('Council Own'!D39="A","A"," ")</f>
        <v xml:space="preserve"> </v>
      </c>
      <c r="I150" s="280">
        <v>3</v>
      </c>
      <c r="J150" s="341" t="str">
        <f>'Council Own'!C63</f>
        <v>&lt;List Requirement Here&gt;</v>
      </c>
      <c r="K150" s="288" t="str">
        <f>IF('Council Own'!D63="A","A"," ")</f>
        <v xml:space="preserve"> </v>
      </c>
      <c r="M150" s="280">
        <v>3</v>
      </c>
      <c r="N150" s="341" t="str">
        <f>'Council Own'!C87</f>
        <v>&lt;List Requirement Here&gt;</v>
      </c>
      <c r="O150" s="288" t="str">
        <f>IF('Council Own'!D87="A","A"," ")</f>
        <v xml:space="preserve"> </v>
      </c>
      <c r="Q150" s="280">
        <v>3</v>
      </c>
      <c r="R150" s="341" t="str">
        <f>'Council Own'!C111</f>
        <v>&lt;List Requirement Here&gt;</v>
      </c>
      <c r="S150" s="288" t="str">
        <f>IF('Council Own'!D111="A","A"," ")</f>
        <v xml:space="preserve"> </v>
      </c>
    </row>
    <row r="151" spans="1:19" x14ac:dyDescent="0.2">
      <c r="A151" s="280">
        <v>1</v>
      </c>
      <c r="B151" s="290" t="str">
        <f>'Council Own'!C7</f>
        <v>&lt;List Requirement Here&gt;</v>
      </c>
      <c r="C151" s="288" t="str">
        <f>IF('Council Own'!D7="A","A"," ")</f>
        <v xml:space="preserve"> </v>
      </c>
      <c r="E151" s="280"/>
      <c r="F151" s="341" t="str">
        <f>'Council Own'!C40</f>
        <v>&lt;List Requirement Here&gt;</v>
      </c>
      <c r="G151" s="288" t="str">
        <f>IF('Council Own'!D40="A","A"," ")</f>
        <v xml:space="preserve"> </v>
      </c>
      <c r="I151" s="280"/>
      <c r="J151" s="341" t="str">
        <f>'Council Own'!C64</f>
        <v>&lt;List Requirement Here&gt;</v>
      </c>
      <c r="K151" s="288" t="str">
        <f>IF('Council Own'!D64="A","A"," ")</f>
        <v xml:space="preserve"> </v>
      </c>
      <c r="M151" s="280"/>
      <c r="N151" s="341" t="str">
        <f>'Council Own'!C88</f>
        <v>&lt;List Requirement Here&gt;</v>
      </c>
      <c r="O151" s="288" t="str">
        <f>IF('Council Own'!D88="A","A"," ")</f>
        <v xml:space="preserve"> </v>
      </c>
      <c r="Q151" s="280"/>
      <c r="R151" s="341" t="str">
        <f>'Council Own'!C112</f>
        <v>&lt;List Requirement Here&gt;</v>
      </c>
      <c r="S151" s="288" t="str">
        <f>IF('Council Own'!D112="A","A"," ")</f>
        <v xml:space="preserve"> </v>
      </c>
    </row>
    <row r="152" spans="1:19" x14ac:dyDescent="0.2">
      <c r="A152" s="280"/>
      <c r="B152" s="341" t="str">
        <f>'Council Own'!C8</f>
        <v>&lt;List Requirement Here&gt;</v>
      </c>
      <c r="C152" s="288" t="str">
        <f>IF('Council Own'!D8="A","A"," ")</f>
        <v xml:space="preserve"> </v>
      </c>
      <c r="E152" s="280"/>
      <c r="F152" s="341" t="str">
        <f>'Council Own'!C41</f>
        <v>&lt;List Requirement Here&gt;</v>
      </c>
      <c r="G152" s="288" t="str">
        <f>IF('Council Own'!D41="A","A"," ")</f>
        <v xml:space="preserve"> </v>
      </c>
      <c r="I152" s="280"/>
      <c r="J152" s="341" t="str">
        <f>'Council Own'!C65</f>
        <v>&lt;List Requirement Here&gt;</v>
      </c>
      <c r="K152" s="288" t="str">
        <f>IF('Council Own'!D65="A","A"," ")</f>
        <v xml:space="preserve"> </v>
      </c>
      <c r="M152" s="280"/>
      <c r="N152" s="341" t="str">
        <f>'Council Own'!C89</f>
        <v>&lt;List Requirement Here&gt;</v>
      </c>
      <c r="O152" s="288" t="str">
        <f>IF('Council Own'!D89="A","A"," ")</f>
        <v xml:space="preserve"> </v>
      </c>
      <c r="Q152" s="280"/>
      <c r="R152" s="341" t="str">
        <f>'Council Own'!C113</f>
        <v>&lt;List Requirement Here&gt;</v>
      </c>
      <c r="S152" s="288" t="str">
        <f>IF('Council Own'!D113="A","A"," ")</f>
        <v xml:space="preserve"> </v>
      </c>
    </row>
    <row r="153" spans="1:19" x14ac:dyDescent="0.2">
      <c r="A153" s="280"/>
      <c r="B153" s="341" t="str">
        <f>'Council Own'!C9</f>
        <v>&lt;List Requirement Here&gt;</v>
      </c>
      <c r="C153" s="288" t="str">
        <f>IF('Council Own'!D9="A","A"," ")</f>
        <v xml:space="preserve"> </v>
      </c>
      <c r="E153" s="280"/>
      <c r="F153" s="341" t="str">
        <f>'Council Own'!C42</f>
        <v>&lt;List Requirement Here&gt;</v>
      </c>
      <c r="G153" s="288" t="str">
        <f>IF('Council Own'!D42="A","A"," ")</f>
        <v xml:space="preserve"> </v>
      </c>
      <c r="I153" s="280"/>
      <c r="J153" s="341" t="str">
        <f>'Council Own'!C66</f>
        <v>&lt;List Requirement Here&gt;</v>
      </c>
      <c r="K153" s="288" t="str">
        <f>IF('Council Own'!D66="A","A"," ")</f>
        <v xml:space="preserve"> </v>
      </c>
      <c r="M153" s="280"/>
      <c r="N153" s="341" t="str">
        <f>'Council Own'!C90</f>
        <v>&lt;List Requirement Here&gt;</v>
      </c>
      <c r="O153" s="288" t="str">
        <f>IF('Council Own'!D90="A","A"," ")</f>
        <v xml:space="preserve"> </v>
      </c>
      <c r="Q153" s="280"/>
      <c r="R153" s="341" t="str">
        <f>'Council Own'!C114</f>
        <v>&lt;List Requirement Here&gt;</v>
      </c>
      <c r="S153" s="288" t="str">
        <f>IF('Council Own'!D114="A","A"," ")</f>
        <v xml:space="preserve"> </v>
      </c>
    </row>
    <row r="154" spans="1:19" x14ac:dyDescent="0.2">
      <c r="A154" s="280"/>
      <c r="B154" s="341" t="str">
        <f>'Council Own'!C10</f>
        <v>&lt;List Requirement Here&gt;</v>
      </c>
      <c r="C154" s="288" t="str">
        <f>IF('Council Own'!D10="A","A"," ")</f>
        <v xml:space="preserve"> </v>
      </c>
      <c r="E154" s="280">
        <v>4</v>
      </c>
      <c r="F154" s="341" t="str">
        <f>'Council Own'!C43</f>
        <v>&lt;List Requirement Here&gt;</v>
      </c>
      <c r="G154" s="288" t="str">
        <f>IF('Council Own'!D43="A","A"," ")</f>
        <v xml:space="preserve"> </v>
      </c>
      <c r="I154" s="280">
        <v>4</v>
      </c>
      <c r="J154" s="341" t="str">
        <f>'Council Own'!C67</f>
        <v>&lt;List Requirement Here&gt;</v>
      </c>
      <c r="K154" s="288" t="str">
        <f>IF('Council Own'!D67="A","A"," ")</f>
        <v xml:space="preserve"> </v>
      </c>
      <c r="M154" s="280">
        <v>4</v>
      </c>
      <c r="N154" s="341" t="str">
        <f>'Council Own'!C91</f>
        <v>&lt;List Requirement Here&gt;</v>
      </c>
      <c r="O154" s="288" t="str">
        <f>IF('Council Own'!D91="A","A"," ")</f>
        <v xml:space="preserve"> </v>
      </c>
      <c r="Q154" s="280">
        <v>4</v>
      </c>
      <c r="R154" s="341" t="str">
        <f>'Council Own'!C115</f>
        <v>&lt;List Requirement Here&gt;</v>
      </c>
      <c r="S154" s="288" t="str">
        <f>IF('Council Own'!D115="A","A"," ")</f>
        <v xml:space="preserve"> </v>
      </c>
    </row>
    <row r="155" spans="1:19" x14ac:dyDescent="0.2">
      <c r="A155" s="280">
        <v>2</v>
      </c>
      <c r="B155" s="341" t="str">
        <f>'Council Own'!C11</f>
        <v>&lt;List Requirement Here&gt;</v>
      </c>
      <c r="C155" s="288" t="str">
        <f>IF('Council Own'!D11="A","A"," ")</f>
        <v xml:space="preserve"> </v>
      </c>
      <c r="E155" s="280"/>
      <c r="F155" s="341" t="str">
        <f>'Council Own'!C44</f>
        <v>&lt;List Requirement Here&gt;</v>
      </c>
      <c r="G155" s="288" t="str">
        <f>IF('Council Own'!D44="A","A"," ")</f>
        <v xml:space="preserve"> </v>
      </c>
      <c r="I155" s="280"/>
      <c r="J155" s="341" t="str">
        <f>'Council Own'!C68</f>
        <v>&lt;List Requirement Here&gt;</v>
      </c>
      <c r="K155" s="288" t="str">
        <f>IF('Council Own'!D68="A","A"," ")</f>
        <v xml:space="preserve"> </v>
      </c>
      <c r="M155" s="280"/>
      <c r="N155" s="341" t="str">
        <f>'Council Own'!C92</f>
        <v>&lt;List Requirement Here&gt;</v>
      </c>
      <c r="O155" s="288" t="str">
        <f>IF('Council Own'!D92="A","A"," ")</f>
        <v xml:space="preserve"> </v>
      </c>
      <c r="Q155" s="280"/>
      <c r="R155" s="341" t="str">
        <f>'Council Own'!C116</f>
        <v>&lt;List Requirement Here&gt;</v>
      </c>
      <c r="S155" s="288" t="str">
        <f>IF('Council Own'!D116="A","A"," ")</f>
        <v xml:space="preserve"> </v>
      </c>
    </row>
    <row r="156" spans="1:19" x14ac:dyDescent="0.2">
      <c r="A156" s="280"/>
      <c r="B156" s="341" t="str">
        <f>'Council Own'!C12</f>
        <v>&lt;List Requirement Here&gt;</v>
      </c>
      <c r="C156" s="288" t="str">
        <f>IF('Council Own'!D12="A","A"," ")</f>
        <v xml:space="preserve"> </v>
      </c>
      <c r="E156" s="280"/>
      <c r="F156" s="341" t="str">
        <f>'Council Own'!C45</f>
        <v>&lt;List Requirement Here&gt;</v>
      </c>
      <c r="G156" s="288" t="str">
        <f>IF('Council Own'!D45="A","A"," ")</f>
        <v xml:space="preserve"> </v>
      </c>
      <c r="I156" s="280"/>
      <c r="J156" s="341" t="str">
        <f>'Council Own'!C69</f>
        <v>&lt;List Requirement Here&gt;</v>
      </c>
      <c r="K156" s="288" t="str">
        <f>IF('Council Own'!D69="A","A"," ")</f>
        <v xml:space="preserve"> </v>
      </c>
      <c r="M156" s="280"/>
      <c r="N156" s="341" t="str">
        <f>'Council Own'!C93</f>
        <v>&lt;List Requirement Here&gt;</v>
      </c>
      <c r="O156" s="288" t="str">
        <f>IF('Council Own'!D93="A","A"," ")</f>
        <v xml:space="preserve"> </v>
      </c>
      <c r="Q156" s="280"/>
      <c r="R156" s="341" t="str">
        <f>'Council Own'!C117</f>
        <v>&lt;List Requirement Here&gt;</v>
      </c>
      <c r="S156" s="288" t="str">
        <f>IF('Council Own'!D117="A","A"," ")</f>
        <v xml:space="preserve"> </v>
      </c>
    </row>
    <row r="157" spans="1:19" x14ac:dyDescent="0.2">
      <c r="A157" s="280"/>
      <c r="B157" s="341" t="str">
        <f>'Council Own'!C13</f>
        <v>&lt;List Requirement Here&gt;</v>
      </c>
      <c r="C157" s="288" t="str">
        <f>IF('Council Own'!D13="A","A"," ")</f>
        <v xml:space="preserve"> </v>
      </c>
      <c r="E157" s="280"/>
      <c r="F157" s="341" t="str">
        <f>'Council Own'!C46</f>
        <v>&lt;List Requirement Here&gt;</v>
      </c>
      <c r="G157" s="288" t="str">
        <f>IF('Council Own'!D46="A","A"," ")</f>
        <v xml:space="preserve"> </v>
      </c>
      <c r="I157" s="280"/>
      <c r="J157" s="341" t="str">
        <f>'Council Own'!C70</f>
        <v>&lt;List Requirement Here&gt;</v>
      </c>
      <c r="K157" s="288" t="str">
        <f>IF('Council Own'!D70="A","A"," ")</f>
        <v xml:space="preserve"> </v>
      </c>
      <c r="M157" s="280"/>
      <c r="N157" s="341" t="str">
        <f>'Council Own'!C94</f>
        <v>&lt;List Requirement Here&gt;</v>
      </c>
      <c r="O157" s="288" t="str">
        <f>IF('Council Own'!D94="A","A"," ")</f>
        <v xml:space="preserve"> </v>
      </c>
      <c r="Q157" s="280"/>
      <c r="R157" s="341" t="str">
        <f>'Council Own'!C118</f>
        <v>&lt;List Requirement Here&gt;</v>
      </c>
      <c r="S157" s="288" t="str">
        <f>IF('Council Own'!D118="A","A"," ")</f>
        <v xml:space="preserve"> </v>
      </c>
    </row>
    <row r="158" spans="1:19" x14ac:dyDescent="0.2">
      <c r="A158" s="280"/>
      <c r="B158" s="341" t="str">
        <f>'Council Own'!C14</f>
        <v>&lt;List Requirement Here&gt;</v>
      </c>
      <c r="C158" s="288" t="str">
        <f>IF('Council Own'!D14="A","A"," ")</f>
        <v xml:space="preserve"> </v>
      </c>
      <c r="E158" s="280">
        <v>5</v>
      </c>
      <c r="F158" s="341" t="str">
        <f>'Council Own'!C47</f>
        <v>&lt;List Requirement Here&gt;</v>
      </c>
      <c r="G158" s="288" t="str">
        <f>IF('Council Own'!D47="A","A"," ")</f>
        <v xml:space="preserve"> </v>
      </c>
      <c r="I158" s="280">
        <v>5</v>
      </c>
      <c r="J158" s="341" t="str">
        <f>'Council Own'!C71</f>
        <v>&lt;List Requirement Here&gt;</v>
      </c>
      <c r="K158" s="288" t="str">
        <f>IF('Council Own'!D71="A","A"," ")</f>
        <v xml:space="preserve"> </v>
      </c>
      <c r="M158" s="280">
        <v>5</v>
      </c>
      <c r="N158" s="341" t="str">
        <f>'Council Own'!C95</f>
        <v>&lt;List Requirement Here&gt;</v>
      </c>
      <c r="O158" s="288" t="str">
        <f>IF('Council Own'!D95="A","A"," ")</f>
        <v xml:space="preserve"> </v>
      </c>
      <c r="Q158" s="280">
        <v>5</v>
      </c>
      <c r="R158" s="341" t="str">
        <f>'Council Own'!C119</f>
        <v>&lt;List Requirement Here&gt;</v>
      </c>
      <c r="S158" s="288" t="str">
        <f>IF('Council Own'!D119="A","A"," ")</f>
        <v xml:space="preserve"> </v>
      </c>
    </row>
    <row r="159" spans="1:19" x14ac:dyDescent="0.2">
      <c r="A159" s="280">
        <v>3</v>
      </c>
      <c r="B159" s="341" t="str">
        <f>'Council Own'!C15</f>
        <v>&lt;List Requirement Here&gt;</v>
      </c>
      <c r="C159" s="288" t="str">
        <f>IF('Council Own'!D15="A","A"," ")</f>
        <v xml:space="preserve"> </v>
      </c>
      <c r="E159" s="280"/>
      <c r="F159" s="341" t="str">
        <f>'Council Own'!C48</f>
        <v>&lt;List Requirement Here&gt;</v>
      </c>
      <c r="G159" s="288" t="str">
        <f>IF('Council Own'!D48="A","A"," ")</f>
        <v xml:space="preserve"> </v>
      </c>
      <c r="I159" s="280"/>
      <c r="J159" s="341" t="str">
        <f>'Council Own'!C72</f>
        <v>&lt;List Requirement Here&gt;</v>
      </c>
      <c r="K159" s="288" t="str">
        <f>IF('Council Own'!D72="A","A"," ")</f>
        <v xml:space="preserve"> </v>
      </c>
      <c r="M159" s="280"/>
      <c r="N159" s="341" t="str">
        <f>'Council Own'!C96</f>
        <v>&lt;List Requirement Here&gt;</v>
      </c>
      <c r="O159" s="288" t="str">
        <f>IF('Council Own'!D96="A","A"," ")</f>
        <v xml:space="preserve"> </v>
      </c>
      <c r="Q159" s="280"/>
      <c r="R159" s="341" t="str">
        <f>'Council Own'!C120</f>
        <v>&lt;List Requirement Here&gt;</v>
      </c>
      <c r="S159" s="288" t="str">
        <f>IF('Council Own'!D120="A","A"," ")</f>
        <v xml:space="preserve"> </v>
      </c>
    </row>
    <row r="160" spans="1:19" x14ac:dyDescent="0.2">
      <c r="A160" s="280"/>
      <c r="B160" s="341" t="str">
        <f>'Council Own'!C16</f>
        <v>&lt;List Requirement Here&gt;</v>
      </c>
      <c r="C160" s="288" t="str">
        <f>IF('Council Own'!D16="A","A"," ")</f>
        <v xml:space="preserve"> </v>
      </c>
      <c r="E160" s="280"/>
      <c r="F160" s="341" t="str">
        <f>'Council Own'!C49</f>
        <v>&lt;List Requirement Here&gt;</v>
      </c>
      <c r="G160" s="288" t="str">
        <f>IF('Council Own'!D49="A","A"," ")</f>
        <v xml:space="preserve"> </v>
      </c>
      <c r="I160" s="280"/>
      <c r="J160" s="341" t="str">
        <f>'Council Own'!C73</f>
        <v>&lt;List Requirement Here&gt;</v>
      </c>
      <c r="K160" s="288" t="str">
        <f>IF('Council Own'!D73="A","A"," ")</f>
        <v xml:space="preserve"> </v>
      </c>
      <c r="M160" s="280"/>
      <c r="N160" s="341" t="str">
        <f>'Council Own'!C97</f>
        <v>&lt;List Requirement Here&gt;</v>
      </c>
      <c r="O160" s="288" t="str">
        <f>IF('Council Own'!D97="A","A"," ")</f>
        <v xml:space="preserve"> </v>
      </c>
      <c r="Q160" s="280"/>
      <c r="R160" s="341" t="str">
        <f>'Council Own'!C121</f>
        <v>&lt;List Requirement Here&gt;</v>
      </c>
      <c r="S160" s="288" t="str">
        <f>IF('Council Own'!D121="A","A"," ")</f>
        <v xml:space="preserve"> </v>
      </c>
    </row>
    <row r="161" spans="1:19" x14ac:dyDescent="0.2">
      <c r="A161" s="280"/>
      <c r="B161" s="341" t="str">
        <f>'Council Own'!C17</f>
        <v>&lt;List Requirement Here&gt;</v>
      </c>
      <c r="C161" s="288" t="str">
        <f>IF('Council Own'!D17="A","A"," ")</f>
        <v xml:space="preserve"> </v>
      </c>
      <c r="E161" s="280"/>
      <c r="F161" s="341" t="str">
        <f>'Council Own'!C50</f>
        <v>&lt;List Requirement Here&gt;</v>
      </c>
      <c r="G161" s="288" t="str">
        <f>IF('Council Own'!D50="A","A"," ")</f>
        <v xml:space="preserve"> </v>
      </c>
      <c r="I161" s="280"/>
      <c r="J161" s="341" t="str">
        <f>'Council Own'!C74</f>
        <v>&lt;List Requirement Here&gt;</v>
      </c>
      <c r="K161" s="288" t="str">
        <f>IF('Council Own'!D68="A","A"," ")</f>
        <v xml:space="preserve"> </v>
      </c>
      <c r="M161" s="280"/>
      <c r="N161" s="341" t="str">
        <f>'Council Own'!C98</f>
        <v>&lt;List Requirement Here&gt;</v>
      </c>
      <c r="O161" s="288" t="str">
        <f>IF('Council Own'!D98="A","A"," ")</f>
        <v xml:space="preserve"> </v>
      </c>
      <c r="Q161" s="280"/>
      <c r="R161" s="341" t="str">
        <f>'Council Own'!C122</f>
        <v>&lt;List Requirement Here&gt;</v>
      </c>
      <c r="S161" s="288" t="str">
        <f>IF('Council Own'!D122="A","A"," ")</f>
        <v xml:space="preserve"> </v>
      </c>
    </row>
    <row r="162" spans="1:19" x14ac:dyDescent="0.2">
      <c r="A162" s="280"/>
      <c r="B162" s="341" t="str">
        <f>'Council Own'!C18</f>
        <v>&lt;List Requirement Here&gt;</v>
      </c>
      <c r="C162" s="288" t="str">
        <f>IF('Council Own'!D18="A","A"," ")</f>
        <v xml:space="preserve"> </v>
      </c>
    </row>
    <row r="163" spans="1:19" x14ac:dyDescent="0.2">
      <c r="A163" s="280">
        <v>4</v>
      </c>
      <c r="B163" s="341" t="str">
        <f>'Council Own'!C19</f>
        <v>&lt;List Requirement Here&gt;</v>
      </c>
      <c r="C163" s="288" t="str">
        <f>IF('Council Own'!D19="A","A","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Own'!D20="A","A"," ")</f>
        <v xml:space="preserve"> </v>
      </c>
      <c r="F164" s="495" t="str">
        <f>'Fun Patches'!C5</f>
        <v>&lt;List Patch Here&gt;</v>
      </c>
      <c r="G164" s="496"/>
      <c r="H164" s="281" t="str">
        <f>IF('Fun Patches'!D5="A","A"," ")</f>
        <v xml:space="preserve"> </v>
      </c>
      <c r="J164" s="487" t="str">
        <f>'Fun Patches'!C24</f>
        <v>&lt;List Patch Here&gt;</v>
      </c>
      <c r="K164" s="488"/>
      <c r="L164" s="288" t="str">
        <f>IF('Fun Patches'!D24="A","A"," ")</f>
        <v xml:space="preserve"> </v>
      </c>
      <c r="N164" s="487" t="str">
        <f>'Fun Patches'!C43</f>
        <v>&lt;List Patch Here&gt;</v>
      </c>
      <c r="O164" s="488"/>
      <c r="P164" s="288" t="str">
        <f>IF('Fun Patches'!D43="A","A"," ")</f>
        <v xml:space="preserve"> </v>
      </c>
    </row>
    <row r="165" spans="1:19" x14ac:dyDescent="0.2">
      <c r="A165" s="280"/>
      <c r="B165" s="341" t="str">
        <f>'Council Own'!C21</f>
        <v>&lt;List Requirement Here&gt;</v>
      </c>
      <c r="C165" s="288" t="str">
        <f>IF('Council Own'!D21="A","A"," ")</f>
        <v xml:space="preserve"> </v>
      </c>
      <c r="F165" s="487" t="str">
        <f>'Fun Patches'!C6</f>
        <v>&lt;List Patch Here&gt;</v>
      </c>
      <c r="G165" s="488"/>
      <c r="H165" s="288" t="str">
        <f>IF('Fun Patches'!D6="A","A"," ")</f>
        <v xml:space="preserve"> </v>
      </c>
      <c r="J165" s="487" t="str">
        <f>'Fun Patches'!C25</f>
        <v>&lt;List Patch Here&gt;</v>
      </c>
      <c r="K165" s="488"/>
      <c r="L165" s="288" t="str">
        <f>IF('Fun Patches'!D25="A","A"," ")</f>
        <v xml:space="preserve"> </v>
      </c>
      <c r="N165" s="487" t="str">
        <f>'Fun Patches'!C44</f>
        <v>&lt;List Patch Here&gt;</v>
      </c>
      <c r="O165" s="488"/>
      <c r="P165" s="288" t="str">
        <f>IF('Fun Patches'!D44="A","A"," ")</f>
        <v xml:space="preserve"> </v>
      </c>
    </row>
    <row r="166" spans="1:19" x14ac:dyDescent="0.2">
      <c r="A166" s="280"/>
      <c r="B166" s="341" t="str">
        <f>'Council Own'!C22</f>
        <v>&lt;List Requirement Here&gt;</v>
      </c>
      <c r="C166" s="288" t="str">
        <f>IF('Council Own'!D22="A","A"," ")</f>
        <v xml:space="preserve"> </v>
      </c>
      <c r="F166" s="487" t="str">
        <f>'Fun Patches'!C7</f>
        <v>&lt;List Patch Here&gt;</v>
      </c>
      <c r="G166" s="488"/>
      <c r="H166" s="288" t="str">
        <f>IF('Fun Patches'!D7="A","A"," ")</f>
        <v xml:space="preserve"> </v>
      </c>
      <c r="J166" s="487" t="str">
        <f>'Fun Patches'!C26</f>
        <v>&lt;List Patch Here&gt;</v>
      </c>
      <c r="K166" s="488"/>
      <c r="L166" s="288" t="str">
        <f>IF('Fun Patches'!D26="A","A"," ")</f>
        <v xml:space="preserve"> </v>
      </c>
      <c r="N166" s="487" t="str">
        <f>'Fun Patches'!C45</f>
        <v>&lt;List Patch Here&gt;</v>
      </c>
      <c r="O166" s="488"/>
      <c r="P166" s="288" t="str">
        <f>IF('Fun Patches'!D45="A","A"," ")</f>
        <v xml:space="preserve"> </v>
      </c>
    </row>
    <row r="167" spans="1:19" x14ac:dyDescent="0.2">
      <c r="A167" s="280">
        <v>5</v>
      </c>
      <c r="B167" s="341" t="str">
        <f>'Council Own'!C23</f>
        <v>&lt;List Requirement Here&gt;</v>
      </c>
      <c r="C167" s="288" t="str">
        <f>IF('Council Own'!D23="A","A"," ")</f>
        <v xml:space="preserve"> </v>
      </c>
      <c r="F167" s="487" t="str">
        <f>'Fun Patches'!C8</f>
        <v>&lt;List Patch Here&gt;</v>
      </c>
      <c r="G167" s="488"/>
      <c r="H167" s="288" t="str">
        <f>IF('Fun Patches'!D8="A","A"," ")</f>
        <v xml:space="preserve"> </v>
      </c>
      <c r="J167" s="487" t="str">
        <f>'Fun Patches'!C27</f>
        <v>&lt;List Patch Here&gt;</v>
      </c>
      <c r="K167" s="488"/>
      <c r="L167" s="288" t="str">
        <f>IF('Fun Patches'!D27="A","A"," ")</f>
        <v xml:space="preserve"> </v>
      </c>
      <c r="N167" s="487" t="str">
        <f>'Fun Patches'!C46</f>
        <v>&lt;List Patch Here&gt;</v>
      </c>
      <c r="O167" s="488"/>
      <c r="P167" s="288" t="str">
        <f>IF('Fun Patches'!D46="A","A"," ")</f>
        <v xml:space="preserve"> </v>
      </c>
    </row>
    <row r="168" spans="1:19" x14ac:dyDescent="0.2">
      <c r="A168" s="280"/>
      <c r="B168" s="341" t="str">
        <f>'Council Own'!C24</f>
        <v>&lt;List Requirement Here&gt;</v>
      </c>
      <c r="C168" s="288" t="str">
        <f>IF('Council Own'!D24="A","A"," ")</f>
        <v xml:space="preserve"> </v>
      </c>
      <c r="F168" s="487" t="str">
        <f>'Fun Patches'!C9</f>
        <v>&lt;List Patch Here&gt;</v>
      </c>
      <c r="G168" s="488"/>
      <c r="H168" s="288" t="str">
        <f>IF('Fun Patches'!D9="A","A"," ")</f>
        <v xml:space="preserve"> </v>
      </c>
      <c r="J168" s="487" t="str">
        <f>'Fun Patches'!C28</f>
        <v>&lt;List Patch Here&gt;</v>
      </c>
      <c r="K168" s="488"/>
      <c r="L168" s="288" t="str">
        <f>IF('Fun Patches'!D28="A","A"," ")</f>
        <v xml:space="preserve"> </v>
      </c>
      <c r="N168" s="495" t="str">
        <f>'Fun Patches'!C47</f>
        <v>&lt;List Patch Here&gt;</v>
      </c>
      <c r="O168" s="496"/>
      <c r="P168" s="281" t="str">
        <f>IF('Fun Patches'!D47="A","A"," ")</f>
        <v xml:space="preserve"> </v>
      </c>
    </row>
    <row r="169" spans="1:19" x14ac:dyDescent="0.2">
      <c r="A169" s="280"/>
      <c r="B169" s="341" t="str">
        <f>'Council Own'!C25</f>
        <v>&lt;List Requirement Here&gt;</v>
      </c>
      <c r="C169" s="288" t="str">
        <f>IF('Council Own'!D25="A","A"," ")</f>
        <v xml:space="preserve"> </v>
      </c>
      <c r="F169" s="487" t="str">
        <f>'Fun Patches'!C10</f>
        <v>&lt;List Patch Here&gt;</v>
      </c>
      <c r="G169" s="488"/>
      <c r="H169" s="288" t="str">
        <f>IF('Fun Patches'!D10="A","A"," ")</f>
        <v xml:space="preserve"> </v>
      </c>
      <c r="J169" s="487" t="str">
        <f>'Fun Patches'!C29</f>
        <v>&lt;List Patch Here&gt;</v>
      </c>
      <c r="K169" s="488"/>
      <c r="L169" s="288" t="str">
        <f>IF('Fun Patches'!D29="A","A"," ")</f>
        <v xml:space="preserve"> </v>
      </c>
      <c r="N169" s="487" t="str">
        <f>'Fun Patches'!C48</f>
        <v>&lt;List Patch Here&gt;</v>
      </c>
      <c r="O169" s="488"/>
      <c r="P169" s="288" t="str">
        <f>IF('Fun Patches'!D48="A","A"," ")</f>
        <v xml:space="preserve"> </v>
      </c>
    </row>
    <row r="170" spans="1:19" ht="12.75" customHeight="1" x14ac:dyDescent="0.2">
      <c r="A170" s="280"/>
      <c r="B170" s="341" t="str">
        <f>'Council Own'!C26</f>
        <v>&lt;List Requirement Here&gt;</v>
      </c>
      <c r="C170" s="288" t="str">
        <f>IF('Council Own'!D26="A","A"," ")</f>
        <v xml:space="preserve"> </v>
      </c>
      <c r="F170" s="487" t="str">
        <f>'Fun Patches'!C11</f>
        <v>&lt;List Patch Here&gt;</v>
      </c>
      <c r="G170" s="488"/>
      <c r="H170" s="288" t="str">
        <f>IF('Fun Patches'!D11="A","A"," ")</f>
        <v xml:space="preserve"> </v>
      </c>
      <c r="J170" s="487" t="str">
        <f>'Fun Patches'!C30</f>
        <v>&lt;List Patch Here&gt;</v>
      </c>
      <c r="K170" s="488"/>
      <c r="L170" s="288" t="str">
        <f>IF('Fun Patches'!D30="A","A"," ")</f>
        <v xml:space="preserve"> </v>
      </c>
      <c r="N170" s="487" t="str">
        <f>'Fun Patches'!C49</f>
        <v>&lt;List Patch Here&gt;</v>
      </c>
      <c r="O170" s="488"/>
      <c r="P170" s="288" t="str">
        <f>IF('Fun Patches'!D49="A","A"," ")</f>
        <v xml:space="preserve"> </v>
      </c>
    </row>
    <row r="171" spans="1:19" ht="12.75" customHeight="1" x14ac:dyDescent="0.2">
      <c r="F171" s="487" t="str">
        <f>'Fun Patches'!C12</f>
        <v>&lt;List Patch Here&gt;</v>
      </c>
      <c r="G171" s="488"/>
      <c r="H171" s="288" t="str">
        <f>IF('Fun Patches'!D12="A","A"," ")</f>
        <v xml:space="preserve"> </v>
      </c>
      <c r="J171" s="487" t="str">
        <f>'Fun Patches'!C31</f>
        <v>&lt;List Patch Here&gt;</v>
      </c>
      <c r="K171" s="488"/>
      <c r="L171" s="288" t="str">
        <f>IF('Fun Patches'!D31="A","A"," ")</f>
        <v xml:space="preserve"> </v>
      </c>
      <c r="N171" s="487" t="str">
        <f>'Fun Patches'!C50</f>
        <v>&lt;List Patch Here&gt;</v>
      </c>
      <c r="O171" s="488"/>
      <c r="P171" s="288" t="str">
        <f>IF('Fun Patches'!D50="A","A"," ")</f>
        <v xml:space="preserve"> </v>
      </c>
    </row>
    <row r="172" spans="1:19" x14ac:dyDescent="0.2">
      <c r="A172" s="509" t="s">
        <v>81</v>
      </c>
      <c r="B172" s="510"/>
      <c r="C172" s="510"/>
      <c r="F172" s="487" t="str">
        <f>'Fun Patches'!C13</f>
        <v>&lt;List Patch Here&gt;</v>
      </c>
      <c r="G172" s="488"/>
      <c r="H172" s="288" t="str">
        <f>IF('Fun Patches'!D13="A","A"," ")</f>
        <v xml:space="preserve"> </v>
      </c>
      <c r="J172" s="487" t="str">
        <f>'Fun Patches'!C32</f>
        <v>&lt;List Patch Here&gt;</v>
      </c>
      <c r="K172" s="488"/>
      <c r="L172" s="288" t="str">
        <f>IF('Fun Patches'!D32="A","A"," ")</f>
        <v xml:space="preserve"> </v>
      </c>
      <c r="N172" s="487" t="str">
        <f>'Fun Patches'!C51</f>
        <v>&lt;List Patch Here&gt;</v>
      </c>
      <c r="O172" s="488"/>
      <c r="P172" s="288" t="str">
        <f>IF('Fun Patches'!D51="A","A"," ")</f>
        <v xml:space="preserve"> </v>
      </c>
    </row>
    <row r="173" spans="1:19" x14ac:dyDescent="0.2">
      <c r="A173" s="500" t="s">
        <v>82</v>
      </c>
      <c r="B173" s="501"/>
      <c r="C173" s="502"/>
      <c r="F173" s="487" t="str">
        <f>'Fun Patches'!C14</f>
        <v>&lt;List Patch Here&gt;</v>
      </c>
      <c r="G173" s="488"/>
      <c r="H173" s="288" t="str">
        <f>IF('Fun Patches'!D14="A","A"," ")</f>
        <v xml:space="preserve"> </v>
      </c>
      <c r="J173" s="487" t="str">
        <f>'Fun Patches'!C33</f>
        <v>&lt;List Patch Here&gt;</v>
      </c>
      <c r="K173" s="488"/>
      <c r="L173" s="288" t="str">
        <f>IF('Fun Patches'!D33="A","A"," ")</f>
        <v xml:space="preserve"> </v>
      </c>
      <c r="N173" s="487" t="str">
        <f>'Fun Patches'!C52</f>
        <v>&lt;List Patch Here&gt;</v>
      </c>
      <c r="O173" s="488"/>
      <c r="P173" s="288" t="str">
        <f>IF('Fun Patches'!D52="A","A"," ")</f>
        <v xml:space="preserve"> </v>
      </c>
    </row>
    <row r="174" spans="1:19" x14ac:dyDescent="0.2">
      <c r="A174" s="500" t="s">
        <v>83</v>
      </c>
      <c r="B174" s="501"/>
      <c r="C174" s="502"/>
      <c r="F174" s="487" t="str">
        <f>'Fun Patches'!C15</f>
        <v>&lt;List Patch Here&gt;</v>
      </c>
      <c r="G174" s="488"/>
      <c r="H174" s="288" t="str">
        <f>IF('Fun Patches'!D15="A","A"," ")</f>
        <v xml:space="preserve"> </v>
      </c>
      <c r="J174" s="487" t="str">
        <f>'Fun Patches'!C34</f>
        <v>&lt;List Patch Here&gt;</v>
      </c>
      <c r="K174" s="488"/>
      <c r="L174" s="288" t="str">
        <f>IF('Fun Patches'!D34="A","A"," ")</f>
        <v xml:space="preserve"> </v>
      </c>
      <c r="N174" s="487" t="str">
        <f>'Fun Patches'!C53</f>
        <v>&lt;List Patch Here&gt;</v>
      </c>
      <c r="O174" s="488"/>
      <c r="P174" s="288" t="str">
        <f>IF('Fun Patches'!D53="A","A"," ")</f>
        <v xml:space="preserve"> </v>
      </c>
    </row>
    <row r="175" spans="1:19" x14ac:dyDescent="0.2">
      <c r="A175" s="497" t="s">
        <v>84</v>
      </c>
      <c r="B175" s="498"/>
      <c r="C175" s="499"/>
      <c r="F175" s="487" t="str">
        <f>'Fun Patches'!C16</f>
        <v>&lt;List Patch Here&gt;</v>
      </c>
      <c r="G175" s="488"/>
      <c r="H175" s="288" t="str">
        <f>IF('Fun Patches'!D16="A","A"," ")</f>
        <v xml:space="preserve"> </v>
      </c>
      <c r="J175" s="487" t="str">
        <f>'Fun Patches'!C35</f>
        <v>&lt;List Patch Here&gt;</v>
      </c>
      <c r="K175" s="488"/>
      <c r="L175" s="288" t="str">
        <f>IF('Fun Patches'!D35="A","A"," ")</f>
        <v xml:space="preserve"> </v>
      </c>
      <c r="N175" s="487" t="str">
        <f>'Fun Patches'!C54</f>
        <v>&lt;List Patch Here&gt;</v>
      </c>
      <c r="O175" s="488"/>
      <c r="P175" s="288" t="str">
        <f>IF('Fun Patches'!D54="A","A"," ")</f>
        <v xml:space="preserve"> </v>
      </c>
    </row>
    <row r="176" spans="1:19" x14ac:dyDescent="0.2">
      <c r="F176" s="495" t="str">
        <f>'Fun Patches'!C17</f>
        <v>&lt;List Patch Here&gt;</v>
      </c>
      <c r="G176" s="496"/>
      <c r="H176" s="281" t="str">
        <f>IF('Fun Patches'!D17="A","A"," ")</f>
        <v xml:space="preserve"> </v>
      </c>
      <c r="J176" s="487" t="str">
        <f>'Fun Patches'!C36</f>
        <v>&lt;List Patch Here&gt;</v>
      </c>
      <c r="K176" s="488"/>
      <c r="L176" s="288" t="str">
        <f>IF('Fun Patches'!D36="A","A"," ")</f>
        <v xml:space="preserve"> </v>
      </c>
    </row>
    <row r="177" spans="6:12" x14ac:dyDescent="0.2">
      <c r="F177" s="487" t="str">
        <f>'Fun Patches'!C18</f>
        <v>&lt;List Patch Here&gt;</v>
      </c>
      <c r="G177" s="488"/>
      <c r="H177" s="288" t="str">
        <f>IF('Fun Patches'!D18="A","A"," ")</f>
        <v xml:space="preserve"> </v>
      </c>
      <c r="J177" s="487" t="str">
        <f>'Fun Patches'!C37</f>
        <v>&lt;List Patch Here&gt;</v>
      </c>
      <c r="K177" s="488"/>
      <c r="L177" s="288" t="str">
        <f>IF('Fun Patches'!D37="A","A"," ")</f>
        <v xml:space="preserve"> </v>
      </c>
    </row>
    <row r="178" spans="6:12" x14ac:dyDescent="0.2">
      <c r="F178" s="487" t="str">
        <f>'Fun Patches'!C19</f>
        <v>&lt;List Patch Here&gt;</v>
      </c>
      <c r="G178" s="488"/>
      <c r="H178" s="288" t="str">
        <f>IF('Fun Patches'!D19="A","A"," ")</f>
        <v xml:space="preserve"> </v>
      </c>
      <c r="J178" s="487" t="str">
        <f>'Fun Patches'!C38</f>
        <v>&lt;List Patch Here&gt;</v>
      </c>
      <c r="K178" s="488"/>
      <c r="L178" s="288" t="str">
        <f>IF('Fun Patches'!D38="A","A"," ")</f>
        <v xml:space="preserve"> </v>
      </c>
    </row>
    <row r="179" spans="6:12" x14ac:dyDescent="0.2">
      <c r="F179" s="487" t="str">
        <f>'Fun Patches'!C20</f>
        <v>&lt;List Patch Here&gt;</v>
      </c>
      <c r="G179" s="488"/>
      <c r="H179" s="288" t="str">
        <f>IF('Fun Patches'!D20="A","A"," ")</f>
        <v xml:space="preserve"> </v>
      </c>
      <c r="J179" s="487" t="str">
        <f>'Fun Patches'!C39</f>
        <v>&lt;List Patch Here&gt;</v>
      </c>
      <c r="K179" s="488"/>
      <c r="L179" s="288" t="str">
        <f>IF('Fun Patches'!D39="A","A"," ")</f>
        <v xml:space="preserve"> </v>
      </c>
    </row>
    <row r="180" spans="6:12" x14ac:dyDescent="0.2">
      <c r="F180" s="487" t="str">
        <f>'Fun Patches'!C21</f>
        <v>&lt;List Patch Here&gt;</v>
      </c>
      <c r="G180" s="488"/>
      <c r="H180" s="288" t="str">
        <f>IF('Fun Patches'!D21="A","A"," ")</f>
        <v xml:space="preserve"> </v>
      </c>
      <c r="J180" s="487" t="str">
        <f>'Fun Patches'!C40</f>
        <v>&lt;List Patch Here&gt;</v>
      </c>
      <c r="K180" s="488"/>
      <c r="L180" s="288" t="str">
        <f>IF('Fun Patches'!D40="A","A"," ")</f>
        <v xml:space="preserve"> </v>
      </c>
    </row>
    <row r="181" spans="6:12" x14ac:dyDescent="0.2">
      <c r="F181" s="487" t="str">
        <f>'Fun Patches'!C22</f>
        <v>&lt;List Patch Here&gt;</v>
      </c>
      <c r="G181" s="488"/>
      <c r="H181" s="288" t="str">
        <f>IF('Fun Patches'!D22="A","A"," ")</f>
        <v xml:space="preserve"> </v>
      </c>
      <c r="J181" s="487" t="str">
        <f>'Fun Patches'!C41</f>
        <v>&lt;List Patch Here&gt;</v>
      </c>
      <c r="K181" s="488"/>
      <c r="L181" s="288" t="str">
        <f>IF('Fun Patches'!D41="A","A"," ")</f>
        <v xml:space="preserve"> </v>
      </c>
    </row>
    <row r="182" spans="6:12" x14ac:dyDescent="0.2">
      <c r="F182" s="487" t="str">
        <f>'Fun Patches'!C23</f>
        <v>&lt;List Patch Here&gt;</v>
      </c>
      <c r="G182" s="488"/>
      <c r="H182" s="288" t="str">
        <f>IF('Fun Patches'!D23="A","A"," ")</f>
        <v xml:space="preserve"> </v>
      </c>
      <c r="J182" s="487" t="str">
        <f>'Fun Patches'!C42</f>
        <v>&lt;List Patch Here&gt;</v>
      </c>
      <c r="K182" s="488"/>
      <c r="L182" s="288" t="str">
        <f>IF('Fun Patches'!D42="A","A","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276"/>
      <c r="B359" s="276"/>
      <c r="C359" s="276"/>
    </row>
    <row r="362" spans="1:3" x14ac:dyDescent="0.2">
      <c r="A362" s="276"/>
      <c r="B362" s="276"/>
      <c r="C362" s="276"/>
    </row>
    <row r="363" spans="1:3" x14ac:dyDescent="0.2">
      <c r="A363" s="276"/>
      <c r="B363" s="276"/>
      <c r="C363" s="276"/>
    </row>
    <row r="364" spans="1:3" x14ac:dyDescent="0.2">
      <c r="A364" s="276"/>
      <c r="B364" s="276"/>
      <c r="C364" s="276"/>
    </row>
    <row r="365" spans="1:3" x14ac:dyDescent="0.2">
      <c r="A365" s="276"/>
      <c r="B365" s="276"/>
      <c r="C365" s="276"/>
    </row>
    <row r="366" spans="1:3" x14ac:dyDescent="0.2">
      <c r="A366" s="276"/>
      <c r="B366" s="276"/>
      <c r="C366" s="276"/>
    </row>
  </sheetData>
  <sheetProtection algorithmName="SHA-512" hashValue="AQJ5h8PKVvmRBiLrtBO47SDnsh0svemUEPzcV60MladHyVKULkZy2dQk1OMdUaKnyykTh/18g7YJrMcvrLAQHg==" saltValue="Q0Avt2ifrvR7UaSXaetrCQ==" spinCount="100000" sheet="1" objects="1" scenarios="1" selectLockedCells="1" selectUnlockedCells="1"/>
  <mergeCells count="147">
    <mergeCell ref="T1:U6"/>
    <mergeCell ref="A106:C106"/>
    <mergeCell ref="J163:L163"/>
    <mergeCell ref="A172:C172"/>
    <mergeCell ref="Q1:S1"/>
    <mergeCell ref="A65:C65"/>
    <mergeCell ref="E61:G61"/>
    <mergeCell ref="I57:K57"/>
    <mergeCell ref="M53:O53"/>
    <mergeCell ref="E70:G70"/>
    <mergeCell ref="I70:K70"/>
    <mergeCell ref="M70:O70"/>
    <mergeCell ref="A140:C140"/>
    <mergeCell ref="E140:G140"/>
    <mergeCell ref="I140:K140"/>
    <mergeCell ref="M140:O140"/>
    <mergeCell ref="Q140:S140"/>
    <mergeCell ref="F163:H163"/>
    <mergeCell ref="A14:B14"/>
    <mergeCell ref="A15:B15"/>
    <mergeCell ref="Q70:S70"/>
    <mergeCell ref="Q93:S93"/>
    <mergeCell ref="A3:B3"/>
    <mergeCell ref="E40:G40"/>
    <mergeCell ref="A17:B17"/>
    <mergeCell ref="A18:B18"/>
    <mergeCell ref="A19:B19"/>
    <mergeCell ref="A20:B20"/>
    <mergeCell ref="A21:B21"/>
    <mergeCell ref="A112:C112"/>
    <mergeCell ref="A84:B84"/>
    <mergeCell ref="A85:B85"/>
    <mergeCell ref="A80:C80"/>
    <mergeCell ref="A81:B81"/>
    <mergeCell ref="A82:B82"/>
    <mergeCell ref="A79:B79"/>
    <mergeCell ref="N163:P163"/>
    <mergeCell ref="Q71:S71"/>
    <mergeCell ref="N174:O174"/>
    <mergeCell ref="A4:C4"/>
    <mergeCell ref="A5:B5"/>
    <mergeCell ref="E2:G2"/>
    <mergeCell ref="I2:K2"/>
    <mergeCell ref="I15:K15"/>
    <mergeCell ref="F175:G175"/>
    <mergeCell ref="M11:O11"/>
    <mergeCell ref="M32:O32"/>
    <mergeCell ref="A146:B146"/>
    <mergeCell ref="A72:C72"/>
    <mergeCell ref="A73:B73"/>
    <mergeCell ref="A76:B76"/>
    <mergeCell ref="A77:B77"/>
    <mergeCell ref="M2:O2"/>
    <mergeCell ref="A44:C44"/>
    <mergeCell ref="A86:C86"/>
    <mergeCell ref="A87:B87"/>
    <mergeCell ref="A74:B74"/>
    <mergeCell ref="A75:B75"/>
    <mergeCell ref="A70:C70"/>
    <mergeCell ref="J174:K174"/>
    <mergeCell ref="A1:C1"/>
    <mergeCell ref="I1:K1"/>
    <mergeCell ref="M1:O1"/>
    <mergeCell ref="A149:C149"/>
    <mergeCell ref="A89:C89"/>
    <mergeCell ref="E1:G1"/>
    <mergeCell ref="A9:B9"/>
    <mergeCell ref="A11:B11"/>
    <mergeCell ref="A23:C23"/>
    <mergeCell ref="A10:C10"/>
    <mergeCell ref="A12:B12"/>
    <mergeCell ref="A13:B13"/>
    <mergeCell ref="B90:C90"/>
    <mergeCell ref="A147:B147"/>
    <mergeCell ref="A143:B143"/>
    <mergeCell ref="A144:B144"/>
    <mergeCell ref="A145:B145"/>
    <mergeCell ref="A142:C142"/>
    <mergeCell ref="M71:O71"/>
    <mergeCell ref="I71:K71"/>
    <mergeCell ref="I36:K36"/>
    <mergeCell ref="E71:G71"/>
    <mergeCell ref="A78:B78"/>
    <mergeCell ref="A83:C83"/>
    <mergeCell ref="A6:B6"/>
    <mergeCell ref="A7:B7"/>
    <mergeCell ref="A8:B8"/>
    <mergeCell ref="F174:G174"/>
    <mergeCell ref="F173:G173"/>
    <mergeCell ref="F172:G172"/>
    <mergeCell ref="A173:C173"/>
    <mergeCell ref="A16:C16"/>
    <mergeCell ref="Q2:S2"/>
    <mergeCell ref="J167:K167"/>
    <mergeCell ref="J168:K168"/>
    <mergeCell ref="J169:K169"/>
    <mergeCell ref="J170:K170"/>
    <mergeCell ref="J173:K173"/>
    <mergeCell ref="Q7:S7"/>
    <mergeCell ref="N169:O169"/>
    <mergeCell ref="N165:O165"/>
    <mergeCell ref="N166:O166"/>
    <mergeCell ref="N167:O167"/>
    <mergeCell ref="N168:O168"/>
    <mergeCell ref="F171:G171"/>
    <mergeCell ref="F167:G167"/>
    <mergeCell ref="Q28:S28"/>
    <mergeCell ref="Q49:S49"/>
    <mergeCell ref="E19:G19"/>
    <mergeCell ref="A305:C306"/>
    <mergeCell ref="A302:C303"/>
    <mergeCell ref="F164:G164"/>
    <mergeCell ref="F165:G165"/>
    <mergeCell ref="F166:G166"/>
    <mergeCell ref="A175:C175"/>
    <mergeCell ref="A174:C174"/>
    <mergeCell ref="E207:G207"/>
    <mergeCell ref="F178:G178"/>
    <mergeCell ref="F177:G177"/>
    <mergeCell ref="F176:G176"/>
    <mergeCell ref="F170:G170"/>
    <mergeCell ref="F169:G169"/>
    <mergeCell ref="F168:G168"/>
    <mergeCell ref="F180:G180"/>
    <mergeCell ref="F179:G179"/>
    <mergeCell ref="I207:K207"/>
    <mergeCell ref="N175:O175"/>
    <mergeCell ref="N170:O170"/>
    <mergeCell ref="N171:O171"/>
    <mergeCell ref="N172:O172"/>
    <mergeCell ref="N173:O173"/>
    <mergeCell ref="F182:G182"/>
    <mergeCell ref="J182:K182"/>
    <mergeCell ref="N164:O164"/>
    <mergeCell ref="J171:K171"/>
    <mergeCell ref="J172:K172"/>
    <mergeCell ref="J165:K165"/>
    <mergeCell ref="J166:K166"/>
    <mergeCell ref="F181:G181"/>
    <mergeCell ref="J178:K178"/>
    <mergeCell ref="J175:K175"/>
    <mergeCell ref="J164:K164"/>
    <mergeCell ref="J181:K181"/>
    <mergeCell ref="J176:K176"/>
    <mergeCell ref="J179:K179"/>
    <mergeCell ref="J180:K180"/>
    <mergeCell ref="J177:K177"/>
  </mergeCells>
  <phoneticPr fontId="6" type="noConversion"/>
  <pageMargins left="0.75" right="0.75" top="0.4" bottom="0.2" header="0.2" footer="0.2"/>
  <pageSetup scale="64" fitToHeight="0" orientation="landscape" horizontalDpi="300" verticalDpi="300" r:id="rId1"/>
  <headerFooter alignWithMargins="0">
    <oddHeader>&amp;C&amp;"Arial,Bold"&amp;12BrownieTrax - &amp;10&amp;D</oddHeader>
  </headerFooter>
  <rowBreaks count="1" manualBreakCount="1">
    <brk id="69" max="18"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366"/>
  <sheetViews>
    <sheetView showGridLines="0" topLeftCell="A61" zoomScaleNormal="100" workbookViewId="0">
      <selection activeCell="S92" sqref="S92"/>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2</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IF(Badges!E58="A","A"," ")</f>
        <v xml:space="preserve"> </v>
      </c>
      <c r="I4" s="280"/>
      <c r="J4" s="283" t="str">
        <f>Badges!C132</f>
        <v>Make a pinch pot</v>
      </c>
      <c r="K4" s="281" t="str">
        <f>IF(Badges!E132="A","A"," ")</f>
        <v xml:space="preserve"> </v>
      </c>
      <c r="M4" s="280"/>
      <c r="N4" s="283" t="str">
        <f>Badges!C205</f>
        <v>GORP</v>
      </c>
      <c r="O4" s="281" t="str">
        <f>IF(Badges!E205="A","A"," ")</f>
        <v xml:space="preserve"> </v>
      </c>
      <c r="Q4" s="280"/>
      <c r="R4" s="283" t="str">
        <f>Badges!C279</f>
        <v>If you have a pet of your own, make</v>
      </c>
      <c r="S4" s="281" t="str">
        <f>IF(Badges!E279="A","A"," ")</f>
        <v xml:space="preserve"> </v>
      </c>
      <c r="T4" s="526"/>
      <c r="U4" s="526"/>
    </row>
    <row r="5" spans="1:21" ht="12.75" customHeight="1" x14ac:dyDescent="0.2">
      <c r="A5" s="514" t="str">
        <f>Summary!A5</f>
        <v>Computer Expert</v>
      </c>
      <c r="B5" s="515"/>
      <c r="C5" s="330" t="str">
        <f>IF(Badges!E28="C","C",IF(Badges!E28="P","P",""))</f>
        <v/>
      </c>
      <c r="E5" s="280"/>
      <c r="F5" s="283" t="str">
        <f>Badges!C59</f>
        <v>Ask a dancer for help</v>
      </c>
      <c r="G5" s="281" t="str">
        <f>IF(Badges!E59="A","A"," ")</f>
        <v xml:space="preserve"> </v>
      </c>
      <c r="I5" s="280"/>
      <c r="J5" s="283" t="str">
        <f>Badges!C133</f>
        <v>Make a coil pot</v>
      </c>
      <c r="K5" s="281" t="str">
        <f>IF(Badges!E133="A","A"," ")</f>
        <v xml:space="preserve"> </v>
      </c>
      <c r="M5" s="280"/>
      <c r="N5" s="283" t="str">
        <f>Badges!C206</f>
        <v>Make a "walking salad"</v>
      </c>
      <c r="O5" s="281" t="str">
        <f>IF(Badges!E206="A","A"," ")</f>
        <v xml:space="preserve"> </v>
      </c>
      <c r="Q5" s="280"/>
      <c r="R5" s="283" t="str">
        <f>Badges!C280</f>
        <v>Volunteer to feed someone else's</v>
      </c>
      <c r="S5" s="281" t="str">
        <f>IF(Badges!E280="A","A"," ")</f>
        <v xml:space="preserve"> </v>
      </c>
      <c r="T5" s="526"/>
      <c r="U5" s="526"/>
    </row>
    <row r="6" spans="1:21" ht="12.75" customHeight="1" x14ac:dyDescent="0.2">
      <c r="A6" s="503" t="str">
        <f>Summary!A6</f>
        <v>My Best Self</v>
      </c>
      <c r="B6" s="504"/>
      <c r="C6" s="282" t="str">
        <f>IF(Badges!E51="C","C",IF(Badges!E51="P","P",""))</f>
        <v/>
      </c>
      <c r="E6" s="280"/>
      <c r="F6" s="283" t="str">
        <f>Badges!C60</f>
        <v>Try "dancersise"</v>
      </c>
      <c r="G6" s="281" t="str">
        <f>IF(Badges!E60="A","A"," ")</f>
        <v xml:space="preserve"> </v>
      </c>
      <c r="I6" s="280"/>
      <c r="J6" s="283" t="str">
        <f>Badges!C134</f>
        <v>Make a slab pot</v>
      </c>
      <c r="K6" s="281" t="str">
        <f>IF(Badges!E134="A","A"," ")</f>
        <v xml:space="preserve"> </v>
      </c>
      <c r="M6" s="280"/>
      <c r="N6" s="283" t="str">
        <f>Badges!C207</f>
        <v>Bring a "nose-bag lunch"</v>
      </c>
      <c r="O6" s="281" t="str">
        <f>IF(Badges!E207="A","A"," ")</f>
        <v xml:space="preserve"> </v>
      </c>
      <c r="Q6" s="280"/>
      <c r="R6" s="283" t="str">
        <f>Badges!C281</f>
        <v>Make a pet budget for two pets</v>
      </c>
      <c r="S6" s="281" t="str">
        <f>IF(Badges!E281="A","A"," ")</f>
        <v xml:space="preserve"> </v>
      </c>
      <c r="T6" s="526"/>
      <c r="U6" s="526"/>
    </row>
    <row r="7" spans="1:21" x14ac:dyDescent="0.2">
      <c r="A7" s="503" t="str">
        <f>Summary!A7</f>
        <v>Dancer</v>
      </c>
      <c r="B7" s="504"/>
      <c r="C7" s="282" t="str">
        <f>IF(Badges!E74="C","C",IF(Badges!E74="P","P",""))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IF(Badges!E97="C","C",IF(Badges!E97="P","P",""))</f>
        <v/>
      </c>
      <c r="E8" s="280"/>
      <c r="F8" s="283" t="str">
        <f>Badges!C62</f>
        <v>Head to the studio</v>
      </c>
      <c r="G8" s="281" t="str">
        <f>IF(Badges!E62="A","A"," ")</f>
        <v xml:space="preserve"> </v>
      </c>
      <c r="I8" s="280"/>
      <c r="J8" s="283" t="str">
        <f>Badges!C136</f>
        <v>Decorate a tile</v>
      </c>
      <c r="K8" s="281" t="str">
        <f>IF(Badges!E136="A","A"," ")</f>
        <v xml:space="preserve"> </v>
      </c>
      <c r="M8" s="280"/>
      <c r="N8" s="283" t="str">
        <f>Badges!C209</f>
        <v>Have a scavenger hunt</v>
      </c>
      <c r="O8" s="281" t="str">
        <f>IF(Badges!E209="A","A"," ")</f>
        <v xml:space="preserve"> </v>
      </c>
      <c r="Q8" s="280">
        <v>1</v>
      </c>
      <c r="R8" s="283" t="str">
        <f>Badges!C285</f>
        <v>Try a scavenger hunt</v>
      </c>
      <c r="S8" s="294"/>
    </row>
    <row r="9" spans="1:21" x14ac:dyDescent="0.2">
      <c r="A9" s="512" t="str">
        <f>Summary!A9</f>
        <v>My Family Story</v>
      </c>
      <c r="B9" s="513"/>
      <c r="C9" s="329" t="str">
        <f>IF(Badges!E120="C","C",IF(Badges!E120="P","P",""))</f>
        <v/>
      </c>
      <c r="E9" s="280"/>
      <c r="F9" s="283" t="str">
        <f>Badges!C63</f>
        <v>Team up with an adult to find</v>
      </c>
      <c r="G9" s="281" t="str">
        <f>IF(Badges!E63="A","A"," ")</f>
        <v xml:space="preserve"> </v>
      </c>
      <c r="I9" s="280"/>
      <c r="J9" s="283" t="str">
        <f>Badges!C137</f>
        <v>Make a pinch or slab sculpture</v>
      </c>
      <c r="K9" s="281" t="str">
        <f>IF(Badges!E137="A","A"," ")</f>
        <v xml:space="preserve"> </v>
      </c>
      <c r="M9" s="280"/>
      <c r="N9" s="283" t="str">
        <f>Badges!C210</f>
        <v>Play "I Spy"</v>
      </c>
      <c r="O9" s="281" t="str">
        <f>IF(Badges!E210="A","A"," ")</f>
        <v xml:space="preserve"> </v>
      </c>
      <c r="Q9" s="280"/>
      <c r="R9" s="283" t="str">
        <f>Badges!C286</f>
        <v>Find it</v>
      </c>
      <c r="S9" s="281" t="str">
        <f>IF(Badges!E286="A","A"," ")</f>
        <v xml:space="preserve"> </v>
      </c>
    </row>
    <row r="10" spans="1:21" x14ac:dyDescent="0.2">
      <c r="A10" s="505" t="str">
        <f>Summary!A10</f>
        <v>It's Your Planet -- Love It!</v>
      </c>
      <c r="B10" s="505"/>
      <c r="C10" s="505"/>
      <c r="E10" s="280"/>
      <c r="F10" s="283" t="str">
        <f>Badges!C64</f>
        <v>Pretend you're a Girl Scout</v>
      </c>
      <c r="G10" s="281" t="str">
        <f>IF(Badges!E64="A","A"," ")</f>
        <v xml:space="preserve"> </v>
      </c>
      <c r="I10" s="280"/>
      <c r="J10" s="283" t="str">
        <f>Badges!C138</f>
        <v>Make beads for jewelry</v>
      </c>
      <c r="K10" s="281" t="str">
        <f>IF(Badges!E138="A","A"," ")</f>
        <v xml:space="preserve"> </v>
      </c>
      <c r="M10" s="280"/>
      <c r="N10" s="283" t="str">
        <f>Badges!C211</f>
        <v>Do a detective hike</v>
      </c>
      <c r="O10" s="281" t="str">
        <f>IF(Badges!E211="A","A"," ")</f>
        <v xml:space="preserve"> </v>
      </c>
      <c r="Q10" s="280"/>
      <c r="R10" s="283" t="str">
        <f>Badges!C287</f>
        <v>See it</v>
      </c>
      <c r="S10" s="281" t="str">
        <f>IF(Badges!E287="A","A"," ")</f>
        <v xml:space="preserve"> </v>
      </c>
    </row>
    <row r="11" spans="1:21" x14ac:dyDescent="0.2">
      <c r="A11" s="514" t="str">
        <f>Summary!A11</f>
        <v>Potter</v>
      </c>
      <c r="B11" s="515"/>
      <c r="C11" s="330" t="str">
        <f>IF(Badges!E144="C","C",IF(Badges!E144="P","P",""))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IF(Badges!E288="A","A"," ")</f>
        <v xml:space="preserve"> </v>
      </c>
    </row>
    <row r="12" spans="1:21" x14ac:dyDescent="0.2">
      <c r="A12" s="503" t="str">
        <f>Summary!A12</f>
        <v>Household Elf</v>
      </c>
      <c r="B12" s="504"/>
      <c r="C12" s="282" t="str">
        <f>IF(Badges!E167="C","C",IF(Badges!E167="P","P",""))</f>
        <v/>
      </c>
      <c r="E12" s="280"/>
      <c r="F12" s="283" t="str">
        <f>Badges!C66</f>
        <v>Create a special-occasion dance</v>
      </c>
      <c r="G12" s="281" t="str">
        <f>IF(Badges!E66="A","A"," ")</f>
        <v xml:space="preserve"> </v>
      </c>
      <c r="I12" s="280"/>
      <c r="J12" s="283" t="str">
        <f>Badges!C140</f>
        <v>Dip your pottery</v>
      </c>
      <c r="K12" s="281" t="str">
        <f>IF(Badges!E140="A","A","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IF(Badges!E190="C","C",IF(Badges!E190="P","P",""))</f>
        <v/>
      </c>
      <c r="E13" s="280"/>
      <c r="F13" s="283" t="str">
        <f>Badges!C67</f>
        <v>Use dance to tell a story</v>
      </c>
      <c r="G13" s="281" t="str">
        <f>IF(Badges!E67="A","A"," ")</f>
        <v xml:space="preserve"> </v>
      </c>
      <c r="I13" s="280"/>
      <c r="J13" s="283" t="str">
        <f>Badges!C141</f>
        <v>Paint on glaze</v>
      </c>
      <c r="K13" s="281" t="str">
        <f>IF(Badges!E141="A","A"," ")</f>
        <v xml:space="preserve"> </v>
      </c>
      <c r="M13" s="280"/>
      <c r="N13" s="283" t="str">
        <f>Badges!C216</f>
        <v>Set your alarm</v>
      </c>
      <c r="O13" s="281" t="str">
        <f>IF(Badges!E216="A","A"," ")</f>
        <v xml:space="preserve"> </v>
      </c>
      <c r="Q13" s="280"/>
      <c r="R13" s="283" t="str">
        <f>Badges!C290</f>
        <v>Get a clue</v>
      </c>
      <c r="S13" s="281" t="str">
        <f>IF(Badges!E290="A","A"," ")</f>
        <v xml:space="preserve"> </v>
      </c>
    </row>
    <row r="14" spans="1:21" x14ac:dyDescent="0.2">
      <c r="A14" s="503" t="str">
        <f>Summary!A14</f>
        <v>Hiker</v>
      </c>
      <c r="B14" s="504"/>
      <c r="C14" s="282" t="str">
        <f>IF(Badges!E213="C","C",IF(Badges!E213="P","P",""))</f>
        <v/>
      </c>
      <c r="E14" s="280"/>
      <c r="F14" s="283" t="str">
        <f>Badges!C68</f>
        <v>Make up a dance to your favorite</v>
      </c>
      <c r="G14" s="281" t="str">
        <f>IF(Badges!E68="A","A"," ")</f>
        <v xml:space="preserve"> </v>
      </c>
      <c r="I14" s="280"/>
      <c r="J14" s="283" t="str">
        <f>Badges!C142</f>
        <v>Sponge paint your pottery</v>
      </c>
      <c r="K14" s="281" t="str">
        <f>IF(Badges!E142="A","A"," ")</f>
        <v xml:space="preserve"> </v>
      </c>
      <c r="M14" s="280"/>
      <c r="N14" s="283" t="str">
        <f>Badges!C217</f>
        <v>Lay out your clothes</v>
      </c>
      <c r="O14" s="281" t="str">
        <f>IF(Badges!E217="A","A"," ")</f>
        <v xml:space="preserve"> </v>
      </c>
      <c r="Q14" s="280"/>
      <c r="R14" s="283" t="str">
        <f>Badges!C291</f>
        <v>Mystery box</v>
      </c>
      <c r="S14" s="281" t="str">
        <f>IF(Badges!E291="A","A"," ")</f>
        <v xml:space="preserve"> </v>
      </c>
    </row>
    <row r="15" spans="1:21" x14ac:dyDescent="0.2">
      <c r="A15" s="512" t="str">
        <f>Summary!A15</f>
        <v>My Great Day</v>
      </c>
      <c r="B15" s="513"/>
      <c r="C15" s="329" t="str">
        <f>IF(Badges!E236="C","C",IF(Badges!E236="P","P",""))</f>
        <v/>
      </c>
      <c r="E15" s="280">
        <v>5</v>
      </c>
      <c r="F15" s="283" t="str">
        <f>Badges!C69</f>
        <v>Show your moves</v>
      </c>
      <c r="G15" s="294"/>
      <c r="I15" s="489" t="str">
        <f>Badges!B145</f>
        <v>Household Elf</v>
      </c>
      <c r="J15" s="490"/>
      <c r="K15" s="490"/>
      <c r="M15" s="280"/>
      <c r="N15" s="283" t="str">
        <f>Badges!C218</f>
        <v>Make your bed</v>
      </c>
      <c r="O15" s="281" t="str">
        <f>IF(Badges!E218="A","A"," ")</f>
        <v xml:space="preserve"> </v>
      </c>
      <c r="Q15" s="280"/>
      <c r="R15" s="283" t="str">
        <f>Badges!C292</f>
        <v>Who's who</v>
      </c>
      <c r="S15" s="281" t="str">
        <f>IF(Badges!E292="A","A"," ")</f>
        <v xml:space="preserve"> </v>
      </c>
    </row>
    <row r="16" spans="1:21" x14ac:dyDescent="0.2">
      <c r="A16" s="505" t="str">
        <f>Summary!A16</f>
        <v>It's Your Story -- Tell It!</v>
      </c>
      <c r="B16" s="505"/>
      <c r="C16" s="505"/>
      <c r="E16" s="280"/>
      <c r="F16" s="283" t="str">
        <f>Badges!C70</f>
        <v>Throw a dance party</v>
      </c>
      <c r="G16" s="281" t="str">
        <f>IF(Badges!E70="A","A","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IF(Badges!E260="C","C",IF(Badges!E260="P","P",""))</f>
        <v/>
      </c>
      <c r="E17" s="280"/>
      <c r="F17" s="283" t="str">
        <f>Badges!C71</f>
        <v>Perform a dance show for your</v>
      </c>
      <c r="G17" s="281" t="str">
        <f>IF(Badges!E71="A","A"," ")</f>
        <v xml:space="preserve"> </v>
      </c>
      <c r="I17" s="280"/>
      <c r="J17" s="283" t="str">
        <f>Badges!C147</f>
        <v>Be a light-saver</v>
      </c>
      <c r="K17" s="281" t="str">
        <f>IF(Badges!E146="A","A"," ")</f>
        <v xml:space="preserve"> </v>
      </c>
      <c r="M17" s="280"/>
      <c r="N17" s="283" t="str">
        <f>Badges!C220</f>
        <v>Sort your school supplies</v>
      </c>
      <c r="O17" s="281" t="str">
        <f>IF(Badges!E220="A","A"," ")</f>
        <v xml:space="preserve"> </v>
      </c>
      <c r="Q17" s="280"/>
      <c r="R17" s="283" t="str">
        <f>Badges!C294</f>
        <v>Pin the tail on…</v>
      </c>
      <c r="S17" s="281" t="str">
        <f>IF(Badges!E294="A","A"," ")</f>
        <v xml:space="preserve"> </v>
      </c>
    </row>
    <row r="18" spans="1:19" x14ac:dyDescent="0.2">
      <c r="A18" s="503" t="str">
        <f>Summary!A18</f>
        <v>Pets</v>
      </c>
      <c r="B18" s="504"/>
      <c r="C18" s="282" t="str">
        <f>IF(Badges!E283="C","C",IF(Badges!E283="P","P",""))</f>
        <v/>
      </c>
      <c r="E18" s="280"/>
      <c r="F18" s="283" t="str">
        <f>Badges!C72</f>
        <v>Perform a dance for your family</v>
      </c>
      <c r="G18" s="281" t="str">
        <f>IF(Badges!E72="A","A"," ")</f>
        <v xml:space="preserve"> </v>
      </c>
      <c r="I18" s="280"/>
      <c r="J18" s="283" t="str">
        <f>Badges!C148</f>
        <v>Go on an energy scavenger hunt</v>
      </c>
      <c r="K18" s="281" t="str">
        <f>IF(Badges!E147="A","A"," ")</f>
        <v xml:space="preserve"> </v>
      </c>
      <c r="M18" s="280"/>
      <c r="N18" s="283" t="str">
        <f>Badges!C221</f>
        <v>Make and label play-stuff bins</v>
      </c>
      <c r="O18" s="281" t="str">
        <f>IF(Badges!E221="A","A"," ")</f>
        <v xml:space="preserve"> </v>
      </c>
      <c r="Q18" s="280"/>
      <c r="R18" s="283" t="str">
        <f>Badges!C295</f>
        <v>Heat things up</v>
      </c>
      <c r="S18" s="281" t="str">
        <f>IF(Badges!E295="A","A"," ")</f>
        <v xml:space="preserve"> </v>
      </c>
    </row>
    <row r="19" spans="1:19" x14ac:dyDescent="0.2">
      <c r="A19" s="503" t="str">
        <f>Summary!A19</f>
        <v>Making Games</v>
      </c>
      <c r="B19" s="504"/>
      <c r="C19" s="282" t="str">
        <f>IF(Badges!E306="C","C",IF(Badges!E306="P","P",""))</f>
        <v/>
      </c>
      <c r="E19" s="489" t="str">
        <f>Badges!B75</f>
        <v>Home Scientist</v>
      </c>
      <c r="F19" s="490"/>
      <c r="G19" s="490"/>
      <c r="I19" s="280"/>
      <c r="J19" s="283" t="str">
        <f>Badges!C149</f>
        <v>Find out about three ways to use</v>
      </c>
      <c r="K19" s="281" t="str">
        <f>IF(Badges!E148="A","A"," ")</f>
        <v xml:space="preserve"> </v>
      </c>
      <c r="M19" s="280"/>
      <c r="N19" s="283" t="str">
        <f>Badges!C222</f>
        <v>Organize your clothes</v>
      </c>
      <c r="O19" s="281" t="str">
        <f>IF(Badges!E222="A","A"," ")</f>
        <v xml:space="preserve"> </v>
      </c>
      <c r="Q19" s="280"/>
      <c r="R19" s="283" t="str">
        <f>Badges!C296</f>
        <v>Race day</v>
      </c>
      <c r="S19" s="281" t="str">
        <f>IF(Badges!E296="A","A"," ")</f>
        <v xml:space="preserve"> </v>
      </c>
    </row>
    <row r="20" spans="1:19" x14ac:dyDescent="0.2">
      <c r="A20" s="503" t="str">
        <f>Summary!A20</f>
        <v>Inventor</v>
      </c>
      <c r="B20" s="504"/>
      <c r="C20" s="282" t="str">
        <f>IF(Badges!E329="C","C",IF(Badges!E329="P","P",""))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IF(Badges!E352="C","C",IF(Badges!E352="P","P",""))</f>
        <v/>
      </c>
      <c r="E21" s="280"/>
      <c r="F21" s="283" t="str">
        <f>Badges!C77</f>
        <v>Make a salad dressing</v>
      </c>
      <c r="G21" s="281" t="str">
        <f>IF(Badges!E77="A","A"," ")</f>
        <v xml:space="preserve"> </v>
      </c>
      <c r="I21" s="280"/>
      <c r="J21" s="283" t="str">
        <f>Badges!C151</f>
        <v>Use less water by taking shorter</v>
      </c>
      <c r="K21" s="281" t="str">
        <f>IF(Badges!E150="A","A"," ")</f>
        <v xml:space="preserve"> </v>
      </c>
      <c r="M21" s="280"/>
      <c r="N21" s="283" t="str">
        <f>Badges!C224</f>
        <v>Create your own homework space</v>
      </c>
      <c r="O21" s="281" t="str">
        <f>IF(Badges!E224="A","A"," ")</f>
        <v xml:space="preserve"> </v>
      </c>
      <c r="Q21" s="280"/>
      <c r="R21" s="283" t="str">
        <f>Badges!C298</f>
        <v>You're It</v>
      </c>
      <c r="S21" s="281" t="str">
        <f>IF(Badges!E298="A","A"," ")</f>
        <v xml:space="preserve"> </v>
      </c>
    </row>
    <row r="22" spans="1:19" x14ac:dyDescent="0.2">
      <c r="A22" s="217"/>
      <c r="B22" s="327"/>
      <c r="C22" s="296"/>
      <c r="E22" s="280"/>
      <c r="F22" s="283" t="str">
        <f>Badges!C78</f>
        <v>Grow rock candy</v>
      </c>
      <c r="G22" s="281" t="str">
        <f>IF(Badges!E78="A","A"," ")</f>
        <v xml:space="preserve"> </v>
      </c>
      <c r="I22" s="280"/>
      <c r="J22" s="283" t="str">
        <f>Badges!C152</f>
        <v>Turn off the faucet when brushing</v>
      </c>
      <c r="K22" s="281" t="str">
        <f>IF(Badges!E151="A","A"," ")</f>
        <v xml:space="preserve"> </v>
      </c>
      <c r="M22" s="280"/>
      <c r="N22" s="283" t="str">
        <f>Badges!C225</f>
        <v>Make a homework station</v>
      </c>
      <c r="O22" s="281" t="str">
        <f>IF(Badges!E225="A","A"," ")</f>
        <v xml:space="preserve"> </v>
      </c>
      <c r="Q22" s="280"/>
      <c r="R22" s="283" t="str">
        <f>Badges!C299</f>
        <v>Duck, Duck, "Moo"-se</v>
      </c>
      <c r="S22" s="281" t="str">
        <f>IF(Badges!E299="A","A"," ")</f>
        <v xml:space="preserve"> </v>
      </c>
    </row>
    <row r="23" spans="1:19" x14ac:dyDescent="0.2">
      <c r="A23" s="489" t="str">
        <f>Badges!B6</f>
        <v>Computer Expert</v>
      </c>
      <c r="B23" s="490"/>
      <c r="C23" s="490"/>
      <c r="E23" s="280"/>
      <c r="F23" s="283" t="str">
        <f>Badges!C79</f>
        <v>Make your own ice cream</v>
      </c>
      <c r="G23" s="281" t="str">
        <f>IF(Badges!E79="A","A"," ")</f>
        <v xml:space="preserve"> </v>
      </c>
      <c r="I23" s="280"/>
      <c r="J23" s="283" t="str">
        <f>Badges!C153</f>
        <v>Find three ways to save water</v>
      </c>
      <c r="K23" s="281" t="str">
        <f>IF(Badges!E152="A","A"," ")</f>
        <v xml:space="preserve"> </v>
      </c>
      <c r="M23" s="280"/>
      <c r="N23" s="283" t="str">
        <f>Badges!C226</f>
        <v>Make a homework schedule</v>
      </c>
      <c r="O23" s="281" t="str">
        <f>IF(Badges!E226="A","A"," ")</f>
        <v xml:space="preserve"> </v>
      </c>
      <c r="Q23" s="280"/>
      <c r="R23" s="283" t="str">
        <f>Badges!C300</f>
        <v>Hop to it</v>
      </c>
      <c r="S23" s="281" t="str">
        <f>IF(Badges!E300="A","A","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IF(Badges!E8="A","A"," ")</f>
        <v xml:space="preserve"> </v>
      </c>
      <c r="E25" s="280"/>
      <c r="F25" s="283" t="str">
        <f>Badges!C81</f>
        <v>Follow the balloon leader</v>
      </c>
      <c r="G25" s="281" t="str">
        <f>IF(Badges!E81="A","A"," ")</f>
        <v xml:space="preserve"> </v>
      </c>
      <c r="I25" s="280"/>
      <c r="J25" s="283" t="str">
        <f>Badges!C155</f>
        <v>Make a natural cleaner</v>
      </c>
      <c r="K25" s="281" t="str">
        <f>IF(Badges!E154="A","A"," ")</f>
        <v xml:space="preserve"> </v>
      </c>
      <c r="M25" s="280"/>
      <c r="N25" s="283" t="str">
        <f>Badges!C228</f>
        <v>Make a "special dates" calendar</v>
      </c>
      <c r="O25" s="281" t="str">
        <f>IF(Badges!E228="A","A"," ")</f>
        <v xml:space="preserve"> </v>
      </c>
      <c r="Q25" s="280"/>
      <c r="R25" s="283" t="str">
        <f>Badges!C302</f>
        <v>Queen of the court</v>
      </c>
      <c r="S25" s="281" t="str">
        <f>IF(Badges!E302="A","A"," ")</f>
        <v xml:space="preserve"> </v>
      </c>
    </row>
    <row r="26" spans="1:19" x14ac:dyDescent="0.2">
      <c r="A26" s="280"/>
      <c r="B26" s="283" t="str">
        <f>Badges!C9</f>
        <v>Create a cool card</v>
      </c>
      <c r="C26" s="281" t="str">
        <f>IF(Badges!E9="A","A"," ")</f>
        <v xml:space="preserve"> </v>
      </c>
      <c r="E26" s="280"/>
      <c r="F26" s="283" t="str">
        <f>Badges!C82</f>
        <v>Make pepper dance</v>
      </c>
      <c r="G26" s="281" t="str">
        <f>IF(Badges!E82="A","A"," ")</f>
        <v xml:space="preserve"> </v>
      </c>
      <c r="I26" s="280"/>
      <c r="J26" s="283" t="str">
        <f>Badges!C156</f>
        <v>Make a natural spray to use on</v>
      </c>
      <c r="K26" s="281" t="str">
        <f>IF(Badges!E155="A","A"," ")</f>
        <v xml:space="preserve"> </v>
      </c>
      <c r="M26" s="280"/>
      <c r="N26" s="283" t="str">
        <f>Badges!C229</f>
        <v>Make a family activities schedule</v>
      </c>
      <c r="O26" s="281" t="str">
        <f>IF(Badges!E229="A","A"," ")</f>
        <v xml:space="preserve"> </v>
      </c>
      <c r="Q26" s="280"/>
      <c r="R26" s="283" t="str">
        <f>Badges!C303</f>
        <v>Field of dreams</v>
      </c>
      <c r="S26" s="281" t="str">
        <f>IF(Badges!E303="A","A"," ")</f>
        <v xml:space="preserve"> </v>
      </c>
    </row>
    <row r="27" spans="1:19" x14ac:dyDescent="0.2">
      <c r="A27" s="280"/>
      <c r="B27" s="283" t="str">
        <f>Badges!C10</f>
        <v>Build a bookmark</v>
      </c>
      <c r="C27" s="281" t="str">
        <f>IF(Badges!E10="A","A"," ")</f>
        <v xml:space="preserve"> </v>
      </c>
      <c r="E27" s="280"/>
      <c r="F27" s="283" t="str">
        <f>Badges!C79</f>
        <v>Make your own ice cream</v>
      </c>
      <c r="G27" s="281" t="str">
        <f>IF(Badges!E83="A","A"," ")</f>
        <v xml:space="preserve"> </v>
      </c>
      <c r="I27" s="280"/>
      <c r="J27" s="283" t="str">
        <f>Badges!C157</f>
        <v>Take your own reusable bag to the</v>
      </c>
      <c r="K27" s="281" t="str">
        <f>IF(Badges!E156="A","A"," ")</f>
        <v xml:space="preserve"> </v>
      </c>
      <c r="M27" s="280"/>
      <c r="N27" s="283" t="str">
        <f>Badges!C230</f>
        <v>Be a family grocery helper</v>
      </c>
      <c r="O27" s="281" t="str">
        <f>IF(Badges!E230="A","A"," ")</f>
        <v xml:space="preserve"> </v>
      </c>
      <c r="Q27" s="280"/>
      <c r="R27" s="283" t="str">
        <f>Badges!C304</f>
        <v>The new ballpark</v>
      </c>
      <c r="S27" s="281" t="str">
        <f>IF(Badges!E304="A","A","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IF(Badges!E12="A","A"," ")</f>
        <v xml:space="preserve"> </v>
      </c>
      <c r="E29" s="280"/>
      <c r="F29" s="283" t="str">
        <f>Badges!C85</f>
        <v>Eggs in salt water</v>
      </c>
      <c r="G29" s="281" t="str">
        <f>IF(Badges!E85="A","A"," ")</f>
        <v xml:space="preserve"> </v>
      </c>
      <c r="I29" s="280"/>
      <c r="J29" s="283" t="str">
        <f>Badges!C159</f>
        <v>How much trash can you stash</v>
      </c>
      <c r="K29" s="281" t="str">
        <f>IF(Badges!E158="A","A"," ")</f>
        <v xml:space="preserve"> </v>
      </c>
      <c r="M29" s="280"/>
      <c r="N29" s="283" t="str">
        <f>Badges!C232</f>
        <v>Organize a Girl Scout place</v>
      </c>
      <c r="O29" s="281" t="str">
        <f>IF(Badges!E232="A","A"," ")</f>
        <v xml:space="preserve"> </v>
      </c>
      <c r="Q29" s="280">
        <v>1</v>
      </c>
      <c r="R29" s="283" t="str">
        <f>Badges!C308</f>
        <v>Warm up your inventor's mind</v>
      </c>
      <c r="S29" s="294"/>
    </row>
    <row r="30" spans="1:19" x14ac:dyDescent="0.2">
      <c r="A30" s="280"/>
      <c r="B30" s="283" t="str">
        <f>Badges!C13</f>
        <v>Hometown history</v>
      </c>
      <c r="C30" s="281" t="str">
        <f>IF(Badges!E13="A","A"," ")</f>
        <v xml:space="preserve"> </v>
      </c>
      <c r="E30" s="280"/>
      <c r="F30" s="283" t="str">
        <f>Badges!C86</f>
        <v>Dancing raisins</v>
      </c>
      <c r="G30" s="281" t="str">
        <f>IF(Badges!E86="A","A"," ")</f>
        <v xml:space="preserve"> </v>
      </c>
      <c r="I30" s="280"/>
      <c r="J30" s="283" t="str">
        <f>Badges!C160</f>
        <v>Recycle plastic bags</v>
      </c>
      <c r="K30" s="281" t="str">
        <f>IF(Badges!E159="A","A"," ")</f>
        <v xml:space="preserve"> </v>
      </c>
      <c r="M30" s="280"/>
      <c r="N30" s="283" t="str">
        <f>Badges!C233</f>
        <v>Organize a community place</v>
      </c>
      <c r="O30" s="281" t="str">
        <f>IF(Badges!E233="A","A"," ")</f>
        <v xml:space="preserve"> </v>
      </c>
      <c r="Q30" s="280"/>
      <c r="R30" s="283" t="str">
        <f>Badges!C309</f>
        <v>Make up five new uses for a box</v>
      </c>
      <c r="S30" s="281" t="str">
        <f>IF(Badges!E309="A","A"," ")</f>
        <v xml:space="preserve"> </v>
      </c>
    </row>
    <row r="31" spans="1:19" x14ac:dyDescent="0.2">
      <c r="A31" s="280"/>
      <c r="B31" s="283" t="str">
        <f>Badges!C14</f>
        <v>Online art walk</v>
      </c>
      <c r="C31" s="281" t="str">
        <f>IF(Badges!E14="A","A"," ")</f>
        <v xml:space="preserve"> </v>
      </c>
      <c r="E31" s="280"/>
      <c r="F31" s="283" t="str">
        <f>Badges!C83</f>
        <v>Bend water</v>
      </c>
      <c r="G31" s="281" t="str">
        <f>IF(Badges!E87="A","A"," ")</f>
        <v xml:space="preserve"> </v>
      </c>
      <c r="I31" s="280"/>
      <c r="J31" s="283" t="str">
        <f>Badges!C161</f>
        <v>Donate toys and clothes</v>
      </c>
      <c r="K31" s="281" t="str">
        <f>IF(Badges!E160="A","A"," ")</f>
        <v xml:space="preserve"> </v>
      </c>
      <c r="M31" s="280"/>
      <c r="N31" s="283" t="str">
        <f>Badges!C234</f>
        <v>Help a relative, friend, or neighbor</v>
      </c>
      <c r="O31" s="281" t="str">
        <f>IF(Badges!E234="A","A"," ")</f>
        <v xml:space="preserve"> </v>
      </c>
      <c r="Q31" s="280"/>
      <c r="R31" s="283" t="str">
        <f>Badges!C310</f>
        <v>Come up with fun and different</v>
      </c>
      <c r="S31" s="281" t="str">
        <f>IF(Badges!E310="A","A","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IF(Badges!E311="A","A"," ")</f>
        <v xml:space="preserve"> </v>
      </c>
    </row>
    <row r="33" spans="1:19" x14ac:dyDescent="0.2">
      <c r="A33" s="280"/>
      <c r="B33" s="283" t="str">
        <f>Badges!C16</f>
        <v>Road trip</v>
      </c>
      <c r="C33" s="281" t="str">
        <f>IF(Badges!E16="A","A"," ")</f>
        <v xml:space="preserve"> </v>
      </c>
      <c r="E33" s="280"/>
      <c r="F33" s="283" t="str">
        <f>Badges!C89</f>
        <v>Soda geyser</v>
      </c>
      <c r="G33" s="281" t="str">
        <f>IF(Badges!E89="A","A"," ")</f>
        <v xml:space="preserve"> </v>
      </c>
      <c r="I33" s="280"/>
      <c r="J33" s="283" t="str">
        <f>Badges!C163</f>
        <v>Clean or replace an air filter</v>
      </c>
      <c r="K33" s="281" t="str">
        <f>IF(Badges!E162="A","A","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IF(Badges!E17="A","A"," ")</f>
        <v xml:space="preserve"> </v>
      </c>
      <c r="E34" s="280"/>
      <c r="F34" s="283" t="str">
        <f>Badges!C90</f>
        <v>Film-canister rockets</v>
      </c>
      <c r="G34" s="281" t="str">
        <f>IF(Badges!E90="A","A"," ")</f>
        <v xml:space="preserve"> </v>
      </c>
      <c r="I34" s="280"/>
      <c r="J34" s="283" t="str">
        <f>Badges!C164</f>
        <v>Discover natural filters</v>
      </c>
      <c r="K34" s="281" t="str">
        <f>IF(Badges!E163="A","A"," ")</f>
        <v xml:space="preserve"> </v>
      </c>
      <c r="M34" s="280"/>
      <c r="N34" s="283" t="str">
        <f>Badges!C240</f>
        <v>Make a letterboxing dictionary</v>
      </c>
      <c r="O34" s="281" t="str">
        <f>IF(Badges!E240="A","A"," ")</f>
        <v xml:space="preserve"> </v>
      </c>
      <c r="Q34" s="280"/>
      <c r="R34" s="283" t="str">
        <f>Badges!C313</f>
        <v>Making music</v>
      </c>
      <c r="S34" s="281" t="str">
        <f>IF(Badges!E313="A","A"," ")</f>
        <v xml:space="preserve"> </v>
      </c>
    </row>
    <row r="35" spans="1:19" x14ac:dyDescent="0.2">
      <c r="A35" s="280"/>
      <c r="B35" s="283" t="str">
        <f>Badges!C18</f>
        <v>3…2…1…blastoff!</v>
      </c>
      <c r="C35" s="281" t="str">
        <f>IF(Badges!E18="A","A"," ")</f>
        <v xml:space="preserve"> </v>
      </c>
      <c r="E35" s="280"/>
      <c r="F35" s="283" t="str">
        <f>Badges!C87</f>
        <v>Lemons vs. limes</v>
      </c>
      <c r="G35" s="281" t="str">
        <f>IF(Badges!E91="A","A"," ")</f>
        <v xml:space="preserve"> </v>
      </c>
      <c r="I35" s="280"/>
      <c r="J35" s="283" t="str">
        <f>Badges!C165</f>
        <v>Make a natural air freshener</v>
      </c>
      <c r="K35" s="281" t="str">
        <f>IF(Badges!E164="A","A"," ")</f>
        <v xml:space="preserve"> </v>
      </c>
      <c r="M35" s="280"/>
      <c r="N35" s="283" t="str">
        <f>Badges!C241</f>
        <v>Think of hiding places</v>
      </c>
      <c r="O35" s="281" t="str">
        <f>IF(Badges!E241="A","A"," ")</f>
        <v xml:space="preserve"> </v>
      </c>
      <c r="Q35" s="280"/>
      <c r="R35" s="283" t="str">
        <f>Badges!C314</f>
        <v>Carrying lunch</v>
      </c>
      <c r="S35" s="281" t="str">
        <f>IF(Badges!E314="A","A","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IF(Badges!E242="A","A"," ")</f>
        <v xml:space="preserve"> </v>
      </c>
      <c r="Q36" s="280"/>
      <c r="R36" s="283" t="str">
        <f>Badges!C315</f>
        <v>Watering plants</v>
      </c>
      <c r="S36" s="281" t="str">
        <f>IF(Badges!E315="A","A"," ")</f>
        <v xml:space="preserve"> </v>
      </c>
    </row>
    <row r="37" spans="1:19" ht="12.75" customHeight="1" x14ac:dyDescent="0.2">
      <c r="A37" s="280"/>
      <c r="B37" s="283" t="str">
        <f>Badges!C20</f>
        <v>Here is my card</v>
      </c>
      <c r="C37" s="281" t="str">
        <f>IF(Badges!E20="A","A"," ")</f>
        <v xml:space="preserve"> </v>
      </c>
      <c r="E37" s="280"/>
      <c r="F37" s="283" t="str">
        <f>Badges!C93</f>
        <v>Giant bubbles</v>
      </c>
      <c r="G37" s="281" t="str">
        <f>IF(Badges!E93="A","A","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IF(Badges!E21="A","A"," ")</f>
        <v xml:space="preserve"> </v>
      </c>
      <c r="E38" s="280"/>
      <c r="F38" s="283" t="str">
        <f>Badges!C94</f>
        <v>Homemade Silly Putty</v>
      </c>
      <c r="G38" s="281" t="str">
        <f>IF(Badges!E94="A","A"," ")</f>
        <v xml:space="preserve"> </v>
      </c>
      <c r="I38" s="280"/>
      <c r="J38" s="283" t="str">
        <f>Badges!C170</f>
        <v>Hold a scavenger hunt in your</v>
      </c>
      <c r="K38" s="281" t="str">
        <f>IF(Badges!E170="A","A"," ")</f>
        <v xml:space="preserve"> </v>
      </c>
      <c r="M38" s="280"/>
      <c r="N38" s="283" t="str">
        <f>Badges!C244</f>
        <v>Cut your own stamp from craft foam</v>
      </c>
      <c r="O38" s="281" t="str">
        <f>IF(Badges!E244="A","A"," ")</f>
        <v xml:space="preserve"> </v>
      </c>
      <c r="Q38" s="280"/>
      <c r="R38" s="283" t="str">
        <f>Badges!C317</f>
        <v>Mornings</v>
      </c>
      <c r="S38" s="281" t="str">
        <f>IF(Badges!E317="A","A"," ")</f>
        <v xml:space="preserve"> </v>
      </c>
    </row>
    <row r="39" spans="1:19" x14ac:dyDescent="0.2">
      <c r="A39" s="280"/>
      <c r="B39" s="283" t="str">
        <f>Badges!C22</f>
        <v>Dear President…</v>
      </c>
      <c r="C39" s="281" t="str">
        <f>IF(Badges!E22="A","A"," ")</f>
        <v xml:space="preserve"> </v>
      </c>
      <c r="E39" s="280"/>
      <c r="F39" s="283" t="str">
        <f>Badges!C91</f>
        <v>Blow up a balloon without using</v>
      </c>
      <c r="G39" s="281" t="str">
        <f>IF(Badges!E95="A","A"," ")</f>
        <v xml:space="preserve"> </v>
      </c>
      <c r="I39" s="280"/>
      <c r="J39" s="283" t="str">
        <f>Badges!C171</f>
        <v>Play Kim's Game</v>
      </c>
      <c r="K39" s="281" t="str">
        <f>IF(Badges!E171="A","A"," ")</f>
        <v xml:space="preserve"> </v>
      </c>
      <c r="M39" s="280"/>
      <c r="N39" s="283" t="str">
        <f>Badges!C245</f>
        <v>Use a stamp-making kit from a</v>
      </c>
      <c r="O39" s="281" t="str">
        <f>IF(Badges!E245="A","A"," ")</f>
        <v xml:space="preserve"> </v>
      </c>
      <c r="Q39" s="280"/>
      <c r="R39" s="283" t="str">
        <f>Badges!C318</f>
        <v>Lunch at school</v>
      </c>
      <c r="S39" s="281" t="str">
        <f>IF(Badges!E318="A","A","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IF(Badges!E172="A","A"," ")</f>
        <v xml:space="preserve"> </v>
      </c>
      <c r="M40" s="280"/>
      <c r="N40" s="283" t="str">
        <f>Badges!C246</f>
        <v>Choose a special stamp</v>
      </c>
      <c r="O40" s="281" t="str">
        <f>IF(Badges!E246="A","A"," ")</f>
        <v xml:space="preserve"> </v>
      </c>
      <c r="Q40" s="280"/>
      <c r="R40" s="283" t="str">
        <f>Badges!C319</f>
        <v>Brownie meetings</v>
      </c>
      <c r="S40" s="281" t="str">
        <f>IF(Badges!E319="A","A"," ")</f>
        <v xml:space="preserve"> </v>
      </c>
    </row>
    <row r="41" spans="1:19" x14ac:dyDescent="0.2">
      <c r="A41" s="280"/>
      <c r="B41" s="283" t="str">
        <f>Badges!C24</f>
        <v>Game on</v>
      </c>
      <c r="C41" s="281" t="str">
        <f>IF(Badges!E24="A","A","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IF(Badges!E25="A","A"," ")</f>
        <v xml:space="preserve"> </v>
      </c>
      <c r="E42" s="280"/>
      <c r="F42" s="283" t="str">
        <f>Badges!C100</f>
        <v>Read two stories starring families</v>
      </c>
      <c r="G42" s="281" t="str">
        <f>IF(Badges!E100="A","A"," ")</f>
        <v xml:space="preserve"> </v>
      </c>
      <c r="I42" s="280"/>
      <c r="J42" s="283" t="str">
        <f>Badges!C174</f>
        <v>Listen for 10 different sounds</v>
      </c>
      <c r="K42" s="281" t="str">
        <f>IF(Badges!E174="A","A"," ")</f>
        <v xml:space="preserve"> </v>
      </c>
      <c r="M42" s="280"/>
      <c r="N42" s="283" t="str">
        <f>Badges!C248</f>
        <v>Create a fill-in-the-blank clue</v>
      </c>
      <c r="O42" s="281" t="str">
        <f>IF(Badges!E248="A","A"," ")</f>
        <v xml:space="preserve"> </v>
      </c>
      <c r="Q42" s="280"/>
      <c r="R42" s="283" t="str">
        <f>Badges!C321</f>
        <v>Mind-map</v>
      </c>
      <c r="S42" s="281" t="str">
        <f>IF(Badges!E321="A","A"," ")</f>
        <v xml:space="preserve"> </v>
      </c>
    </row>
    <row r="43" spans="1:19" ht="12.75" customHeight="1" x14ac:dyDescent="0.2">
      <c r="A43" s="280"/>
      <c r="B43" s="283" t="str">
        <f>Badges!C26</f>
        <v>Print on</v>
      </c>
      <c r="C43" s="281" t="str">
        <f>IF(Badges!E26="A","A"," ")</f>
        <v xml:space="preserve"> </v>
      </c>
      <c r="E43" s="280"/>
      <c r="F43" s="283" t="str">
        <f>Badges!C101</f>
        <v>Watch a family story</v>
      </c>
      <c r="G43" s="281" t="str">
        <f>IF(Badges!E101="A","A"," ")</f>
        <v xml:space="preserve"> </v>
      </c>
      <c r="I43" s="280"/>
      <c r="J43" s="283" t="str">
        <f>Badges!C175</f>
        <v>Listen to sound boxes</v>
      </c>
      <c r="K43" s="281" t="str">
        <f>IF(Badges!E175="A","A"," ")</f>
        <v xml:space="preserve"> </v>
      </c>
      <c r="M43" s="280"/>
      <c r="N43" s="283" t="str">
        <f>Badges!C249</f>
        <v>Create a scramble</v>
      </c>
      <c r="O43" s="281" t="str">
        <f>IF(Badges!E249="A","A"," ")</f>
        <v xml:space="preserve"> </v>
      </c>
      <c r="Q43" s="280"/>
      <c r="R43" s="283" t="str">
        <f>Badges!C322</f>
        <v>Sketch it out</v>
      </c>
      <c r="S43" s="281" t="str">
        <f>IF(Badges!E322="A","A"," ")</f>
        <v xml:space="preserve"> </v>
      </c>
    </row>
    <row r="44" spans="1:19" x14ac:dyDescent="0.2">
      <c r="A44" s="489" t="str">
        <f>Badges!B29</f>
        <v>My Best Self</v>
      </c>
      <c r="B44" s="490"/>
      <c r="C44" s="490"/>
      <c r="E44" s="280"/>
      <c r="F44" s="283" t="str">
        <f>Badges!C102</f>
        <v>Share family stories with friends</v>
      </c>
      <c r="G44" s="281" t="str">
        <f>IF(Badges!E102="A","A"," ")</f>
        <v xml:space="preserve"> </v>
      </c>
      <c r="I44" s="280"/>
      <c r="J44" s="283" t="str">
        <f>Badges!C176</f>
        <v>Wear safety earplugs to understand</v>
      </c>
      <c r="K44" s="281" t="str">
        <f>IF(Badges!E176="A","A"," ")</f>
        <v xml:space="preserve"> </v>
      </c>
      <c r="M44" s="280"/>
      <c r="N44" s="283" t="str">
        <f>Badges!C250</f>
        <v>Create a number code clue</v>
      </c>
      <c r="O44" s="281" t="str">
        <f>IF(Badges!E250="A","A"," ")</f>
        <v xml:space="preserve"> </v>
      </c>
      <c r="Q44" s="280"/>
      <c r="R44" s="283" t="str">
        <f>Badges!C323</f>
        <v>Buddy up and brainstorm lots of</v>
      </c>
      <c r="S44" s="281" t="str">
        <f>IF(Badges!E323="A","A","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IF(Badges!E31="A","A"," ")</f>
        <v xml:space="preserve"> </v>
      </c>
      <c r="E46" s="280"/>
      <c r="F46" s="283" t="str">
        <f>Badges!C104</f>
        <v>Ask about a festival, holiday, or</v>
      </c>
      <c r="G46" s="281" t="str">
        <f>IF(Badges!E104="A","A"," ")</f>
        <v xml:space="preserve"> </v>
      </c>
      <c r="I46" s="280"/>
      <c r="J46" s="283" t="str">
        <f>Badges!C178</f>
        <v>Follow a friend using only your nose</v>
      </c>
      <c r="K46" s="281" t="str">
        <f>IF(Badges!E178="A","A"," ")</f>
        <v xml:space="preserve"> </v>
      </c>
      <c r="M46" s="280"/>
      <c r="N46" s="283" t="str">
        <f>Badges!C252</f>
        <v>Go on a letterbox search using a</v>
      </c>
      <c r="O46" s="281" t="str">
        <f>IF(Badges!E252="A","A"," ")</f>
        <v xml:space="preserve"> </v>
      </c>
      <c r="Q46" s="280"/>
      <c r="R46" s="283" t="str">
        <f>Badges!C325</f>
        <v>Draw it</v>
      </c>
      <c r="S46" s="281" t="str">
        <f>IF(Badges!E325="A","A"," ")</f>
        <v xml:space="preserve"> </v>
      </c>
    </row>
    <row r="47" spans="1:19" x14ac:dyDescent="0.2">
      <c r="A47" s="280"/>
      <c r="B47" s="283" t="str">
        <f>Badges!C32</f>
        <v xml:space="preserve">Write on your elf self where you </v>
      </c>
      <c r="C47" s="281" t="str">
        <f>IF(Badges!E32="A","A"," ")</f>
        <v xml:space="preserve"> </v>
      </c>
      <c r="E47" s="280"/>
      <c r="F47" s="283" t="str">
        <f>Badges!C105</f>
        <v>Ask about a song, game, or</v>
      </c>
      <c r="G47" s="281" t="str">
        <f>IF(Badges!E105="A","A"," ")</f>
        <v xml:space="preserve"> </v>
      </c>
      <c r="I47" s="280"/>
      <c r="J47" s="283" t="str">
        <f>Badges!C179</f>
        <v>Play a smelly game with your</v>
      </c>
      <c r="K47" s="281" t="str">
        <f>IF(Badges!E179="A","A"," ")</f>
        <v xml:space="preserve"> </v>
      </c>
      <c r="M47" s="280"/>
      <c r="N47" s="283" t="str">
        <f>Badges!C253</f>
        <v>Go on an adventure in a new place</v>
      </c>
      <c r="O47" s="281" t="str">
        <f>IF(Badges!E253="A","A"," ")</f>
        <v xml:space="preserve"> </v>
      </c>
      <c r="Q47" s="280"/>
      <c r="R47" s="283" t="str">
        <f>Badges!C326</f>
        <v>Act it out</v>
      </c>
      <c r="S47" s="281" t="str">
        <f>IF(Badges!E326="A","A"," ")</f>
        <v xml:space="preserve"> </v>
      </c>
    </row>
    <row r="48" spans="1:19" x14ac:dyDescent="0.2">
      <c r="A48" s="280"/>
      <c r="B48" s="283" t="str">
        <f>Badges!C33</f>
        <v>Share how you're unique</v>
      </c>
      <c r="C48" s="281" t="str">
        <f>IF(Badges!E33="A","A"," ")</f>
        <v xml:space="preserve"> </v>
      </c>
      <c r="E48" s="280"/>
      <c r="F48" s="283" t="str">
        <f>Badges!C106</f>
        <v>Ask about a family recipe</v>
      </c>
      <c r="G48" s="281" t="str">
        <f>IF(Badges!E106="A","A"," ")</f>
        <v xml:space="preserve"> </v>
      </c>
      <c r="I48" s="280"/>
      <c r="J48" s="283" t="str">
        <f>Badges!C180</f>
        <v>Try sniffing out three different foods</v>
      </c>
      <c r="K48" s="281" t="str">
        <f>IF(Badges!E180="A","A"," ")</f>
        <v xml:space="preserve"> </v>
      </c>
      <c r="M48" s="280"/>
      <c r="N48" s="283" t="str">
        <f>Badges!C254</f>
        <v xml:space="preserve">Go on a letterbox search that </v>
      </c>
      <c r="O48" s="281" t="str">
        <f>IF(Badges!E254="A","A"," ")</f>
        <v xml:space="preserve"> </v>
      </c>
      <c r="Q48" s="280"/>
      <c r="R48" s="283" t="str">
        <f>Badges!C327</f>
        <v>Build it</v>
      </c>
      <c r="S48" s="281" t="str">
        <f>IF(Badges!E327="A","A","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IF(Badges!E35="A","A"," ")</f>
        <v xml:space="preserve"> </v>
      </c>
      <c r="E50" s="280"/>
      <c r="F50" s="283" t="str">
        <f>Badges!C108</f>
        <v>Use the story tree</v>
      </c>
      <c r="G50" s="281" t="str">
        <f>IF(Badges!E108="A","A"," ")</f>
        <v xml:space="preserve"> </v>
      </c>
      <c r="I50" s="280"/>
      <c r="J50" s="283" t="str">
        <f>Badges!C182</f>
        <v>Do a taste test with salty, sweet</v>
      </c>
      <c r="K50" s="281" t="str">
        <f>IF(Badges!E182="A","A"," ")</f>
        <v xml:space="preserve"> </v>
      </c>
      <c r="M50" s="280"/>
      <c r="N50" s="283" t="str">
        <f>Badges!C256</f>
        <v>Hide a letterbox in your yard</v>
      </c>
      <c r="O50" s="281" t="str">
        <f>IF(Badges!E256="A","A"," ")</f>
        <v xml:space="preserve"> </v>
      </c>
      <c r="Q50" s="280">
        <v>1</v>
      </c>
      <c r="R50" s="283" t="str">
        <f>Badges!C331</f>
        <v>Make friendly introductions</v>
      </c>
      <c r="S50" s="294"/>
    </row>
    <row r="51" spans="1:19" x14ac:dyDescent="0.2">
      <c r="A51" s="280"/>
      <c r="B51" s="283" t="str">
        <f>Badges!C36</f>
        <v>Try three different kinds of exercise</v>
      </c>
      <c r="C51" s="281" t="str">
        <f>IF(Badges!E36="A","A"," ")</f>
        <v xml:space="preserve"> </v>
      </c>
      <c r="E51" s="280"/>
      <c r="F51" s="283" t="str">
        <f>Badges!C109</f>
        <v>Draw or paint your tree</v>
      </c>
      <c r="G51" s="281" t="str">
        <f>IF(Badges!E109="A","A"," ")</f>
        <v xml:space="preserve"> </v>
      </c>
      <c r="I51" s="280"/>
      <c r="J51" s="283" t="str">
        <f>Badges!C183</f>
        <v>Look at the taste buds on a friend's</v>
      </c>
      <c r="K51" s="281" t="str">
        <f>IF(Badges!E183="A","A"," ")</f>
        <v xml:space="preserve"> </v>
      </c>
      <c r="M51" s="280"/>
      <c r="N51" s="283" t="str">
        <f>Badges!C257</f>
        <v>Hide a letterbox along a nearby</v>
      </c>
      <c r="O51" s="281" t="str">
        <f>IF(Badges!E257="A","A"," ")</f>
        <v xml:space="preserve"> </v>
      </c>
      <c r="Q51" s="280"/>
      <c r="R51" s="283" t="str">
        <f>Badges!C332</f>
        <v>Introduce yourself</v>
      </c>
      <c r="S51" s="281" t="str">
        <f>IF(Badges!E332="A","A"," ")</f>
        <v xml:space="preserve"> </v>
      </c>
    </row>
    <row r="52" spans="1:19" x14ac:dyDescent="0.2">
      <c r="A52" s="280"/>
      <c r="B52" s="283" t="str">
        <f>Badges!C37</f>
        <v>Take a thirsty challenge</v>
      </c>
      <c r="C52" s="281" t="str">
        <f>IF(Badges!E37="A","A"," ")</f>
        <v xml:space="preserve"> </v>
      </c>
      <c r="E52" s="280"/>
      <c r="F52" s="283" t="str">
        <f>Badges!C110</f>
        <v xml:space="preserve">Use software on a computer, or </v>
      </c>
      <c r="G52" s="281" t="str">
        <f>IF(Badges!E110="A","A"," ")</f>
        <v xml:space="preserve"> </v>
      </c>
      <c r="I52" s="280"/>
      <c r="J52" s="283" t="str">
        <f>Badges!C184</f>
        <v>Explore how sight influences taste</v>
      </c>
      <c r="K52" s="281" t="str">
        <f>IF(Badges!E184="A","A"," ")</f>
        <v xml:space="preserve"> </v>
      </c>
      <c r="M52" s="280"/>
      <c r="N52" s="283" t="str">
        <f>Badges!C258</f>
        <v>Hide a letterbox using compass</v>
      </c>
      <c r="O52" s="281" t="str">
        <f>IF(Badges!E258="A","A"," ")</f>
        <v xml:space="preserve"> </v>
      </c>
      <c r="Q52" s="280"/>
      <c r="R52" s="283" t="str">
        <f>Badges!C333</f>
        <v>Introduce a friend to someone else</v>
      </c>
      <c r="S52" s="281" t="str">
        <f>IF(Badges!E333="A","A","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IF(Badges!E334="A","A"," ")</f>
        <v xml:space="preserve"> </v>
      </c>
    </row>
    <row r="54" spans="1:19" x14ac:dyDescent="0.2">
      <c r="A54" s="280"/>
      <c r="B54" s="283" t="str">
        <f>Badges!C39</f>
        <v>Talk about three common reasons</v>
      </c>
      <c r="C54" s="281" t="str">
        <f>IF(Badges!E39="A","A"," ")</f>
        <v xml:space="preserve"> </v>
      </c>
      <c r="E54" s="280"/>
      <c r="F54" s="283" t="str">
        <f>Badges!C112</f>
        <v>Ask about an old photo</v>
      </c>
      <c r="G54" s="281" t="str">
        <f>IF(Badges!E112="A","A"," ")</f>
        <v xml:space="preserve"> </v>
      </c>
      <c r="I54" s="280"/>
      <c r="J54" s="283" t="str">
        <f>Badges!C186</f>
        <v>Find things that have different</v>
      </c>
      <c r="K54" s="281" t="str">
        <f>IF(Badges!E186="A","A","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IF(Badges!E40="A","A"," ")</f>
        <v xml:space="preserve"> </v>
      </c>
      <c r="E55" s="280"/>
      <c r="F55" s="283" t="str">
        <f>Badges!C113</f>
        <v>Talk about an object that has been</v>
      </c>
      <c r="G55" s="281" t="str">
        <f>IF(Badges!E113="A","A"," ")</f>
        <v xml:space="preserve"> </v>
      </c>
      <c r="I55" s="280"/>
      <c r="J55" s="283" t="str">
        <f>Badges!C187</f>
        <v>Try an arm or leg touch test</v>
      </c>
      <c r="K55" s="281" t="str">
        <f>IF(Badges!E187="A","A"," ")</f>
        <v xml:space="preserve"> </v>
      </c>
      <c r="M55" s="280"/>
      <c r="N55" s="283" t="str">
        <f>Badges!C263</f>
        <v>Play bingo at a pet store</v>
      </c>
      <c r="O55" s="281" t="str">
        <f>IF(Badges!E263="A","A"," ")</f>
        <v xml:space="preserve"> </v>
      </c>
      <c r="Q55" s="280"/>
      <c r="R55" s="283" t="str">
        <f>Badges!C336</f>
        <v>Write a name poem</v>
      </c>
      <c r="S55" s="281" t="str">
        <f>IF(Badges!E336="A","A"," ")</f>
        <v xml:space="preserve"> </v>
      </c>
    </row>
    <row r="56" spans="1:19" x14ac:dyDescent="0.2">
      <c r="A56" s="280"/>
      <c r="B56" s="283" t="str">
        <f>Badges!C41</f>
        <v>Find out about bandages</v>
      </c>
      <c r="C56" s="281" t="str">
        <f>IF(Badges!E41="A","A"," ")</f>
        <v xml:space="preserve"> </v>
      </c>
      <c r="E56" s="280"/>
      <c r="F56" s="283" t="str">
        <f>Badges!C114</f>
        <v>Ask about an object that belongs</v>
      </c>
      <c r="G56" s="281" t="str">
        <f>IF(Badges!E114="A","A"," ")</f>
        <v xml:space="preserve"> </v>
      </c>
      <c r="I56" s="280"/>
      <c r="J56" s="283" t="str">
        <f>Badges!C188</f>
        <v>Try Braille</v>
      </c>
      <c r="K56" s="281" t="str">
        <f>IF(Badges!E188="A","A"," ")</f>
        <v xml:space="preserve"> </v>
      </c>
      <c r="M56" s="280"/>
      <c r="N56" s="283" t="str">
        <f>Badges!C264</f>
        <v>Play bingo at a veterinarian's office</v>
      </c>
      <c r="O56" s="281" t="str">
        <f>IF(Badges!E264="A","A"," ")</f>
        <v xml:space="preserve"> </v>
      </c>
      <c r="Q56" s="280"/>
      <c r="R56" s="283" t="str">
        <f>Badges!C337</f>
        <v>Give something special to a friend</v>
      </c>
      <c r="S56" s="281" t="str">
        <f>IF(Badges!E337="A","A","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IF(Badges!E265="A","A"," ")</f>
        <v xml:space="preserve"> </v>
      </c>
      <c r="Q57" s="280"/>
      <c r="R57" s="283" t="str">
        <f>Badges!C338</f>
        <v>Be a friend to someone you don't</v>
      </c>
      <c r="S57" s="281" t="str">
        <f>IF(Badges!E338="A","A"," ")</f>
        <v xml:space="preserve"> </v>
      </c>
    </row>
    <row r="58" spans="1:19" x14ac:dyDescent="0.2">
      <c r="A58" s="280"/>
      <c r="B58" s="283" t="str">
        <f>Badges!C43</f>
        <v>Create a "happy box" with five</v>
      </c>
      <c r="C58" s="281" t="str">
        <f>IF(Badges!E43="A","A"," ")</f>
        <v xml:space="preserve"> </v>
      </c>
      <c r="E58" s="280"/>
      <c r="F58" s="283" t="str">
        <f>Badges!C116</f>
        <v>Have a "family tree" potluck party</v>
      </c>
      <c r="G58" s="281" t="str">
        <f>IF(Badges!E116="A","A","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IF(Badges!E44="A","A"," ")</f>
        <v xml:space="preserve"> </v>
      </c>
      <c r="E59" s="280"/>
      <c r="F59" s="283" t="str">
        <f>Badges!C117</f>
        <v>Make a family crest</v>
      </c>
      <c r="G59" s="281" t="str">
        <f>IF(Badges!E117="A","A"," ")</f>
        <v xml:space="preserve"> </v>
      </c>
      <c r="I59" s="280"/>
      <c r="J59" s="283" t="str">
        <f>Badges!C193</f>
        <v>Find a trail</v>
      </c>
      <c r="K59" s="281" t="str">
        <f>IF(Badges!E193="A","A"," ")</f>
        <v xml:space="preserve"> </v>
      </c>
      <c r="M59" s="280"/>
      <c r="N59" s="283" t="str">
        <f>Badges!C267</f>
        <v>Be the cage or tank cleaner</v>
      </c>
      <c r="O59" s="281" t="str">
        <f>IF(Badges!E267="A","A"," ")</f>
        <v xml:space="preserve"> </v>
      </c>
      <c r="Q59" s="280"/>
      <c r="R59" s="283" t="str">
        <f>Badges!C340</f>
        <v>Do a friend's favorite thing</v>
      </c>
      <c r="S59" s="281" t="str">
        <f>IF(Badges!E340="A","A"," ")</f>
        <v xml:space="preserve"> </v>
      </c>
    </row>
    <row r="60" spans="1:19" x14ac:dyDescent="0.2">
      <c r="A60" s="280"/>
      <c r="B60" s="283" t="str">
        <f>Badges!C45</f>
        <v xml:space="preserve">Moving helps our bodies feel </v>
      </c>
      <c r="C60" s="281" t="str">
        <f>IF(Badges!E45="A","A"," ")</f>
        <v xml:space="preserve"> </v>
      </c>
      <c r="E60" s="280"/>
      <c r="F60" s="283" t="str">
        <f>Badges!C118</f>
        <v>Become pen pals with another</v>
      </c>
      <c r="G60" s="281" t="str">
        <f>IF(Badges!E118="A","A"," ")</f>
        <v xml:space="preserve"> </v>
      </c>
      <c r="I60" s="280"/>
      <c r="J60" s="283" t="str">
        <f>Badges!C194</f>
        <v>Ask an expert</v>
      </c>
      <c r="K60" s="281" t="str">
        <f>IF(Badges!E194="A","A"," ")</f>
        <v xml:space="preserve"> </v>
      </c>
      <c r="M60" s="280"/>
      <c r="N60" s="283" t="str">
        <f>Badges!C268</f>
        <v>Learn how to muck out a stall</v>
      </c>
      <c r="O60" s="281" t="str">
        <f>IF(Badges!E268="A","A"," ")</f>
        <v xml:space="preserve"> </v>
      </c>
      <c r="Q60" s="280"/>
      <c r="R60" s="283" t="str">
        <f>Badges!C341</f>
        <v>Share a favorite activity with a friend</v>
      </c>
      <c r="S60" s="281" t="str">
        <f>IF(Badges!E341="A","A","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IF(Badges!E195="A","A"," ")</f>
        <v xml:space="preserve"> </v>
      </c>
      <c r="M61" s="280"/>
      <c r="N61" s="283" t="str">
        <f>Badges!C269</f>
        <v>Make a cozy sleeping space for a</v>
      </c>
      <c r="O61" s="281" t="str">
        <f>IF(Badges!E269="A","A"," ")</f>
        <v xml:space="preserve"> </v>
      </c>
      <c r="Q61" s="280"/>
      <c r="R61" s="283" t="str">
        <f>Badges!C342</f>
        <v>Try a game or activity that's new to</v>
      </c>
      <c r="S61" s="281" t="str">
        <f>IF(Badges!E342="A","A"," ")</f>
        <v xml:space="preserve"> </v>
      </c>
    </row>
    <row r="62" spans="1:19" ht="12.75" customHeight="1" x14ac:dyDescent="0.2">
      <c r="A62" s="280"/>
      <c r="B62" s="283" t="str">
        <f>Badges!C47</f>
        <v>Visit a doctor, dentist, or</v>
      </c>
      <c r="C62" s="281" t="str">
        <f>IF(Badges!E47="A","A","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IF(Badges!E48="A","A"," ")</f>
        <v xml:space="preserve"> </v>
      </c>
      <c r="E63" s="280"/>
      <c r="F63" s="283" t="str">
        <f>Badges!C124</f>
        <v>Visit an art gallery or museum</v>
      </c>
      <c r="G63" s="281" t="str">
        <f>IF(Badges!E124="A","A"," ")</f>
        <v xml:space="preserve"> </v>
      </c>
      <c r="I63" s="280"/>
      <c r="J63" s="283" t="str">
        <f>Badges!C197</f>
        <v>Learn to follow trail signs</v>
      </c>
      <c r="K63" s="281" t="str">
        <f>IF(Badges!E197="A","A"," ")</f>
        <v xml:space="preserve"> </v>
      </c>
      <c r="M63" s="280"/>
      <c r="N63" s="283" t="str">
        <f>Badges!C271</f>
        <v>Ask a veterinarian about health</v>
      </c>
      <c r="O63" s="281" t="str">
        <f>IF(Badges!E271="A","A"," ")</f>
        <v xml:space="preserve"> </v>
      </c>
      <c r="Q63" s="280"/>
      <c r="R63" s="283" t="str">
        <f>Badges!C344</f>
        <v>Practice being a good listener</v>
      </c>
      <c r="S63" s="281" t="str">
        <f>IF(Badges!E344="A","A"," ")</f>
        <v xml:space="preserve"> </v>
      </c>
    </row>
    <row r="64" spans="1:19" x14ac:dyDescent="0.2">
      <c r="A64" s="280"/>
      <c r="B64" s="283" t="str">
        <f>Badges!C49</f>
        <v>Meet someone who works in an</v>
      </c>
      <c r="C64" s="281" t="str">
        <f>IF(Badges!E49="A","A"," ")</f>
        <v xml:space="preserve"> </v>
      </c>
      <c r="E64" s="280"/>
      <c r="F64" s="283" t="str">
        <f>Badges!C125</f>
        <v>Look for clay in your life</v>
      </c>
      <c r="G64" s="281" t="str">
        <f>IF(Badges!E125="A","A"," ")</f>
        <v xml:space="preserve"> </v>
      </c>
      <c r="I64" s="280"/>
      <c r="J64" s="283" t="str">
        <f>Badges!C198</f>
        <v>Practice observation on a</v>
      </c>
      <c r="K64" s="281" t="str">
        <f>IF(Badges!E198="A","A"," ")</f>
        <v xml:space="preserve"> </v>
      </c>
      <c r="M64" s="280"/>
      <c r="N64" s="283" t="str">
        <f>Badges!C272</f>
        <v>Help a dog get exercise for one</v>
      </c>
      <c r="O64" s="281" t="str">
        <f>IF(Badges!E272="A","A"," ")</f>
        <v xml:space="preserve"> </v>
      </c>
      <c r="Q64" s="280"/>
      <c r="R64" s="283" t="str">
        <f>Badges!C345</f>
        <v>Remember what you agree about</v>
      </c>
      <c r="S64" s="281" t="str">
        <f>IF(Badges!E345="A","A"," ")</f>
        <v xml:space="preserve"> </v>
      </c>
    </row>
    <row r="65" spans="1:19" x14ac:dyDescent="0.2">
      <c r="A65" s="489" t="str">
        <f>Badges!B52</f>
        <v>Dancer</v>
      </c>
      <c r="B65" s="490"/>
      <c r="C65" s="490"/>
      <c r="E65" s="280"/>
      <c r="F65" s="283" t="str">
        <f>Badges!C126</f>
        <v>Look in books, magazines, or</v>
      </c>
      <c r="G65" s="281" t="str">
        <f>IF(Badges!E126="A","A"," ")</f>
        <v xml:space="preserve"> </v>
      </c>
      <c r="I65" s="280"/>
      <c r="J65" s="283" t="str">
        <f>Badges!C199</f>
        <v>Know the trail</v>
      </c>
      <c r="K65" s="281" t="str">
        <f>IF(Badges!E199="A","A"," ")</f>
        <v xml:space="preserve"> </v>
      </c>
      <c r="M65" s="280"/>
      <c r="N65" s="283" t="str">
        <f>Badges!C273</f>
        <v>Find out how to keep different</v>
      </c>
      <c r="O65" s="281" t="str">
        <f>IF(Badges!E273="A","A"," ")</f>
        <v xml:space="preserve"> </v>
      </c>
      <c r="Q65" s="280"/>
      <c r="R65" s="283" t="str">
        <f>Badges!C346</f>
        <v>Find kind words</v>
      </c>
      <c r="S65" s="281" t="str">
        <f>IF(Badges!E346="A","A","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IF(Badges!E54="A","A"," ")</f>
        <v xml:space="preserve"> </v>
      </c>
      <c r="E67" s="280"/>
      <c r="F67" s="283" t="str">
        <f>Badges!C128</f>
        <v>Visit a potter's studio</v>
      </c>
      <c r="G67" s="281" t="str">
        <f>IF(Badges!E128="A","A"," ")</f>
        <v xml:space="preserve"> </v>
      </c>
      <c r="I67" s="280"/>
      <c r="J67" s="283" t="str">
        <f>Badges!C201</f>
        <v>Visit an outdoor store</v>
      </c>
      <c r="K67" s="281" t="str">
        <f>IF(Badges!E201="A","A"," ")</f>
        <v xml:space="preserve"> </v>
      </c>
      <c r="M67" s="280"/>
      <c r="N67" s="283" t="str">
        <f>Badges!C275</f>
        <v>Make up a game to play with a pet</v>
      </c>
      <c r="O67" s="281" t="str">
        <f>IF(Badges!E275="A","A"," ")</f>
        <v xml:space="preserve"> </v>
      </c>
      <c r="Q67" s="280"/>
      <c r="R67" s="283" t="str">
        <f>Badges!C348</f>
        <v>Invite another Brownie group to an</v>
      </c>
      <c r="S67" s="281" t="str">
        <f>IF(Badges!E348="A","A"," ")</f>
        <v xml:space="preserve"> </v>
      </c>
    </row>
    <row r="68" spans="1:19" x14ac:dyDescent="0.2">
      <c r="A68" s="280"/>
      <c r="B68" s="283" t="str">
        <f>Badges!C55</f>
        <v>Make your warm-up animal themed</v>
      </c>
      <c r="C68" s="281" t="str">
        <f>IF(Badges!E55="A","A"," ")</f>
        <v xml:space="preserve"> </v>
      </c>
      <c r="E68" s="280"/>
      <c r="F68" s="283" t="str">
        <f>Badges!C129</f>
        <v>Invite a craft teacher to your</v>
      </c>
      <c r="G68" s="281" t="str">
        <f>IF(Badges!E129="A","A"," ")</f>
        <v xml:space="preserve"> </v>
      </c>
      <c r="I68" s="280"/>
      <c r="J68" s="283" t="str">
        <f>Badges!C202</f>
        <v>Ask an older Girl Scout</v>
      </c>
      <c r="K68" s="281" t="str">
        <f>IF(Badges!E202="A","A"," ")</f>
        <v xml:space="preserve"> </v>
      </c>
      <c r="M68" s="280"/>
      <c r="N68" s="283" t="str">
        <f>Badges!C276</f>
        <v>Make a simple pet toy</v>
      </c>
      <c r="O68" s="281" t="str">
        <f>IF(Badges!E276="A","A"," ")</f>
        <v xml:space="preserve"> </v>
      </c>
      <c r="Q68" s="280"/>
      <c r="R68" s="283" t="str">
        <f>Badges!C349</f>
        <v>Sit at a different table or area at</v>
      </c>
      <c r="S68" s="281" t="str">
        <f>IF(Badges!E349="A","A"," ")</f>
        <v xml:space="preserve"> </v>
      </c>
    </row>
    <row r="69" spans="1:19" x14ac:dyDescent="0.2">
      <c r="A69" s="280"/>
      <c r="B69" s="283" t="str">
        <f>Badges!C56</f>
        <v>Use the music</v>
      </c>
      <c r="C69" s="281" t="str">
        <f>IF(Badges!E56="A","A"," ")</f>
        <v xml:space="preserve"> </v>
      </c>
      <c r="E69" s="280"/>
      <c r="F69" s="283" t="str">
        <f>Badges!C130</f>
        <v xml:space="preserve">Go to a pottery class at a </v>
      </c>
      <c r="G69" s="281" t="str">
        <f>IF(Badges!E130="A","A"," ")</f>
        <v xml:space="preserve"> </v>
      </c>
      <c r="I69" s="280"/>
      <c r="J69" s="283" t="str">
        <f>Badges!C203</f>
        <v>Invite an experienced hiker to your</v>
      </c>
      <c r="K69" s="281" t="str">
        <f>IF(Badges!E203="A","A"," ")</f>
        <v xml:space="preserve"> </v>
      </c>
      <c r="M69" s="280"/>
      <c r="N69" s="283" t="str">
        <f>Badges!C277</f>
        <v>Learn about how three different</v>
      </c>
      <c r="O69" s="281" t="str">
        <f>IF(Badges!E277="A","A"," ")</f>
        <v xml:space="preserve"> </v>
      </c>
      <c r="Q69" s="280"/>
      <c r="R69" s="283" t="str">
        <f>Badges!C350</f>
        <v>Go to a dance or art class, sports</v>
      </c>
      <c r="S69" s="281" t="str">
        <f>IF(Badges!E350="A","A"," ")</f>
        <v xml:space="preserve"> </v>
      </c>
    </row>
    <row r="70" spans="1:19" ht="23.25" x14ac:dyDescent="0.35">
      <c r="A70" s="524" t="str">
        <f ca="1">MID(CELL("filename",A8),FIND(IF(ISERROR(FIND("]",CELL("filename",A8))),"$","]"),CELL("filename",A8))+1,256)</f>
        <v>Brownie 2</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IF(Badges!E376="C","C",IF(Badges!E376="P","P",""))</f>
        <v/>
      </c>
      <c r="E73" s="280"/>
      <c r="F73" s="283" t="str">
        <f>Badges!C379</f>
        <v>Teach the rules of an active</v>
      </c>
      <c r="G73" s="281" t="str">
        <f>IF(Badges!E379="A","A"," ")</f>
        <v xml:space="preserve"> </v>
      </c>
      <c r="I73" s="280"/>
      <c r="J73" s="283" t="str">
        <f>Badges!C448</f>
        <v>Role-play 911</v>
      </c>
      <c r="K73" s="281" t="str">
        <f>IF(Badges!E448="A","A"," ")</f>
        <v xml:space="preserve"> </v>
      </c>
      <c r="M73" s="280"/>
      <c r="N73" s="283" t="str">
        <f>Badges!C518</f>
        <v>Go shopping…at home</v>
      </c>
      <c r="O73" s="281" t="str">
        <f>IF(Badges!E518="A","A"," ")</f>
        <v xml:space="preserve"> </v>
      </c>
      <c r="Q73" s="280"/>
      <c r="R73" s="283" t="str">
        <f>Badges!C592</f>
        <v>Try an outdoor challenge</v>
      </c>
      <c r="S73" s="281" t="str">
        <f>IF(Badges!E592="A","A"," ")</f>
        <v xml:space="preserve"> </v>
      </c>
    </row>
    <row r="74" spans="1:19" x14ac:dyDescent="0.2">
      <c r="A74" s="503" t="str">
        <f>Summary!A24</f>
        <v>Fair Play</v>
      </c>
      <c r="B74" s="504"/>
      <c r="C74" s="282" t="str">
        <f>IF(Badges!E399="C","C",IF(Badges!E399="P","P",""))</f>
        <v/>
      </c>
      <c r="E74" s="280"/>
      <c r="F74" s="283" t="str">
        <f>Badges!C380</f>
        <v>Make up two new rules for hide</v>
      </c>
      <c r="G74" s="281" t="str">
        <f>IF(Badges!E380="A","A"," ")</f>
        <v xml:space="preserve"> </v>
      </c>
      <c r="I74" s="280"/>
      <c r="J74" s="283" t="str">
        <f>Badges!C449</f>
        <v>Practice 911 with a friend or family</v>
      </c>
      <c r="K74" s="281" t="str">
        <f>IF(Badges!E449="A","A"," ")</f>
        <v xml:space="preserve"> </v>
      </c>
      <c r="M74" s="280"/>
      <c r="N74" s="283" t="str">
        <f>Badges!C519</f>
        <v>Go shopping with a Brownie friends</v>
      </c>
      <c r="O74" s="281" t="str">
        <f>IF(Badges!E519="A","A"," ")</f>
        <v xml:space="preserve"> </v>
      </c>
      <c r="Q74" s="280"/>
      <c r="R74" s="283" t="str">
        <f>Badges!C593</f>
        <v>Explore the night</v>
      </c>
      <c r="S74" s="281" t="str">
        <f>IF(Badges!E593="A","A"," ")</f>
        <v xml:space="preserve"> </v>
      </c>
    </row>
    <row r="75" spans="1:19" x14ac:dyDescent="0.2">
      <c r="A75" s="503" t="str">
        <f>Summary!A25</f>
        <v>Celebrating Community</v>
      </c>
      <c r="B75" s="504"/>
      <c r="C75" s="282" t="str">
        <f>IF(Badges!E422="C","C",IF(Badges!E422="P","P",""))</f>
        <v/>
      </c>
      <c r="E75" s="280"/>
      <c r="F75" s="283" t="str">
        <f>Badges!C381</f>
        <v>Learn two rules for a sport or</v>
      </c>
      <c r="G75" s="281" t="str">
        <f>IF(Badges!E381="A","A"," ")</f>
        <v xml:space="preserve"> </v>
      </c>
      <c r="I75" s="280"/>
      <c r="J75" s="283" t="str">
        <f>Badges!C450</f>
        <v>Get advice from an expert</v>
      </c>
      <c r="K75" s="281" t="str">
        <f>IF(Badges!E450="A","A"," ")</f>
        <v xml:space="preserve"> </v>
      </c>
      <c r="M75" s="280"/>
      <c r="N75" s="283" t="str">
        <f>Badges!C520</f>
        <v>Go shopping with your Brownie</v>
      </c>
      <c r="O75" s="281" t="str">
        <f>IF(Badges!E520="A","A"," ")</f>
        <v xml:space="preserve"> </v>
      </c>
      <c r="Q75" s="280"/>
      <c r="R75" s="283" t="str">
        <f>Badges!C594</f>
        <v>Have fun with water</v>
      </c>
      <c r="S75" s="281" t="str">
        <f>IF(Badges!E594="A","A"," ")</f>
        <v xml:space="preserve"> </v>
      </c>
    </row>
    <row r="76" spans="1:19" x14ac:dyDescent="0.2">
      <c r="A76" s="503" t="str">
        <f>Summary!A26</f>
        <v>Snacks</v>
      </c>
      <c r="B76" s="504"/>
      <c r="C76" s="282" t="str">
        <f>IF(Badges!E445="C","C",IF(Badges!E445="P","P",""))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IF(Badges!E468="C","C",IF(Badges!E468="P","P",""))</f>
        <v/>
      </c>
      <c r="E77" s="280"/>
      <c r="F77" s="283" t="str">
        <f>Badges!C383</f>
        <v>Ask a woman about Title IX</v>
      </c>
      <c r="G77" s="281" t="str">
        <f>IF(Badges!E383="A","A"," ")</f>
        <v xml:space="preserve"> </v>
      </c>
      <c r="I77" s="280"/>
      <c r="J77" s="283" t="str">
        <f>Badges!C452</f>
        <v>Interview a medical professional</v>
      </c>
      <c r="K77" s="281" t="str">
        <f>IF(Badges!E452="A","A"," ")</f>
        <v xml:space="preserve"> </v>
      </c>
      <c r="M77" s="280"/>
      <c r="N77" s="283" t="str">
        <f>Badges!C522</f>
        <v>Shop at a store</v>
      </c>
      <c r="O77" s="281" t="str">
        <f>IF(Badges!E522="A","A"," ")</f>
        <v xml:space="preserve"> </v>
      </c>
      <c r="Q77" s="280"/>
      <c r="R77" s="283" t="str">
        <f>Badges!C596</f>
        <v>Go on a nature hike</v>
      </c>
      <c r="S77" s="281" t="str">
        <f>IF(Badges!E596="A","A"," ")</f>
        <v xml:space="preserve"> </v>
      </c>
    </row>
    <row r="78" spans="1:19" x14ac:dyDescent="0.2">
      <c r="A78" s="503" t="str">
        <f>Summary!A28</f>
        <v>Brownie Girl Scout Way</v>
      </c>
      <c r="B78" s="504"/>
      <c r="C78" s="282" t="str">
        <f>IF(Badges!E491="C","C",IF(Badges!E491="P","P",""))</f>
        <v/>
      </c>
      <c r="E78" s="280"/>
      <c r="F78" s="283" t="str">
        <f>Badges!C384</f>
        <v>Find a sport that women play</v>
      </c>
      <c r="G78" s="281" t="str">
        <f>IF(Badges!E384="A","A"," ")</f>
        <v xml:space="preserve"> </v>
      </c>
      <c r="I78" s="280"/>
      <c r="J78" s="283" t="str">
        <f>Badges!C453</f>
        <v>Talk to the police</v>
      </c>
      <c r="K78" s="281" t="str">
        <f>IF(Badges!E453="A","A"," ")</f>
        <v xml:space="preserve"> </v>
      </c>
      <c r="M78" s="280"/>
      <c r="N78" s="283" t="str">
        <f>Badges!C523</f>
        <v>Shop on paper</v>
      </c>
      <c r="O78" s="281" t="str">
        <f>IF(Badges!E523="A","A"," ")</f>
        <v xml:space="preserve"> </v>
      </c>
      <c r="Q78" s="280"/>
      <c r="R78" s="283" t="str">
        <f>Badges!C597</f>
        <v>Create a scent diary</v>
      </c>
      <c r="S78" s="281" t="str">
        <f>IF(Badges!E597="A","A"," ")</f>
        <v xml:space="preserve"> </v>
      </c>
    </row>
    <row r="79" spans="1:19" x14ac:dyDescent="0.2">
      <c r="A79" s="512" t="str">
        <f>Summary!A29</f>
        <v>Bugs</v>
      </c>
      <c r="B79" s="513"/>
      <c r="C79" s="329" t="str">
        <f>IF(Badges!E514="C","C",IF(Badges!E514="P","P",""))</f>
        <v/>
      </c>
      <c r="E79" s="280"/>
      <c r="F79" s="283" t="str">
        <f>Badges!C385</f>
        <v>Learn about disabilities and</v>
      </c>
      <c r="G79" s="281" t="str">
        <f>IF(Badges!E385="A","A"," ")</f>
        <v xml:space="preserve"> </v>
      </c>
      <c r="I79" s="280"/>
      <c r="J79" s="283" t="str">
        <f>Badges!C454</f>
        <v>Visit a fire station</v>
      </c>
      <c r="K79" s="281" t="str">
        <f>IF(Badges!E454="A","A"," ")</f>
        <v xml:space="preserve"> </v>
      </c>
      <c r="M79" s="280"/>
      <c r="N79" s="283" t="str">
        <f>Badges!C524</f>
        <v>Shop online</v>
      </c>
      <c r="O79" s="281" t="str">
        <f>IF(Badges!E524="A","A"," ")</f>
        <v xml:space="preserve"> </v>
      </c>
      <c r="Q79" s="280"/>
      <c r="R79" s="283" t="str">
        <f>Badges!C598</f>
        <v>Sky watch</v>
      </c>
      <c r="S79" s="281" t="str">
        <f>IF(Badges!E598="A","A","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IF(Badges!E538="C","C",IF(Badges!E538="P","P",""))</f>
        <v/>
      </c>
      <c r="E81" s="280"/>
      <c r="F81" s="283" t="str">
        <f>Badges!C387</f>
        <v>Play popcorn</v>
      </c>
      <c r="G81" s="281" t="str">
        <f>IF(Badges!E387="A","A"," ")</f>
        <v xml:space="preserve"> </v>
      </c>
      <c r="I81" s="280"/>
      <c r="J81" s="283" t="str">
        <f>Badges!C456</f>
        <v>Make a first aid kit for your home</v>
      </c>
      <c r="K81" s="281" t="str">
        <f>IF(Badges!E456="A","A"," ")</f>
        <v xml:space="preserve"> </v>
      </c>
      <c r="M81" s="280"/>
      <c r="N81" s="283" t="str">
        <f>Badges!C526</f>
        <v>Browse through catalogs</v>
      </c>
      <c r="O81" s="281" t="str">
        <f>IF(Badges!E526="A","A"," ")</f>
        <v xml:space="preserve"> </v>
      </c>
      <c r="Q81" s="280"/>
      <c r="R81" s="283" t="str">
        <f>Badges!C600</f>
        <v>Play a survival game</v>
      </c>
      <c r="S81" s="281" t="str">
        <f>IF(Badges!E600="A","A"," ")</f>
        <v xml:space="preserve"> </v>
      </c>
    </row>
    <row r="82" spans="1:22" x14ac:dyDescent="0.2">
      <c r="A82" s="503" t="str">
        <f>Summary!A32</f>
        <v>Philanthropist</v>
      </c>
      <c r="B82" s="504"/>
      <c r="C82" s="282" t="str">
        <f>IF(Badges!E561="C","C",IF(Badges!E561="P","P",""))</f>
        <v/>
      </c>
      <c r="E82" s="280"/>
      <c r="F82" s="283" t="str">
        <f>Badges!C388</f>
        <v>Untangle yourself from a human</v>
      </c>
      <c r="G82" s="281" t="str">
        <f>IF(Badges!E388="A","A"," ")</f>
        <v xml:space="preserve"> </v>
      </c>
      <c r="I82" s="280"/>
      <c r="J82" s="283" t="str">
        <f>Badges!C457</f>
        <v>Make a kit for your Girl Scout</v>
      </c>
      <c r="K82" s="281" t="str">
        <f>IF(Badges!E457="A","A"," ")</f>
        <v xml:space="preserve"> </v>
      </c>
      <c r="M82" s="280"/>
      <c r="N82" s="283" t="str">
        <f>Badges!C527</f>
        <v>Go to the mall</v>
      </c>
      <c r="O82" s="281" t="str">
        <f>IF(Badges!E527="A","A"," ")</f>
        <v xml:space="preserve"> </v>
      </c>
      <c r="Q82" s="280"/>
      <c r="R82" s="283" t="str">
        <f>Badges!C601</f>
        <v>Play a night game</v>
      </c>
      <c r="S82" s="281" t="str">
        <f>IF(Badges!E601="A","A"," ")</f>
        <v xml:space="preserve"> </v>
      </c>
    </row>
    <row r="83" spans="1:22" x14ac:dyDescent="0.2">
      <c r="A83" s="520" t="str">
        <f>Summary!A33</f>
        <v>Cookie Business</v>
      </c>
      <c r="B83" s="521"/>
      <c r="C83" s="522"/>
      <c r="D83" s="124"/>
      <c r="E83" s="280"/>
      <c r="F83" s="283" t="str">
        <f>Badges!C389</f>
        <v>Try a game of Octopus Tag</v>
      </c>
      <c r="G83" s="281" t="str">
        <f>IF(Badges!E389="A","A"," ")</f>
        <v xml:space="preserve"> </v>
      </c>
      <c r="I83" s="280"/>
      <c r="J83" s="283" t="str">
        <f>Badges!C458</f>
        <v>Make a first aid kit and donate it</v>
      </c>
      <c r="K83" s="281" t="str">
        <f>IF(Badges!E458="A","A"," ")</f>
        <v xml:space="preserve"> </v>
      </c>
      <c r="M83" s="280"/>
      <c r="N83" s="283" t="str">
        <f>Badges!C528</f>
        <v>Shop secondhand</v>
      </c>
      <c r="O83" s="281" t="str">
        <f>IF(Badges!E528="A","A"," ")</f>
        <v xml:space="preserve"> </v>
      </c>
      <c r="Q83" s="280"/>
      <c r="R83" s="283" t="str">
        <f>Badges!C602</f>
        <v>Play a water game</v>
      </c>
      <c r="S83" s="281" t="str">
        <f>IF(Badges!E602="A","A"," ")</f>
        <v xml:space="preserve"> </v>
      </c>
    </row>
    <row r="84" spans="1:22" x14ac:dyDescent="0.2">
      <c r="A84" s="503" t="str">
        <f>Summary!A34</f>
        <v>Meet My Customers</v>
      </c>
      <c r="B84" s="504"/>
      <c r="C84" s="282" t="str">
        <f>IF(Badges!E575="C","C",IF(Badges!E575="P","P",""))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IF(Badges!E588="C","C",IF(Badges!E588="P","P",""))</f>
        <v/>
      </c>
      <c r="E85" s="280"/>
      <c r="F85" s="283" t="str">
        <f>Badges!C391</f>
        <v>See a sport live or on television</v>
      </c>
      <c r="G85" s="281" t="str">
        <f>IF(Badges!E391="A","A"," ")</f>
        <v xml:space="preserve"> </v>
      </c>
      <c r="I85" s="280"/>
      <c r="J85" s="283" t="str">
        <f>Badges!C460</f>
        <v>Get tips from a medical professional</v>
      </c>
      <c r="K85" s="281" t="str">
        <f>IF(Badges!E460="A","A"," ")</f>
        <v xml:space="preserve"> </v>
      </c>
      <c r="M85" s="280"/>
      <c r="N85" s="283" t="str">
        <f>Badges!C530</f>
        <v>You have $15 total</v>
      </c>
      <c r="O85" s="281" t="str">
        <f>IF(Badges!E530="A","A"," ")</f>
        <v xml:space="preserve"> </v>
      </c>
      <c r="Q85" s="280"/>
      <c r="R85" s="283" t="str">
        <f>Badges!C604</f>
        <v>Prepare a campfire</v>
      </c>
      <c r="S85" s="281" t="str">
        <f>IF(Badges!E604="A","A"," ")</f>
        <v xml:space="preserve"> </v>
      </c>
    </row>
    <row r="86" spans="1:22" x14ac:dyDescent="0.2">
      <c r="A86" s="520" t="str">
        <f>Summary!A36</f>
        <v>Outdoor Badge</v>
      </c>
      <c r="B86" s="521"/>
      <c r="C86" s="522"/>
      <c r="E86" s="280"/>
      <c r="F86" s="283" t="str">
        <f>Badges!C392</f>
        <v>Make more points</v>
      </c>
      <c r="G86" s="281" t="str">
        <f>IF(Badges!E392="A","A"," ")</f>
        <v xml:space="preserve"> </v>
      </c>
      <c r="I86" s="280"/>
      <c r="J86" s="283" t="str">
        <f>Badges!C461</f>
        <v>Learn with the Red Cross</v>
      </c>
      <c r="K86" s="281" t="str">
        <f>IF(Badges!E461="A","A"," ")</f>
        <v xml:space="preserve"> </v>
      </c>
      <c r="M86" s="280"/>
      <c r="N86" s="283" t="str">
        <f>Badges!C531</f>
        <v>You have $30 total</v>
      </c>
      <c r="O86" s="281" t="str">
        <f>IF(Badges!E531="A","A"," ")</f>
        <v xml:space="preserve"> </v>
      </c>
      <c r="Q86" s="280"/>
      <c r="R86" s="283" t="str">
        <f>Badges!C605</f>
        <v>Tie an overhand and square knot</v>
      </c>
      <c r="S86" s="281" t="str">
        <f>IF(Badges!E605="A","A"," ")</f>
        <v xml:space="preserve"> </v>
      </c>
    </row>
    <row r="87" spans="1:22" x14ac:dyDescent="0.2">
      <c r="A87" s="503" t="str">
        <f>Summary!A37</f>
        <v>Outdoor Adventurer</v>
      </c>
      <c r="B87" s="504"/>
      <c r="C87" s="282" t="str">
        <f>IF(Badges!E612="C","C",IF(Badges!E612="P","P",""))</f>
        <v/>
      </c>
      <c r="E87" s="280"/>
      <c r="F87" s="283" t="str">
        <f>Badges!C393</f>
        <v>Keep score for a sport you play</v>
      </c>
      <c r="G87" s="281" t="str">
        <f>IF(Badges!E393="A","A"," ")</f>
        <v xml:space="preserve"> </v>
      </c>
      <c r="I87" s="280"/>
      <c r="J87" s="283" t="str">
        <f>Badges!C462</f>
        <v>Talk to an EMT</v>
      </c>
      <c r="K87" s="281" t="str">
        <f>IF(Badges!E462="A","A"," ")</f>
        <v xml:space="preserve"> </v>
      </c>
      <c r="M87" s="280"/>
      <c r="N87" s="283" t="str">
        <f>Badges!C532</f>
        <v>Pool your money</v>
      </c>
      <c r="O87" s="281" t="str">
        <f>IF(Badges!E532="A","A"," ")</f>
        <v xml:space="preserve"> </v>
      </c>
      <c r="Q87" s="280"/>
      <c r="R87" s="283" t="str">
        <f>Badges!C606</f>
        <v>Learn to roll a sleeping bag</v>
      </c>
      <c r="S87" s="281" t="str">
        <f>IF(Badges!E606="A","A","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IF(Badges!E395="A","A"," ")</f>
        <v xml:space="preserve"> </v>
      </c>
      <c r="I89" s="280"/>
      <c r="J89" s="283" t="str">
        <f>Badges!C464</f>
        <v>Take a hike</v>
      </c>
      <c r="K89" s="281" t="str">
        <f>IF(Badges!E464="A","A"," ")</f>
        <v xml:space="preserve"> </v>
      </c>
      <c r="M89" s="280"/>
      <c r="N89" s="283" t="str">
        <f>Badges!C534</f>
        <v>Go to the movies with a friend</v>
      </c>
      <c r="O89" s="281" t="str">
        <f>IF(Badges!E534="A","A"," ")</f>
        <v xml:space="preserve"> </v>
      </c>
      <c r="Q89" s="280"/>
      <c r="R89" s="283" t="str">
        <f>Badges!C608</f>
        <v>Improve a trail</v>
      </c>
      <c r="S89" s="281" t="str">
        <f>IF(Badges!E608="A","A"," ")</f>
        <v xml:space="preserve"> </v>
      </c>
    </row>
    <row r="90" spans="1:22" x14ac:dyDescent="0.2">
      <c r="B90" s="516" t="str">
        <f>'Journey Awards'!A6</f>
        <v>Brownie Quest</v>
      </c>
      <c r="C90" s="517"/>
      <c r="E90" s="280"/>
      <c r="F90" s="283" t="str">
        <f>Badges!C396</f>
        <v>Make a theme day</v>
      </c>
      <c r="G90" s="281" t="str">
        <f>IF(Badges!E396="A","A"," ")</f>
        <v xml:space="preserve"> </v>
      </c>
      <c r="I90" s="280"/>
      <c r="J90" s="283" t="str">
        <f>Badges!C465</f>
        <v>Read all about it</v>
      </c>
      <c r="K90" s="281" t="str">
        <f>IF(Badges!E465="A","A"," ")</f>
        <v xml:space="preserve"> </v>
      </c>
      <c r="M90" s="280"/>
      <c r="N90" s="283" t="str">
        <f>Badges!C535</f>
        <v>Get outdoors</v>
      </c>
      <c r="O90" s="281" t="str">
        <f>IF(Badges!E535="A","A"," ")</f>
        <v xml:space="preserve"> </v>
      </c>
      <c r="Q90" s="280"/>
      <c r="R90" s="283" t="str">
        <f>Badges!C609</f>
        <v>Care for animals</v>
      </c>
      <c r="S90" s="281" t="str">
        <f>IF(Badges!E609="A","A"," ")</f>
        <v xml:space="preserve"> </v>
      </c>
    </row>
    <row r="91" spans="1:22" x14ac:dyDescent="0.2">
      <c r="B91" s="289" t="str">
        <f>'Journey Awards'!B7</f>
        <v>The Discover Key</v>
      </c>
      <c r="C91" s="288" t="str">
        <f>'Journey Awards'!E11</f>
        <v xml:space="preserve"> </v>
      </c>
      <c r="E91" s="280"/>
      <c r="F91" s="283" t="str">
        <f>Badges!C397</f>
        <v>Make up a championship</v>
      </c>
      <c r="G91" s="281" t="str">
        <f>IF(Badges!E397="A","A"," ")</f>
        <v xml:space="preserve"> </v>
      </c>
      <c r="I91" s="280"/>
      <c r="J91" s="283" t="str">
        <f>Badges!C466</f>
        <v>Talk to an outdoor expert</v>
      </c>
      <c r="K91" s="281" t="str">
        <f>IF(Badges!E466="A","A"," ")</f>
        <v xml:space="preserve"> </v>
      </c>
      <c r="M91" s="280"/>
      <c r="N91" s="283" t="str">
        <f>Badges!C536</f>
        <v>Have fun with friends</v>
      </c>
      <c r="O91" s="281" t="str">
        <f>IF(Badges!E536="A","A"," ")</f>
        <v xml:space="preserve"> </v>
      </c>
      <c r="Q91" s="280"/>
      <c r="R91" s="283" t="str">
        <f>Badges!C610</f>
        <v>Help an outdoors space you love</v>
      </c>
      <c r="S91" s="281" t="str">
        <f>IF(Badges!E610="A","A"," ")</f>
        <v xml:space="preserve"> </v>
      </c>
    </row>
    <row r="92" spans="1:22" x14ac:dyDescent="0.2">
      <c r="B92" s="289" t="str">
        <f>'Journey Awards'!B12</f>
        <v>The Connect Key</v>
      </c>
      <c r="C92" s="288" t="str">
        <f>'Journey Awards'!E16</f>
        <v xml:space="preserve"> </v>
      </c>
      <c r="E92" s="367" t="str">
        <f>Badges!B400</f>
        <v>Celebrating Community</v>
      </c>
      <c r="F92" s="367"/>
      <c r="G92" s="367"/>
      <c r="I92" s="489" t="str">
        <f>Badges!B469</f>
        <v>Brownie Girl Scout Way</v>
      </c>
      <c r="J92" s="490"/>
      <c r="K92" s="490"/>
      <c r="M92" s="489" t="str">
        <f>Badges!B539</f>
        <v>Philanthropist</v>
      </c>
      <c r="N92" s="490"/>
      <c r="O92" s="490"/>
    </row>
    <row r="93" spans="1:22" x14ac:dyDescent="0.2">
      <c r="B93" s="289" t="str">
        <f>'Journey Awards'!B17</f>
        <v>The Take Action Key</v>
      </c>
      <c r="C93" s="288" t="str">
        <f>'Journey Awards'!E21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row>
    <row r="94" spans="1:22" ht="15.75" x14ac:dyDescent="0.2">
      <c r="B94" s="289" t="str">
        <f>'Journey Awards'!B22</f>
        <v>The Brownie Quest Award</v>
      </c>
      <c r="C94" s="288" t="str">
        <f>'Journey Awards'!E24</f>
        <v xml:space="preserve"> </v>
      </c>
      <c r="E94" s="280"/>
      <c r="F94" s="283" t="str">
        <f>Badges!C402</f>
        <v>Go on a flag hunt</v>
      </c>
      <c r="G94" s="281" t="str">
        <f>IF(Badges!E402="A","A"," ")</f>
        <v xml:space="preserve"> </v>
      </c>
      <c r="I94" s="280"/>
      <c r="J94" s="283" t="str">
        <f>Badges!C471</f>
        <v>Learn three new Girl Scout songs</v>
      </c>
      <c r="K94" s="281" t="str">
        <f>IF(Badges!E471="A","A"," ")</f>
        <v xml:space="preserve"> </v>
      </c>
      <c r="M94" s="280"/>
      <c r="N94" s="283" t="str">
        <f>Badges!C541</f>
        <v>Create a list</v>
      </c>
      <c r="O94" s="281" t="str">
        <f>IF(Badges!E541="A","A"," ")</f>
        <v xml:space="preserve"> </v>
      </c>
      <c r="Q94" s="370" t="s">
        <v>100</v>
      </c>
      <c r="R94" s="362"/>
      <c r="S94" s="362"/>
    </row>
    <row r="95" spans="1:22" x14ac:dyDescent="0.2">
      <c r="A95" s="364"/>
      <c r="B95" s="343" t="str">
        <f>'Journey Awards'!A27</f>
        <v>WOW! Wonders of Water</v>
      </c>
      <c r="C95" s="344"/>
      <c r="E95" s="280"/>
      <c r="F95" s="283" t="str">
        <f>Badges!C403</f>
        <v>Draw your state's symbols</v>
      </c>
      <c r="G95" s="281" t="str">
        <f>IF(Badges!E403="A","A"," ")</f>
        <v xml:space="preserve"> </v>
      </c>
      <c r="I95" s="280"/>
      <c r="J95" s="283" t="str">
        <f>Badges!C472</f>
        <v>Learn a new singing game</v>
      </c>
      <c r="K95" s="281" t="str">
        <f>IF(Badges!E472="A","A"," ")</f>
        <v xml:space="preserve"> </v>
      </c>
      <c r="M95" s="280"/>
      <c r="N95" s="283" t="str">
        <f>Badges!C542</f>
        <v>Create posters</v>
      </c>
      <c r="O95" s="281" t="str">
        <f>IF(Badges!E542="A","A"," ")</f>
        <v xml:space="preserve"> </v>
      </c>
      <c r="Q95" s="377" t="str">
        <f>'Age-Level'!C6</f>
        <v>Cookie Rally (Year 1)</v>
      </c>
      <c r="R95" s="377"/>
      <c r="S95" s="281" t="str">
        <f>IF('Age-Level'!E6="A","A"," ")</f>
        <v xml:space="preserve"> </v>
      </c>
      <c r="U95" s="279"/>
      <c r="V95" s="279"/>
    </row>
    <row r="96" spans="1:22" x14ac:dyDescent="0.2">
      <c r="A96" s="364"/>
      <c r="B96" s="289" t="str">
        <f>'Journey Awards'!B28</f>
        <v>LOVE Water</v>
      </c>
      <c r="C96" s="288" t="str">
        <f>'Journey Awards'!E31</f>
        <v xml:space="preserve"> </v>
      </c>
      <c r="E96" s="280"/>
      <c r="F96" s="283" t="str">
        <f>Badges!C404</f>
        <v>Find your own town's symbols</v>
      </c>
      <c r="G96" s="281" t="str">
        <f>IF(Badges!E404="A","A"," ")</f>
        <v xml:space="preserve"> </v>
      </c>
      <c r="I96" s="280"/>
      <c r="J96" s="283" t="str">
        <f>Badges!C473</f>
        <v>Make up your own song based on</v>
      </c>
      <c r="K96" s="281" t="str">
        <f>IF(Badges!E473="A","A"," ")</f>
        <v xml:space="preserve"> </v>
      </c>
      <c r="M96" s="280"/>
      <c r="N96" s="283" t="str">
        <f>Badges!C543</f>
        <v>Get Inspired</v>
      </c>
      <c r="O96" s="281" t="str">
        <f>IF(Badges!E543="A","A"," ")</f>
        <v xml:space="preserve"> </v>
      </c>
      <c r="Q96" s="371" t="str">
        <f>'Age-Level'!C7</f>
        <v>Cookie Sales (Year 1)</v>
      </c>
      <c r="R96" s="371"/>
      <c r="S96" s="288" t="str">
        <f>IF('Age-Level'!E7="A","A"," ")</f>
        <v xml:space="preserve"> </v>
      </c>
      <c r="U96" s="279"/>
      <c r="V96" s="279"/>
    </row>
    <row r="97" spans="1:23" x14ac:dyDescent="0.2">
      <c r="A97" s="364"/>
      <c r="B97" s="289" t="str">
        <f>'Journey Awards'!B32</f>
        <v>SAVE Water</v>
      </c>
      <c r="C97" s="288" t="str">
        <f>'Journey Awards'!E34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371" t="str">
        <f>'Age-Level'!C8</f>
        <v>Cookie Pin (Year 1)</v>
      </c>
      <c r="R97" s="371"/>
      <c r="S97" s="288" t="str">
        <f>IF('Age-Level'!E8="A","A"," ")</f>
        <v xml:space="preserve"> </v>
      </c>
      <c r="U97" s="279"/>
      <c r="V97" s="279"/>
    </row>
    <row r="98" spans="1:23" ht="14.25" customHeight="1" x14ac:dyDescent="0.2">
      <c r="A98" s="217"/>
      <c r="B98" s="289" t="str">
        <f>'Journey Awards'!B35</f>
        <v>SHARE Water</v>
      </c>
      <c r="C98" s="288" t="str">
        <f>'Journey Awards'!E37</f>
        <v xml:space="preserve"> </v>
      </c>
      <c r="E98" s="280"/>
      <c r="F98" s="283" t="str">
        <f>Badges!C406</f>
        <v>Choose natinoal songs</v>
      </c>
      <c r="G98" s="281" t="str">
        <f>IF(Badges!E406="A","A"," ")</f>
        <v xml:space="preserve"> </v>
      </c>
      <c r="I98" s="280"/>
      <c r="J98" s="283" t="str">
        <f>Badges!C475</f>
        <v>Throw a birthday bash</v>
      </c>
      <c r="K98" s="281" t="str">
        <f>IF(Badges!E475="A","A"," ")</f>
        <v xml:space="preserve"> </v>
      </c>
      <c r="M98" s="280"/>
      <c r="N98" s="283" t="str">
        <f>Badges!C545</f>
        <v>Do you own research</v>
      </c>
      <c r="O98" s="281" t="str">
        <f>IF(Badges!E545="A","A"," ")</f>
        <v xml:space="preserve"> </v>
      </c>
      <c r="Q98" s="371" t="str">
        <f>'Age-Level'!C9</f>
        <v>Cookie Rally (Year 2)</v>
      </c>
      <c r="R98" s="371"/>
      <c r="S98" s="288" t="str">
        <f>IF('Age-Level'!E9="A","A"," ")</f>
        <v xml:space="preserve"> </v>
      </c>
      <c r="U98" s="279"/>
      <c r="V98" s="279"/>
    </row>
    <row r="99" spans="1:23" x14ac:dyDescent="0.2">
      <c r="A99" s="217"/>
      <c r="B99" s="289" t="str">
        <f>'Journey Awards'!B38</f>
        <v>WOW!</v>
      </c>
      <c r="C99" s="288" t="str">
        <f>'Journey Awards'!E40</f>
        <v xml:space="preserve"> </v>
      </c>
      <c r="E99" s="280"/>
      <c r="F99" s="283" t="str">
        <f>Badges!C407</f>
        <v>Pick three community songs</v>
      </c>
      <c r="G99" s="281" t="str">
        <f>IF(Badges!E407="A","A"," ")</f>
        <v xml:space="preserve"> </v>
      </c>
      <c r="I99" s="280"/>
      <c r="J99" s="283" t="str">
        <f>Badges!C476</f>
        <v>Make a birthday card for a Daisy</v>
      </c>
      <c r="K99" s="281" t="str">
        <f>IF(Badges!E476="A","A"," ")</f>
        <v xml:space="preserve"> </v>
      </c>
      <c r="M99" s="280"/>
      <c r="N99" s="283" t="str">
        <f>Badges!C546</f>
        <v>Take a field trip</v>
      </c>
      <c r="O99" s="281" t="str">
        <f>IF(Badges!E546="A","A"," ")</f>
        <v xml:space="preserve"> </v>
      </c>
      <c r="Q99" s="371" t="str">
        <f>'Age-Level'!C10</f>
        <v>Cookie Sales (Year 2)</v>
      </c>
      <c r="R99" s="371"/>
      <c r="S99" s="288" t="str">
        <f>IF('Age-Level'!E10="A","A"," ")</f>
        <v xml:space="preserve"> </v>
      </c>
      <c r="U99" s="352"/>
      <c r="V99" s="353"/>
      <c r="W99" s="337"/>
    </row>
    <row r="100" spans="1:23" x14ac:dyDescent="0.2">
      <c r="B100" s="379" t="str">
        <f>'Journey Awards'!A43</f>
        <v>A World of Girls</v>
      </c>
      <c r="C100" s="380"/>
      <c r="E100" s="280"/>
      <c r="F100" s="283" t="str">
        <f>Badges!C408</f>
        <v>Find three celebration songs</v>
      </c>
      <c r="G100" s="281" t="str">
        <f>IF(Badges!E408="A","A"," ")</f>
        <v xml:space="preserve"> </v>
      </c>
      <c r="I100" s="280"/>
      <c r="J100" s="283" t="str">
        <f>Badges!C477</f>
        <v>Make up a birthday message</v>
      </c>
      <c r="K100" s="281" t="str">
        <f>IF(Badges!E477="A","A"," ")</f>
        <v xml:space="preserve"> </v>
      </c>
      <c r="M100" s="280"/>
      <c r="N100" s="283" t="str">
        <f>Badges!C547</f>
        <v>Invite a guest speaker</v>
      </c>
      <c r="O100" s="281" t="str">
        <f>IF(Badges!E547="A","A"," ")</f>
        <v xml:space="preserve"> </v>
      </c>
      <c r="Q100" s="371" t="str">
        <f>'Age-Level'!C11</f>
        <v>Cookie Pin (Year 2)</v>
      </c>
      <c r="R100" s="371"/>
      <c r="S100" s="288" t="str">
        <f>IF('Age-Level'!E11="A","A"," ")</f>
        <v xml:space="preserve"> </v>
      </c>
      <c r="U100" s="279"/>
      <c r="V100" s="279"/>
    </row>
    <row r="101" spans="1:23" x14ac:dyDescent="0.2">
      <c r="B101" s="289" t="str">
        <f>'Journey Awards'!B44</f>
        <v>Hear a Story</v>
      </c>
      <c r="C101" s="288" t="str">
        <f>'Journey Awards'!E46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371" t="str">
        <f>Summary!A68</f>
        <v>Fall Sales (Year 1)</v>
      </c>
      <c r="R101" s="371"/>
      <c r="S101" s="282" t="str">
        <f>IF('Age-Level'!E13="A","A","")</f>
        <v/>
      </c>
      <c r="U101" s="279"/>
      <c r="V101" s="279"/>
    </row>
    <row r="102" spans="1:23" x14ac:dyDescent="0.2">
      <c r="B102" s="289" t="str">
        <f>'Journey Awards'!B47</f>
        <v>Change a Story</v>
      </c>
      <c r="C102" s="288" t="str">
        <f>'Journey Awards'!E49</f>
        <v xml:space="preserve"> </v>
      </c>
      <c r="E102" s="280"/>
      <c r="F102" s="283" t="str">
        <f>Badges!C410</f>
        <v>Join a parade</v>
      </c>
      <c r="G102" s="281" t="str">
        <f>IF(Badges!E410="A","A"," ")</f>
        <v xml:space="preserve"> </v>
      </c>
      <c r="I102" s="280"/>
      <c r="J102" s="283" t="str">
        <f>Badges!C479</f>
        <v>Make up a game about your</v>
      </c>
      <c r="K102" s="281" t="str">
        <f>IF(Badges!E479="A","A"," ")</f>
        <v xml:space="preserve"> </v>
      </c>
      <c r="M102" s="280"/>
      <c r="N102" s="283" t="str">
        <f>Badges!C549</f>
        <v>Do you own research</v>
      </c>
      <c r="O102" s="281" t="str">
        <f>IF(Badges!E549="A","A"," ")</f>
        <v xml:space="preserve"> </v>
      </c>
      <c r="Q102" s="371" t="str">
        <f>Summary!A69</f>
        <v>Fall Sales (Year 2)</v>
      </c>
      <c r="R102" s="371"/>
      <c r="S102" s="282" t="str">
        <f>IF('Age-Level'!E14="A","A","")</f>
        <v/>
      </c>
      <c r="U102" s="279"/>
      <c r="V102" s="279"/>
    </row>
    <row r="103" spans="1:23" x14ac:dyDescent="0.2">
      <c r="B103" s="289" t="str">
        <f>'Journey Awards'!B50</f>
        <v>Tell a Story</v>
      </c>
      <c r="C103" s="288" t="str">
        <f>'Journey Awards'!E52</f>
        <v xml:space="preserve"> </v>
      </c>
      <c r="E103" s="280"/>
      <c r="F103" s="283" t="str">
        <f>Badges!C411</f>
        <v>Learn to march</v>
      </c>
      <c r="G103" s="281" t="str">
        <f>IF(Badges!E411="A","A"," ")</f>
        <v xml:space="preserve"> </v>
      </c>
      <c r="I103" s="280"/>
      <c r="J103" s="283" t="str">
        <f>Badges!C480</f>
        <v>Create a story, play, or puppet</v>
      </c>
      <c r="K103" s="281" t="str">
        <f>IF(Badges!E480="A","A"," ")</f>
        <v xml:space="preserve"> </v>
      </c>
      <c r="M103" s="280"/>
      <c r="N103" s="283" t="str">
        <f>Badges!C550</f>
        <v>Get secondhand knowledge</v>
      </c>
      <c r="O103" s="281" t="str">
        <f>IF(Badges!E550="A","A"," ")</f>
        <v xml:space="preserve"> </v>
      </c>
      <c r="Q103" s="371" t="str">
        <f>Summary!A70</f>
        <v>Thinking Day (Year 1)</v>
      </c>
      <c r="R103" s="371"/>
      <c r="S103" s="282" t="str">
        <f>IF('Age-Level'!E16="A","A","")</f>
        <v/>
      </c>
      <c r="U103" s="279"/>
      <c r="V103" s="279"/>
    </row>
    <row r="104" spans="1:23" x14ac:dyDescent="0.2">
      <c r="B104" s="289" t="str">
        <f>'Journey Awards'!B53</f>
        <v>Better World for Girls!</v>
      </c>
      <c r="C104" s="288" t="str">
        <f>'Journey Awards'!E55</f>
        <v xml:space="preserve"> </v>
      </c>
      <c r="E104" s="280"/>
      <c r="F104" s="283" t="str">
        <f>Badges!C412</f>
        <v>See a band review or field show</v>
      </c>
      <c r="G104" s="281" t="str">
        <f>IF(Badges!E412="A","A"," ")</f>
        <v xml:space="preserve"> </v>
      </c>
      <c r="I104" s="280"/>
      <c r="J104" s="283" t="str">
        <f>Badges!C481</f>
        <v>Make a team mural, collage, flag</v>
      </c>
      <c r="K104" s="281" t="str">
        <f>IF(Badges!E481="A","A"," ")</f>
        <v xml:space="preserve"> </v>
      </c>
      <c r="M104" s="280"/>
      <c r="N104" s="283" t="str">
        <f>Badges!C551</f>
        <v>Invite a guest speaker</v>
      </c>
      <c r="O104" s="281" t="str">
        <f>IF(Badges!E551="A","A"," ")</f>
        <v xml:space="preserve"> </v>
      </c>
      <c r="Q104" s="371" t="str">
        <f>Summary!A71</f>
        <v>Thinking Day (Year 2)</v>
      </c>
      <c r="R104" s="371"/>
      <c r="S104" s="282" t="str">
        <f>IF('Age-Level'!E17="A","A","")</f>
        <v/>
      </c>
      <c r="U104" s="279"/>
      <c r="V104" s="279"/>
    </row>
    <row r="105" spans="1:23" x14ac:dyDescent="0.2">
      <c r="B105" s="363"/>
      <c r="C105" s="363"/>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371" t="str">
        <f>Summary!A72</f>
        <v>Investiture</v>
      </c>
      <c r="R105" s="371"/>
      <c r="S105" s="282" t="str">
        <f>IF('Age-Level'!E19="A","A","")</f>
        <v/>
      </c>
      <c r="U105" s="279"/>
      <c r="V105" s="279"/>
    </row>
    <row r="106" spans="1:23" x14ac:dyDescent="0.2">
      <c r="A106" s="509" t="s">
        <v>416</v>
      </c>
      <c r="B106" s="510"/>
      <c r="C106" s="510"/>
      <c r="E106" s="280"/>
      <c r="F106" s="283" t="str">
        <f>Badges!C414</f>
        <v>Follow a landmark trail</v>
      </c>
      <c r="G106" s="281" t="str">
        <f>IF(Badges!E414="A","A"," ")</f>
        <v xml:space="preserve"> </v>
      </c>
      <c r="I106" s="280"/>
      <c r="J106" s="283" t="str">
        <f>Badges!C483</f>
        <v>A better room or home</v>
      </c>
      <c r="K106" s="281" t="str">
        <f>IF(Badges!E483="A","A"," ")</f>
        <v xml:space="preserve"> </v>
      </c>
      <c r="M106" s="280"/>
      <c r="N106" s="283" t="str">
        <f>Badges!C553</f>
        <v>Take a field trip</v>
      </c>
      <c r="O106" s="281" t="str">
        <f>IF(Badges!E553="A","A"," ")</f>
        <v xml:space="preserve"> </v>
      </c>
      <c r="Q106" s="371" t="str">
        <f>Summary!A73</f>
        <v>Rededication (1st year)</v>
      </c>
      <c r="R106" s="371"/>
      <c r="S106" s="282" t="str">
        <f>IF('Age-Level'!E20="A","A","")</f>
        <v/>
      </c>
      <c r="U106" s="279"/>
      <c r="V106" s="279"/>
    </row>
    <row r="107" spans="1:23" x14ac:dyDescent="0.2">
      <c r="A107" s="284"/>
      <c r="B107" s="377" t="str">
        <f>Bridging!B6</f>
        <v>Pass It On!</v>
      </c>
      <c r="C107" s="330" t="str">
        <f>IF(Bridging!E10="C","C",IF(Bridging!E10="P","P",""))</f>
        <v/>
      </c>
      <c r="E107" s="280"/>
      <c r="F107" s="283" t="str">
        <f>Badges!C415</f>
        <v>Tour a landmark that honors the</v>
      </c>
      <c r="G107" s="281" t="str">
        <f>IF(Badges!E415="A","A"," ")</f>
        <v xml:space="preserve"> </v>
      </c>
      <c r="I107" s="280"/>
      <c r="J107" s="283" t="str">
        <f>Badges!C484</f>
        <v>A better meeting place</v>
      </c>
      <c r="K107" s="281" t="str">
        <f>IF(Badges!E484="A","A"," ")</f>
        <v xml:space="preserve"> </v>
      </c>
      <c r="M107" s="280"/>
      <c r="N107" s="283" t="str">
        <f>Badges!C554</f>
        <v>Invite a guest speaker</v>
      </c>
      <c r="O107" s="281" t="str">
        <f>IF(Badges!E554="A","A"," ")</f>
        <v xml:space="preserve"> </v>
      </c>
      <c r="Q107" s="371" t="str">
        <f>Summary!A74</f>
        <v>Rededication (2nd year)</v>
      </c>
      <c r="R107" s="371"/>
      <c r="S107" s="282" t="str">
        <f>IF('Age-Level'!E21="A","A","")</f>
        <v/>
      </c>
      <c r="U107" s="279"/>
      <c r="V107" s="279"/>
    </row>
    <row r="108" spans="1:23" x14ac:dyDescent="0.2">
      <c r="A108" s="284"/>
      <c r="B108" s="286" t="str">
        <f>Bridging!B11</f>
        <v>Look Ahead!</v>
      </c>
      <c r="C108" s="282" t="str">
        <f>IF(Bridging!E15="C","C",IF(Bridging!E15="P","P",""))</f>
        <v/>
      </c>
      <c r="E108" s="280"/>
      <c r="F108" s="283" t="str">
        <f>Badges!C416</f>
        <v>Make a landmark map</v>
      </c>
      <c r="G108" s="281" t="str">
        <f>IF(Badges!E416="A","A"," ")</f>
        <v xml:space="preserve"> </v>
      </c>
      <c r="I108" s="280"/>
      <c r="J108" s="283" t="str">
        <f>Badges!C485</f>
        <v>A better classroom</v>
      </c>
      <c r="K108" s="281" t="str">
        <f>IF(Badges!E485="A","A"," ")</f>
        <v xml:space="preserve"> </v>
      </c>
      <c r="M108" s="280"/>
      <c r="N108" s="283" t="str">
        <f>Badges!C555</f>
        <v>Find out about helping people</v>
      </c>
      <c r="O108" s="281" t="str">
        <f>IF(Badges!E555="A","A"," ")</f>
        <v xml:space="preserve"> </v>
      </c>
      <c r="Q108" s="371" t="str">
        <f>Summary!A75</f>
        <v>Rededication (3rd year)</v>
      </c>
      <c r="R108" s="371"/>
      <c r="S108" s="282" t="str">
        <f>IF('Age-Level'!E22="A","A","")</f>
        <v/>
      </c>
      <c r="U108" s="279"/>
      <c r="V108" s="279"/>
    </row>
    <row r="109" spans="1:23" x14ac:dyDescent="0.2">
      <c r="A109" s="284"/>
      <c r="B109" s="371" t="str">
        <f>Bridging!C16</f>
        <v>Plan a Ceremony</v>
      </c>
      <c r="C109" s="282" t="str">
        <f>IF(Bridging!E17="C","C",IF(Bridging!E17="P","P",""))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372" t="str">
        <f>Summary!A76</f>
        <v>My Promise, My Faith (Year 1)</v>
      </c>
      <c r="R109" s="381"/>
      <c r="S109" s="291" t="str">
        <f>IF('Age-Level'!E29="C","C","")</f>
        <v/>
      </c>
      <c r="U109" s="279"/>
      <c r="V109" s="279"/>
    </row>
    <row r="110" spans="1:23" x14ac:dyDescent="0.2">
      <c r="B110" s="287" t="s">
        <v>80</v>
      </c>
      <c r="C110" s="282" t="str">
        <f>IF(Bridging!E18="C","C",IF(Bridging!E18="P","P",""))</f>
        <v/>
      </c>
      <c r="E110" s="280"/>
      <c r="F110" s="283" t="str">
        <f>Badges!C418</f>
        <v>Join a flag ceremony</v>
      </c>
      <c r="G110" s="281" t="str">
        <f>IF(Badges!E418="A","A"," ")</f>
        <v xml:space="preserve"> </v>
      </c>
      <c r="I110" s="280"/>
      <c r="J110" s="283" t="str">
        <f>Badges!C487</f>
        <v>Follow in a Girl Scout's footsteps</v>
      </c>
      <c r="K110" s="281" t="str">
        <f>IF(Badges!E487="A","A"," ")</f>
        <v xml:space="preserve"> </v>
      </c>
      <c r="M110" s="280"/>
      <c r="N110" s="283" t="str">
        <f>Badges!C557</f>
        <v>Donate money</v>
      </c>
      <c r="O110" s="281" t="str">
        <f>IF(Badges!E557="A","A"," ")</f>
        <v xml:space="preserve"> </v>
      </c>
      <c r="Q110" s="292">
        <v>1</v>
      </c>
      <c r="R110" s="371" t="str">
        <f>'Age-Level'!C24</f>
        <v>Choose one line from the Law</v>
      </c>
      <c r="S110" s="282" t="str">
        <f>IF('Age-Level'!E24="A","A","")</f>
        <v/>
      </c>
      <c r="U110" s="353"/>
      <c r="V110" s="353"/>
      <c r="W110" s="337"/>
    </row>
    <row r="111" spans="1:23" x14ac:dyDescent="0.2">
      <c r="B111" s="327"/>
      <c r="C111" s="369"/>
      <c r="E111" s="280"/>
      <c r="F111" s="283" t="str">
        <f>Badges!C419</f>
        <v>Join a town ceremony</v>
      </c>
      <c r="G111" s="281" t="str">
        <f>IF(Badges!E419="A","A"," ")</f>
        <v xml:space="preserve"> </v>
      </c>
      <c r="I111" s="280"/>
      <c r="J111" s="283" t="str">
        <f>Badges!C488</f>
        <v>Read the Brownie Story from an</v>
      </c>
      <c r="K111" s="281" t="str">
        <f>IF(Badges!E488="A","A"," ")</f>
        <v xml:space="preserve"> </v>
      </c>
      <c r="M111" s="280"/>
      <c r="N111" s="283" t="str">
        <f>Badges!C558</f>
        <v>Organize a great food donation</v>
      </c>
      <c r="O111" s="281" t="str">
        <f>IF(Badges!E558="A","A"," ")</f>
        <v xml:space="preserve"> </v>
      </c>
      <c r="Q111" s="293">
        <v>2</v>
      </c>
      <c r="R111" s="371" t="str">
        <f>'Age-Level'!C25</f>
        <v>Find a woman in your community</v>
      </c>
      <c r="S111" s="282" t="str">
        <f>IF('Age-Level'!E25="A","A","")</f>
        <v/>
      </c>
      <c r="U111" s="279"/>
      <c r="V111" s="279"/>
    </row>
    <row r="112" spans="1:23" x14ac:dyDescent="0.2">
      <c r="A112" s="378" t="str">
        <f>Badges!B354</f>
        <v>Painting</v>
      </c>
      <c r="B112" s="376"/>
      <c r="C112" s="376"/>
      <c r="E112" s="280"/>
      <c r="F112" s="283" t="str">
        <f>Badges!C420</f>
        <v>Make up your own</v>
      </c>
      <c r="G112" s="281" t="str">
        <f>IF(Badges!E420="A","A"," ")</f>
        <v xml:space="preserve"> </v>
      </c>
      <c r="I112" s="280"/>
      <c r="J112" s="283" t="str">
        <f>Badges!C489</f>
        <v>Make up a story about Campbell</v>
      </c>
      <c r="K112" s="281" t="str">
        <f>IF(Badges!E489="A","A"," ")</f>
        <v xml:space="preserve"> </v>
      </c>
      <c r="M112" s="280"/>
      <c r="N112" s="283" t="str">
        <f>Badges!C559</f>
        <v>Host a clothing-donation party</v>
      </c>
      <c r="O112" s="281" t="str">
        <f>IF(Badges!E559="A","A"," ")</f>
        <v xml:space="preserve"> </v>
      </c>
      <c r="Q112" s="293">
        <v>3</v>
      </c>
      <c r="R112" s="371" t="str">
        <f>'Age-Level'!C26</f>
        <v>Gather three inspirational quotes</v>
      </c>
      <c r="S112" s="282" t="str">
        <f>IF('Age-Level'!E26="A","A","")</f>
        <v/>
      </c>
      <c r="U112" s="279"/>
      <c r="V112" s="279"/>
    </row>
    <row r="113" spans="1:22" x14ac:dyDescent="0.2">
      <c r="A113" s="280">
        <v>1</v>
      </c>
      <c r="B113" s="283" t="str">
        <f>Badges!C355</f>
        <v>Get Inspired</v>
      </c>
      <c r="C113" s="294"/>
      <c r="E113" s="367" t="str">
        <f>Badges!B423</f>
        <v>Snacks</v>
      </c>
      <c r="F113" s="368"/>
      <c r="G113" s="368"/>
      <c r="I113" s="367" t="str">
        <f>Badges!B492</f>
        <v>Bugs</v>
      </c>
      <c r="J113" s="368"/>
      <c r="K113" s="368"/>
      <c r="M113" s="367" t="str">
        <f>Badges!B563</f>
        <v>Meet My Customers</v>
      </c>
      <c r="N113" s="368"/>
      <c r="O113" s="368"/>
      <c r="Q113" s="293">
        <v>4</v>
      </c>
      <c r="R113" s="371" t="str">
        <f>'Age-Level'!C27</f>
        <v>Make something to remind you</v>
      </c>
      <c r="S113" s="282" t="str">
        <f>IF('Age-Level'!E27="A","A","")</f>
        <v/>
      </c>
      <c r="U113" s="279"/>
      <c r="V113" s="279"/>
    </row>
    <row r="114" spans="1:22" x14ac:dyDescent="0.2">
      <c r="A114" s="280"/>
      <c r="B114" s="283" t="str">
        <f>Badges!C356</f>
        <v>Talk to a painter</v>
      </c>
      <c r="C114" s="281" t="str">
        <f>IF(Badges!E356="A","A","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375">
        <v>5</v>
      </c>
      <c r="R114" s="371" t="str">
        <f>'Age-Level'!C28</f>
        <v>Keep the connection strong.</v>
      </c>
      <c r="S114" s="282" t="str">
        <f>IF('Age-Level'!E28="A","A","")</f>
        <v/>
      </c>
      <c r="U114" s="279"/>
      <c r="V114" s="279"/>
    </row>
    <row r="115" spans="1:22" x14ac:dyDescent="0.2">
      <c r="A115" s="280"/>
      <c r="B115" s="283" t="str">
        <f>Badges!C357</f>
        <v>Go to an art show or museum</v>
      </c>
      <c r="C115" s="281" t="str">
        <f>IF(Badges!E357="A","A"," ")</f>
        <v xml:space="preserve"> </v>
      </c>
      <c r="E115" s="280"/>
      <c r="F115" s="283" t="str">
        <f>Badges!C425</f>
        <v>Is the food good for me?</v>
      </c>
      <c r="G115" s="281" t="str">
        <f>IF(Badges!E425="A","A"," ")</f>
        <v xml:space="preserve"> </v>
      </c>
      <c r="I115" s="280"/>
      <c r="J115" s="283" t="str">
        <f>Badges!C494</f>
        <v>Talk to a bug specialist in your</v>
      </c>
      <c r="K115" s="281" t="str">
        <f>IF(Badges!E494="A","A"," ")</f>
        <v xml:space="preserve"> </v>
      </c>
      <c r="M115" s="280"/>
      <c r="N115" s="283" t="str">
        <f>Badges!C565</f>
        <v xml:space="preserve">Talk to your family or Brownie </v>
      </c>
      <c r="O115" s="281" t="str">
        <f>IF(Badges!E565="A","A"," ")</f>
        <v xml:space="preserve"> </v>
      </c>
      <c r="Q115" s="377" t="str">
        <f>Summary!A77</f>
        <v>My Promise, My Faith (Year 2)</v>
      </c>
      <c r="R115" s="374"/>
      <c r="S115" s="325" t="str">
        <f>IF('Age-Level'!E35="C","C","")</f>
        <v/>
      </c>
      <c r="U115" s="279"/>
      <c r="V115" s="279"/>
    </row>
    <row r="116" spans="1:22" x14ac:dyDescent="0.2">
      <c r="A116" s="280"/>
      <c r="B116" s="283" t="str">
        <f>Badges!C358</f>
        <v xml:space="preserve">Team up with an adult to find </v>
      </c>
      <c r="C116" s="281" t="str">
        <f>IF(Badges!E358="A","A"," ")</f>
        <v xml:space="preserve"> </v>
      </c>
      <c r="E116" s="280"/>
      <c r="F116" s="283" t="str">
        <f>Badges!C426</f>
        <v>Is the food good for the earth?</v>
      </c>
      <c r="G116" s="281" t="str">
        <f>IF(Badges!E426="A","A"," ")</f>
        <v xml:space="preserve"> </v>
      </c>
      <c r="I116" s="280"/>
      <c r="J116" s="283" t="str">
        <f>Badges!C495</f>
        <v>With an adult's help, find websites</v>
      </c>
      <c r="K116" s="281" t="str">
        <f>IF(Badges!E495="A","A"," ")</f>
        <v xml:space="preserve"> </v>
      </c>
      <c r="M116" s="280">
        <v>2</v>
      </c>
      <c r="N116" s="283" t="str">
        <f>Badges!C566</f>
        <v>Talk to some customers</v>
      </c>
      <c r="O116" s="294"/>
      <c r="Q116" s="292">
        <v>1</v>
      </c>
      <c r="R116" s="371" t="str">
        <f>'Age-Level'!C31</f>
        <v>Choose one line from the Law</v>
      </c>
      <c r="S116" s="282" t="str">
        <f>IF('Age-Level'!E31="A","A","")</f>
        <v/>
      </c>
    </row>
    <row r="117" spans="1:22" x14ac:dyDescent="0.2">
      <c r="A117" s="280">
        <v>2</v>
      </c>
      <c r="B117" s="283" t="str">
        <f>Badges!C359</f>
        <v>Paint the real world</v>
      </c>
      <c r="C117" s="294"/>
      <c r="E117" s="280"/>
      <c r="F117" s="283" t="str">
        <f>Badges!C427</f>
        <v>What's in that snack?</v>
      </c>
      <c r="G117" s="281" t="str">
        <f>IF(Badges!E427="A","A"," ")</f>
        <v xml:space="preserve"> </v>
      </c>
      <c r="I117" s="280"/>
      <c r="J117" s="283" t="str">
        <f>Badges!C496</f>
        <v>Read a book or watch a video</v>
      </c>
      <c r="K117" s="281" t="str">
        <f>IF(Badges!E496="A","A"," ")</f>
        <v xml:space="preserve"> </v>
      </c>
      <c r="M117" s="280"/>
      <c r="N117" s="283" t="str">
        <f>Badges!C567</f>
        <v>With your family or Brownie friends</v>
      </c>
      <c r="O117" s="281" t="str">
        <f>IF(Badges!E567="A","A"," ")</f>
        <v xml:space="preserve"> </v>
      </c>
      <c r="Q117" s="293">
        <v>2</v>
      </c>
      <c r="R117" s="371" t="str">
        <f>'Age-Level'!C32</f>
        <v>Find a woman in your community</v>
      </c>
      <c r="S117" s="282" t="str">
        <f>IF('Age-Level'!E32="A","A","")</f>
        <v/>
      </c>
    </row>
    <row r="118" spans="1:22" x14ac:dyDescent="0.2">
      <c r="A118" s="280"/>
      <c r="B118" s="283" t="str">
        <f>Badges!C360</f>
        <v>Paint a portrait of a family</v>
      </c>
      <c r="C118" s="281" t="str">
        <f>IF(Badges!E360="A","A","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293">
        <v>3</v>
      </c>
      <c r="R118" s="371" t="str">
        <f>'Age-Level'!C33</f>
        <v>Gather three inspirational quotes</v>
      </c>
      <c r="S118" s="282" t="str">
        <f>IF('Age-Level'!E33="A","A","")</f>
        <v/>
      </c>
    </row>
    <row r="119" spans="1:22" x14ac:dyDescent="0.2">
      <c r="A119" s="280"/>
      <c r="B119" s="283" t="str">
        <f>Badges!C361</f>
        <v>Paint an outdoor landscape</v>
      </c>
      <c r="C119" s="281" t="str">
        <f>IF(Badges!E361="A","A"," ")</f>
        <v xml:space="preserve"> </v>
      </c>
      <c r="E119" s="280"/>
      <c r="F119" s="283" t="str">
        <f>Badges!C429</f>
        <v>Make your own restaurant snack</v>
      </c>
      <c r="G119" s="281" t="str">
        <f>IF(Badges!E429="A","A"," ")</f>
        <v xml:space="preserve"> </v>
      </c>
      <c r="I119" s="280"/>
      <c r="J119" s="283" t="str">
        <f>Badges!C498</f>
        <v>Make a paper-plate spider</v>
      </c>
      <c r="K119" s="281" t="str">
        <f>IF(Badges!E498="A","A"," ")</f>
        <v xml:space="preserve"> </v>
      </c>
      <c r="M119" s="280"/>
      <c r="N119" s="283" t="str">
        <f>Badges!C569</f>
        <v>In your group or with your family</v>
      </c>
      <c r="O119" s="281" t="str">
        <f>IF(Badges!E569="A","A"," ")</f>
        <v xml:space="preserve"> </v>
      </c>
      <c r="Q119" s="293">
        <v>4</v>
      </c>
      <c r="R119" s="371" t="str">
        <f>'Age-Level'!C34</f>
        <v>Make something to remind you</v>
      </c>
      <c r="S119" s="282" t="str">
        <f>IF('Age-Level'!E34="A","A","")</f>
        <v/>
      </c>
    </row>
    <row r="120" spans="1:22" x14ac:dyDescent="0.2">
      <c r="A120" s="280"/>
      <c r="B120" s="283" t="str">
        <f>Badges!C362</f>
        <v>Paint a still live.</v>
      </c>
      <c r="C120" s="281" t="str">
        <f>IF(Badges!E362="A","A"," ")</f>
        <v xml:space="preserve"> </v>
      </c>
      <c r="E120" s="280"/>
      <c r="F120" s="283" t="str">
        <f>Badges!C430</f>
        <v>Make a savory snack from a</v>
      </c>
      <c r="G120" s="281" t="str">
        <f>IF(Badges!E430="A","A"," ")</f>
        <v xml:space="preserve"> </v>
      </c>
      <c r="I120" s="280"/>
      <c r="J120" s="283" t="str">
        <f>Badges!C499</f>
        <v>Make an egg-carton caterpillar</v>
      </c>
      <c r="K120" s="281" t="str">
        <f>IF(Badges!E499="A","A"," ")</f>
        <v xml:space="preserve"> </v>
      </c>
      <c r="M120" s="280">
        <v>4</v>
      </c>
      <c r="N120" s="283" t="str">
        <f>Badges!C570</f>
        <v>Role-play good customer relations</v>
      </c>
      <c r="O120" s="294"/>
      <c r="Q120" s="375">
        <v>5</v>
      </c>
      <c r="R120" s="371" t="str">
        <f>'Age-Level'!C35</f>
        <v>Keep the connection strong.</v>
      </c>
      <c r="S120" s="282" t="str">
        <f>IF('Age-Level'!E35="A","A","")</f>
        <v/>
      </c>
    </row>
    <row r="121" spans="1:22" x14ac:dyDescent="0.2">
      <c r="A121" s="280">
        <v>3</v>
      </c>
      <c r="B121" s="283" t="str">
        <f>Badges!C363</f>
        <v>Paint a mood</v>
      </c>
      <c r="C121" s="294"/>
      <c r="E121" s="280"/>
      <c r="F121" s="283" t="str">
        <f>Badges!C431</f>
        <v>Make a veggie face</v>
      </c>
      <c r="G121" s="281" t="str">
        <f>IF(Badges!E431="A","A"," ")</f>
        <v xml:space="preserve"> </v>
      </c>
      <c r="I121" s="280"/>
      <c r="J121" s="283" t="str">
        <f>Badges!C500</f>
        <v>Make your own butterfly</v>
      </c>
      <c r="K121" s="281" t="str">
        <f>IF(Badges!E500="A","A"," ")</f>
        <v xml:space="preserve"> </v>
      </c>
      <c r="M121" s="280"/>
      <c r="N121" s="283" t="str">
        <f>Badges!C571</f>
        <v>With your friends or family</v>
      </c>
      <c r="O121" s="281" t="str">
        <f>IF(Badges!E571="A","A"," ")</f>
        <v xml:space="preserve"> </v>
      </c>
      <c r="Q121" s="371" t="str">
        <f>Summary!A78</f>
        <v>Global Action Award</v>
      </c>
      <c r="R121" s="371"/>
      <c r="S121" s="282" t="str">
        <f>IF('Age-Level'!E38="A","A","")</f>
        <v/>
      </c>
    </row>
    <row r="122" spans="1:22" x14ac:dyDescent="0.2">
      <c r="A122" s="280"/>
      <c r="B122" s="283" t="str">
        <f>Badges!C364</f>
        <v>Calm</v>
      </c>
      <c r="C122" s="281" t="str">
        <f>IF(Badges!E364="A","A","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371" t="str">
        <f>Summary!A79</f>
        <v>Journey Summit Pin</v>
      </c>
      <c r="R122" s="371"/>
      <c r="S122" s="282" t="str">
        <f>IF('Age-Level'!E40="C","C","")</f>
        <v/>
      </c>
    </row>
    <row r="123" spans="1:22" x14ac:dyDescent="0.2">
      <c r="A123" s="280"/>
      <c r="B123" s="283" t="str">
        <f>Badges!C365</f>
        <v>Happy</v>
      </c>
      <c r="C123" s="281" t="str">
        <f>IF(Badges!E365="A","A"," ")</f>
        <v xml:space="preserve"> </v>
      </c>
      <c r="E123" s="280"/>
      <c r="F123" s="283" t="str">
        <f>Badges!C433</f>
        <v>Create a holiday dessert</v>
      </c>
      <c r="G123" s="281" t="str">
        <f>IF(Badges!E433="A","A"," ")</f>
        <v xml:space="preserve"> </v>
      </c>
      <c r="I123" s="280"/>
      <c r="J123" s="283" t="str">
        <f>Badges!C502</f>
        <v>Watch three bugs</v>
      </c>
      <c r="K123" s="281" t="str">
        <f>IF(Badges!E502="A","A"," ")</f>
        <v xml:space="preserve"> </v>
      </c>
      <c r="M123" s="280"/>
      <c r="N123" s="283" t="str">
        <f>Badges!C573</f>
        <v>Everybody who buys cookies is</v>
      </c>
      <c r="O123" s="281" t="str">
        <f>IF(Badges!E573="A","A"," ")</f>
        <v xml:space="preserve"> </v>
      </c>
      <c r="Q123" s="371" t="str">
        <f>Summary!A80</f>
        <v>Safety Award</v>
      </c>
      <c r="R123" s="372"/>
      <c r="S123" s="291"/>
    </row>
    <row r="124" spans="1:22" x14ac:dyDescent="0.2">
      <c r="A124" s="280"/>
      <c r="B124" s="283" t="str">
        <f>Badges!C366</f>
        <v>Angry</v>
      </c>
      <c r="C124" s="281" t="str">
        <f>IF(Badges!E366="A","A"," ")</f>
        <v xml:space="preserve"> </v>
      </c>
      <c r="E124" s="280"/>
      <c r="F124" s="283" t="str">
        <f>Badges!C434</f>
        <v>Make a snack "in disguise"</v>
      </c>
      <c r="G124" s="281" t="str">
        <f>IF(Badges!E434="A","A"," ")</f>
        <v xml:space="preserve"> </v>
      </c>
      <c r="I124" s="280"/>
      <c r="J124" s="283" t="str">
        <f>Badges!C503</f>
        <v>With an adult, find an ant trail</v>
      </c>
      <c r="K124" s="281" t="str">
        <f>IF(Badges!E503="A","A"," ")</f>
        <v xml:space="preserve"> </v>
      </c>
      <c r="M124" s="367" t="str">
        <f>Badges!B576</f>
        <v>Give Back</v>
      </c>
      <c r="N124" s="368"/>
      <c r="O124" s="368"/>
      <c r="Q124" s="292">
        <v>1</v>
      </c>
      <c r="R124" s="371" t="str">
        <f>'Age-Level'!C42</f>
        <v xml:space="preserve">Talk to a teacher, parent, or </v>
      </c>
      <c r="S124" s="282" t="str">
        <f>IF('Age-Level'!E42="A","A","")</f>
        <v/>
      </c>
    </row>
    <row r="125" spans="1:22" x14ac:dyDescent="0.2">
      <c r="A125" s="280">
        <v>4</v>
      </c>
      <c r="B125" s="283" t="str">
        <f>Badges!C367</f>
        <v>Paint without brushes</v>
      </c>
      <c r="C125" s="294"/>
      <c r="E125" s="280"/>
      <c r="F125" s="283" t="str">
        <f>Badges!C435</f>
        <v>Make your own cookies</v>
      </c>
      <c r="G125" s="281" t="str">
        <f>IF(Badges!E435="A","A"," ")</f>
        <v xml:space="preserve"> </v>
      </c>
      <c r="I125" s="280"/>
      <c r="J125" s="283" t="str">
        <f>Badges!C504</f>
        <v>Make a bug box</v>
      </c>
      <c r="K125" s="281" t="str">
        <f>IF(Badges!E504="A","A"," ")</f>
        <v xml:space="preserve"> </v>
      </c>
      <c r="M125" s="280">
        <v>1</v>
      </c>
      <c r="N125" s="283" t="str">
        <f>Badges!C577</f>
        <v>Find out about businesses that</v>
      </c>
      <c r="O125" s="294"/>
      <c r="Q125" s="293">
        <v>2</v>
      </c>
      <c r="R125" s="371" t="str">
        <f>'Age-Level'!C43</f>
        <v>Get a map of your neighborhood</v>
      </c>
      <c r="S125" s="282" t="str">
        <f>IF('Age-Level'!E43="A","A","")</f>
        <v/>
      </c>
    </row>
    <row r="126" spans="1:22" x14ac:dyDescent="0.2">
      <c r="A126" s="280"/>
      <c r="B126" s="283" t="str">
        <f>Badges!C368</f>
        <v>Paint something from nature</v>
      </c>
      <c r="C126" s="281" t="str">
        <f>IF(Badges!E368="A","A","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IF(Badges!E578="A","A"," ")</f>
        <v xml:space="preserve"> </v>
      </c>
      <c r="Q126" s="293">
        <v>3</v>
      </c>
      <c r="R126" s="371" t="str">
        <f>'Age-Level'!C44</f>
        <v>Find out how a smoke alarm</v>
      </c>
      <c r="S126" s="282" t="str">
        <f>IF('Age-Level'!E44="A","A","")</f>
        <v/>
      </c>
    </row>
    <row r="127" spans="1:22" x14ac:dyDescent="0.2">
      <c r="A127" s="280"/>
      <c r="B127" s="283" t="str">
        <f>Badges!C369</f>
        <v>Paint with indoor objects</v>
      </c>
      <c r="C127" s="281" t="str">
        <f>IF(Badges!E369="A","A"," ")</f>
        <v xml:space="preserve"> </v>
      </c>
      <c r="E127" s="280"/>
      <c r="F127" s="283" t="str">
        <f>Badges!C437</f>
        <v>Make no-bake energy bars</v>
      </c>
      <c r="G127" s="281" t="str">
        <f>IF(Badges!E437="A","A"," ")</f>
        <v xml:space="preserve"> </v>
      </c>
      <c r="I127" s="280"/>
      <c r="J127" s="283" t="str">
        <f>Badges!C506</f>
        <v>Draw a cocoon</v>
      </c>
      <c r="K127" s="281" t="str">
        <f>IF(Badges!E506="A","A"," ")</f>
        <v xml:space="preserve"> </v>
      </c>
      <c r="M127" s="280">
        <v>2</v>
      </c>
      <c r="N127" s="283" t="str">
        <f>Badges!C579</f>
        <v>Set a giving goal</v>
      </c>
      <c r="O127" s="294"/>
      <c r="Q127" s="293">
        <v>4</v>
      </c>
      <c r="R127" s="371" t="str">
        <f>'Age-Level'!C45</f>
        <v>Choose an upcoming trip you</v>
      </c>
      <c r="S127" s="282" t="str">
        <f>IF('Age-Level'!E45="A","A","")</f>
        <v/>
      </c>
    </row>
    <row r="128" spans="1:22" x14ac:dyDescent="0.2">
      <c r="A128" s="280"/>
      <c r="B128" s="283" t="str">
        <f>Badges!C370</f>
        <v>Paint with a stamp</v>
      </c>
      <c r="C128" s="281" t="str">
        <f>IF(Badges!E370="A","A"," ")</f>
        <v xml:space="preserve"> </v>
      </c>
      <c r="E128" s="280"/>
      <c r="F128" s="283" t="str">
        <f>Badges!C438</f>
        <v>Create a snack for a group</v>
      </c>
      <c r="G128" s="281" t="str">
        <f>IF(Badges!E438="A","A"," ")</f>
        <v xml:space="preserve"> </v>
      </c>
      <c r="I128" s="280"/>
      <c r="J128" s="283" t="str">
        <f>Badges!C507</f>
        <v>Make a model of a bug house</v>
      </c>
      <c r="K128" s="281" t="str">
        <f>IF(Badges!E507="A","A"," ")</f>
        <v xml:space="preserve"> </v>
      </c>
      <c r="M128" s="280"/>
      <c r="N128" s="283" t="str">
        <f>Badges!C580</f>
        <v xml:space="preserve">With your Brownie friends, talk </v>
      </c>
      <c r="O128" s="281" t="str">
        <f>IF(Badges!E580="A","A"," ")</f>
        <v xml:space="preserve"> </v>
      </c>
      <c r="Q128" s="375">
        <v>5</v>
      </c>
      <c r="R128" s="371" t="str">
        <f>'Age-Level'!C46</f>
        <v>Find out what natural disasters</v>
      </c>
      <c r="S128" s="282" t="str">
        <f>IF('Age-Level'!E46="A","A","")</f>
        <v/>
      </c>
    </row>
    <row r="129" spans="1:19" x14ac:dyDescent="0.2">
      <c r="A129" s="280">
        <v>5</v>
      </c>
      <c r="B129" s="283" t="str">
        <f>Badges!C371</f>
        <v>Paint a mural</v>
      </c>
      <c r="C129" s="294"/>
      <c r="E129" s="280"/>
      <c r="F129" s="283" t="str">
        <f>Badges!C439</f>
        <v>Make a lunchtime snack</v>
      </c>
      <c r="G129" s="281" t="str">
        <f>IF(Badges!E439="A","A"," ")</f>
        <v xml:space="preserve"> </v>
      </c>
      <c r="I129" s="280"/>
      <c r="J129" s="283" t="str">
        <f>Badges!C508</f>
        <v>For one week, watch a spider</v>
      </c>
      <c r="K129" s="281" t="str">
        <f>IF(Badges!E508="A","A"," ")</f>
        <v xml:space="preserve"> </v>
      </c>
      <c r="M129" s="280">
        <v>3</v>
      </c>
      <c r="N129" s="283" t="str">
        <f>Badges!C581</f>
        <v>Involve your customers</v>
      </c>
      <c r="O129" s="294"/>
      <c r="Q129" s="371" t="str">
        <f>'Age-Level'!C49</f>
        <v>International Friendship</v>
      </c>
      <c r="R129" s="371"/>
      <c r="S129" s="282" t="str">
        <f>IF('Age-Level'!E49="A","A","")</f>
        <v/>
      </c>
    </row>
    <row r="130" spans="1:19" x14ac:dyDescent="0.2">
      <c r="A130" s="280"/>
      <c r="B130" s="283" t="str">
        <f>Badges!C372</f>
        <v>Paint a mural that tells a story</v>
      </c>
      <c r="C130" s="281" t="str">
        <f>IF(Badges!E372="A","A","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IF(Badges!E582="A","A"," ")</f>
        <v xml:space="preserve"> </v>
      </c>
    </row>
    <row r="131" spans="1:19" x14ac:dyDescent="0.2">
      <c r="A131" s="280"/>
      <c r="B131" s="283" t="str">
        <f>Badges!C373</f>
        <v>Paint a mural about your Girl</v>
      </c>
      <c r="C131" s="281" t="str">
        <f>IF(Badges!E373="A","A"," ")</f>
        <v xml:space="preserve"> </v>
      </c>
      <c r="E131" s="280"/>
      <c r="F131" s="283" t="str">
        <f>Badges!C441</f>
        <v>Make your own milk shake</v>
      </c>
      <c r="G131" s="281" t="str">
        <f>IF(Badges!E441="A","A"," ")</f>
        <v xml:space="preserve"> </v>
      </c>
      <c r="I131" s="280"/>
      <c r="J131" s="283" t="str">
        <f>Badges!C510</f>
        <v>Visit a farm</v>
      </c>
      <c r="K131" s="281" t="str">
        <f>IF(Badges!E510="A","A"," ")</f>
        <v xml:space="preserve"> </v>
      </c>
      <c r="M131" s="280">
        <v>4</v>
      </c>
      <c r="N131" s="283" t="str">
        <f>Badges!C583</f>
        <v>Practice giving back</v>
      </c>
      <c r="O131" s="294"/>
    </row>
    <row r="132" spans="1:19" x14ac:dyDescent="0.2">
      <c r="A132" s="280"/>
      <c r="B132" s="283" t="str">
        <f>Badges!C374</f>
        <v>Paint a mural that tells the story</v>
      </c>
      <c r="C132" s="281" t="str">
        <f>IF(Badges!E374="A","A"," ")</f>
        <v xml:space="preserve"> </v>
      </c>
      <c r="E132" s="280"/>
      <c r="F132" s="283" t="str">
        <f>Badges!C442</f>
        <v>Make your own fruit smoothie</v>
      </c>
      <c r="G132" s="281" t="str">
        <f>IF(Badges!E442="A","A"," ")</f>
        <v xml:space="preserve"> </v>
      </c>
      <c r="I132" s="280"/>
      <c r="J132" s="283" t="str">
        <f>Badges!C511</f>
        <v>Take a bug walk or bug hike</v>
      </c>
      <c r="K132" s="281" t="str">
        <f>IF(Badges!E511="A","A"," ")</f>
        <v xml:space="preserve"> </v>
      </c>
      <c r="M132" s="280"/>
      <c r="N132" s="283" t="str">
        <f>Badges!C584</f>
        <v>If you want to help others with your</v>
      </c>
      <c r="O132" s="281" t="str">
        <f>IF(Badges!E584="A","A"," ")</f>
        <v xml:space="preserve"> </v>
      </c>
    </row>
    <row r="133" spans="1:19" x14ac:dyDescent="0.2">
      <c r="E133" s="280"/>
      <c r="F133" s="283" t="str">
        <f>Badges!C443</f>
        <v>Make your own party punch</v>
      </c>
      <c r="G133" s="281" t="str">
        <f>IF(Badges!E443="A","A"," ")</f>
        <v xml:space="preserve"> </v>
      </c>
      <c r="I133" s="280"/>
      <c r="J133" s="283" t="str">
        <f>Badges!C512</f>
        <v>Visit a museum, zoo, or botanical</v>
      </c>
      <c r="K133" s="281" t="str">
        <f>IF(Badges!E512="A","A"," ")</f>
        <v xml:space="preserve"> </v>
      </c>
      <c r="M133" s="280">
        <v>5</v>
      </c>
      <c r="N133" s="283" t="str">
        <f>Badges!C585</f>
        <v>Tell your cookie customers how</v>
      </c>
      <c r="O133" s="294"/>
    </row>
    <row r="134" spans="1:19" x14ac:dyDescent="0.2">
      <c r="M134" s="280"/>
      <c r="N134" s="283" t="str">
        <f>Badges!C586</f>
        <v>Write your cookie customers</v>
      </c>
      <c r="O134" s="281" t="str">
        <f>IF(Badges!E586="A","A"," ")</f>
        <v xml:space="preserve"> </v>
      </c>
    </row>
    <row r="140" spans="1:19" ht="23.25" x14ac:dyDescent="0.35">
      <c r="A140" s="524" t="str">
        <f ca="1">MID(CELL("filename",A78),FIND(IF(ISERROR(FIND("]",CELL("filename",A78))),"$","]"),CELL("filename",A78))+1,256)</f>
        <v>Brownie 2</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Own'!E31="A","A"," ")</f>
        <v xml:space="preserve"> </v>
      </c>
      <c r="I142" s="280">
        <v>1</v>
      </c>
      <c r="J142" s="341" t="str">
        <f>'Council Own'!C55</f>
        <v>&lt;List Requirement Here&gt;</v>
      </c>
      <c r="K142" s="288" t="str">
        <f>IF('Council Own'!E55="A","A"," ")</f>
        <v xml:space="preserve"> </v>
      </c>
      <c r="M142" s="280">
        <v>1</v>
      </c>
      <c r="N142" s="341" t="str">
        <f>'Council Own'!C79</f>
        <v>&lt;List Requirement Here&gt;</v>
      </c>
      <c r="O142" s="288" t="str">
        <f>IF('Council Own'!E79="A","A"," ")</f>
        <v xml:space="preserve"> </v>
      </c>
      <c r="Q142" s="280">
        <v>1</v>
      </c>
      <c r="R142" s="341" t="str">
        <f>'Council Own'!C103</f>
        <v>&lt;List Requirement Here&gt;</v>
      </c>
      <c r="S142" s="288" t="str">
        <f>IF('Council Own'!E103="A","A"," ")</f>
        <v xml:space="preserve"> </v>
      </c>
    </row>
    <row r="143" spans="1:19" x14ac:dyDescent="0.2">
      <c r="A143" s="518" t="str">
        <f>'Council Own'!B6</f>
        <v>&lt;&lt;List Badge Here&gt;&gt;</v>
      </c>
      <c r="B143" s="519"/>
      <c r="C143" s="282" t="str">
        <f>IF('Council Own'!E28="C","C",IF('Council Own'!E28="P","P",""))</f>
        <v/>
      </c>
      <c r="E143" s="280"/>
      <c r="F143" s="341" t="str">
        <f>'Council Own'!C32</f>
        <v>&lt;List Requirement Here&gt;</v>
      </c>
      <c r="G143" s="288" t="str">
        <f>IF('Council Own'!E32="A","A"," ")</f>
        <v xml:space="preserve"> </v>
      </c>
      <c r="I143" s="280"/>
      <c r="J143" s="341" t="str">
        <f>'Council Own'!C56</f>
        <v>&lt;List Requirement Here&gt;</v>
      </c>
      <c r="K143" s="288" t="str">
        <f>IF('Council Own'!E56="A","A"," ")</f>
        <v xml:space="preserve"> </v>
      </c>
      <c r="M143" s="280"/>
      <c r="N143" s="341" t="str">
        <f>'Council Own'!C80</f>
        <v>&lt;List Requirement Here&gt;</v>
      </c>
      <c r="O143" s="288" t="str">
        <f>IF('Council Own'!E80="A","A"," ")</f>
        <v xml:space="preserve"> </v>
      </c>
      <c r="Q143" s="280"/>
      <c r="R143" s="341" t="str">
        <f>'Council Own'!C104</f>
        <v>&lt;List Requirement Here&gt;</v>
      </c>
      <c r="S143" s="288" t="str">
        <f>IF('Council Own'!E104="A","A"," ")</f>
        <v xml:space="preserve"> </v>
      </c>
    </row>
    <row r="144" spans="1:19" x14ac:dyDescent="0.2">
      <c r="A144" s="518" t="str">
        <f>'Council Own'!B30</f>
        <v>&lt;&lt;List Badge Here&gt;&gt;</v>
      </c>
      <c r="B144" s="519"/>
      <c r="C144" s="282" t="str">
        <f>IF('Council Own'!E52="C","C",IF('Council Own'!E52="P","P",""))</f>
        <v/>
      </c>
      <c r="E144" s="280"/>
      <c r="F144" s="341" t="str">
        <f>'Council Own'!C33</f>
        <v>&lt;List Requirement Here&gt;</v>
      </c>
      <c r="G144" s="288" t="str">
        <f>IF('Council Own'!E33="A","A"," ")</f>
        <v xml:space="preserve"> </v>
      </c>
      <c r="I144" s="280"/>
      <c r="J144" s="341" t="str">
        <f>'Council Own'!C57</f>
        <v>&lt;List Requirement Here&gt;</v>
      </c>
      <c r="K144" s="288" t="str">
        <f>IF('Council Own'!E57="A","A"," ")</f>
        <v xml:space="preserve"> </v>
      </c>
      <c r="M144" s="280"/>
      <c r="N144" s="341" t="str">
        <f>'Council Own'!C81</f>
        <v>&lt;List Requirement Here&gt;</v>
      </c>
      <c r="O144" s="288" t="str">
        <f>IF('Council Own'!E81="A","A"," ")</f>
        <v xml:space="preserve"> </v>
      </c>
      <c r="Q144" s="280"/>
      <c r="R144" s="341" t="str">
        <f>'Council Own'!C105</f>
        <v>&lt;List Requirement Here&gt;</v>
      </c>
      <c r="S144" s="288" t="str">
        <f>IF('Council Own'!E105="A","A"," ")</f>
        <v xml:space="preserve"> </v>
      </c>
    </row>
    <row r="145" spans="1:19" ht="12.75" customHeight="1" x14ac:dyDescent="0.2">
      <c r="A145" s="518" t="str">
        <f>'Council Own'!B54</f>
        <v>&lt;&lt;List Badge Here&gt;&gt;</v>
      </c>
      <c r="B145" s="519"/>
      <c r="C145" s="282" t="str">
        <f>IF('Council Own'!E76="C","C",IF('Council Own'!E76="P","P",""))</f>
        <v/>
      </c>
      <c r="E145" s="280"/>
      <c r="F145" s="341" t="str">
        <f>'Council Own'!C34</f>
        <v>&lt;List Requirement Here&gt;</v>
      </c>
      <c r="G145" s="288" t="str">
        <f>IF('Council Own'!E34="A","A"," ")</f>
        <v xml:space="preserve"> </v>
      </c>
      <c r="I145" s="280"/>
      <c r="J145" s="341" t="str">
        <f>'Council Own'!C58</f>
        <v>&lt;List Requirement Here&gt;</v>
      </c>
      <c r="K145" s="288" t="str">
        <f>IF('Council Own'!E58="A","A"," ")</f>
        <v xml:space="preserve"> </v>
      </c>
      <c r="M145" s="280"/>
      <c r="N145" s="341" t="str">
        <f>'Council Own'!C82</f>
        <v>&lt;List Requirement Here&gt;</v>
      </c>
      <c r="O145" s="288" t="str">
        <f>IF('Council Own'!E82="A","A"," ")</f>
        <v xml:space="preserve"> </v>
      </c>
      <c r="Q145" s="280"/>
      <c r="R145" s="341" t="str">
        <f>'Council Own'!C106</f>
        <v>&lt;List Requirement Here&gt;</v>
      </c>
      <c r="S145" s="288" t="str">
        <f>IF('Council Own'!E106="A","A"," ")</f>
        <v xml:space="preserve"> </v>
      </c>
    </row>
    <row r="146" spans="1:19" ht="12.75" customHeight="1" x14ac:dyDescent="0.2">
      <c r="A146" s="518" t="str">
        <f>'Council Own'!B78</f>
        <v>&lt;&lt;List Badge Here&gt;&gt;</v>
      </c>
      <c r="B146" s="519"/>
      <c r="C146" s="282" t="str">
        <f>IF('Council Own'!E100="C","C",IF('Council Own'!E100="P","P",""))</f>
        <v/>
      </c>
      <c r="E146" s="280">
        <v>2</v>
      </c>
      <c r="F146" s="341" t="str">
        <f>'Council Own'!C35</f>
        <v>&lt;List Requirement Here&gt;</v>
      </c>
      <c r="G146" s="288" t="str">
        <f>IF('Council Own'!E35="A","A"," ")</f>
        <v xml:space="preserve"> </v>
      </c>
      <c r="I146" s="280">
        <v>2</v>
      </c>
      <c r="J146" s="341" t="str">
        <f>'Council Own'!C59</f>
        <v>&lt;List Requirement Here&gt;</v>
      </c>
      <c r="K146" s="288" t="str">
        <f>IF('Council Own'!E59="A","A"," ")</f>
        <v xml:space="preserve"> </v>
      </c>
      <c r="M146" s="280">
        <v>2</v>
      </c>
      <c r="N146" s="341" t="str">
        <f>'Council Own'!C83</f>
        <v>&lt;List Requirement Here&gt;</v>
      </c>
      <c r="O146" s="288" t="str">
        <f>IF('Council Own'!E83="A","A"," ")</f>
        <v xml:space="preserve"> </v>
      </c>
      <c r="Q146" s="280">
        <v>2</v>
      </c>
      <c r="R146" s="341" t="str">
        <f>'Council Own'!C107</f>
        <v>&lt;List Requirement Here&gt;</v>
      </c>
      <c r="S146" s="288" t="str">
        <f>IF('Council Own'!E107="A","A"," ")</f>
        <v xml:space="preserve"> </v>
      </c>
    </row>
    <row r="147" spans="1:19" x14ac:dyDescent="0.2">
      <c r="A147" s="518" t="str">
        <f>'Council Own'!B102</f>
        <v>&lt;&lt;List Badge Here&gt;&gt;</v>
      </c>
      <c r="B147" s="519"/>
      <c r="C147" s="282" t="str">
        <f>IF('Council Own'!E124="C","C",IF('Council Own'!E124="P","P",""))</f>
        <v/>
      </c>
      <c r="E147" s="280"/>
      <c r="F147" s="341" t="str">
        <f>'Council Own'!C36</f>
        <v>&lt;List Requirement Here&gt;</v>
      </c>
      <c r="G147" s="288" t="str">
        <f>IF('Council Own'!E36="A","A"," ")</f>
        <v xml:space="preserve"> </v>
      </c>
      <c r="I147" s="280"/>
      <c r="J147" s="341" t="str">
        <f>'Council Own'!C60</f>
        <v>&lt;List Requirement Here&gt;</v>
      </c>
      <c r="K147" s="288" t="str">
        <f>IF('Council Own'!E60="A","A"," ")</f>
        <v xml:space="preserve"> </v>
      </c>
      <c r="M147" s="280"/>
      <c r="N147" s="341" t="str">
        <f>'Council Own'!C84</f>
        <v>&lt;List Requirement Here&gt;</v>
      </c>
      <c r="O147" s="288" t="str">
        <f>IF('Council Own'!E84="A","A"," ")</f>
        <v xml:space="preserve"> </v>
      </c>
      <c r="Q147" s="280"/>
      <c r="R147" s="341" t="str">
        <f>'Council Own'!C108</f>
        <v>&lt;List Requirement Here&gt;</v>
      </c>
      <c r="S147" s="288" t="str">
        <f>IF('Council Own'!E108="A","A"," ")</f>
        <v xml:space="preserve"> </v>
      </c>
    </row>
    <row r="148" spans="1:19" x14ac:dyDescent="0.2">
      <c r="E148" s="280"/>
      <c r="F148" s="341" t="str">
        <f>'Council Own'!C37</f>
        <v>&lt;List Requirement Here&gt;</v>
      </c>
      <c r="G148" s="288" t="str">
        <f>IF('Council Own'!E37="A","A"," ")</f>
        <v xml:space="preserve"> </v>
      </c>
      <c r="I148" s="280"/>
      <c r="J148" s="341" t="str">
        <f>'Council Own'!C61</f>
        <v>&lt;List Requirement Here&gt;</v>
      </c>
      <c r="K148" s="288" t="str">
        <f>IF('Council Own'!E61="A","A"," ")</f>
        <v xml:space="preserve"> </v>
      </c>
      <c r="M148" s="280"/>
      <c r="N148" s="341" t="str">
        <f>'Council Own'!C85</f>
        <v>&lt;List Requirement Here&gt;</v>
      </c>
      <c r="O148" s="288" t="str">
        <f>IF('Council Own'!E85="A","A"," ")</f>
        <v xml:space="preserve"> </v>
      </c>
      <c r="Q148" s="280"/>
      <c r="R148" s="341" t="str">
        <f>'Council Own'!C109</f>
        <v>&lt;List Requirement Here&gt;</v>
      </c>
      <c r="S148" s="288" t="str">
        <f>IF('Council Own'!E109="A","A"," ")</f>
        <v xml:space="preserve"> </v>
      </c>
    </row>
    <row r="149" spans="1:19" x14ac:dyDescent="0.2">
      <c r="A149" s="505" t="s">
        <v>76</v>
      </c>
      <c r="B149" s="505"/>
      <c r="C149" s="505"/>
      <c r="E149" s="280"/>
      <c r="F149" s="341" t="str">
        <f>'Council Own'!C38</f>
        <v>&lt;List Requirement Here&gt;</v>
      </c>
      <c r="G149" s="288" t="str">
        <f>IF('Council Own'!E38="A","A"," ")</f>
        <v xml:space="preserve"> </v>
      </c>
      <c r="I149" s="280"/>
      <c r="J149" s="341" t="str">
        <f>'Council Own'!C62</f>
        <v>&lt;List Requirement Here&gt;</v>
      </c>
      <c r="K149" s="288" t="str">
        <f>IF('Council Own'!E62="A","A"," ")</f>
        <v xml:space="preserve"> </v>
      </c>
      <c r="M149" s="280"/>
      <c r="N149" s="341" t="str">
        <f>'Council Own'!C86</f>
        <v>&lt;List Requirement Here&gt;</v>
      </c>
      <c r="O149" s="288" t="str">
        <f>IF('Council Own'!E86="A","A"," ")</f>
        <v xml:space="preserve"> </v>
      </c>
      <c r="Q149" s="280"/>
      <c r="R149" s="341" t="str">
        <f>'Council Own'!C110</f>
        <v>&lt;List Requirement Here&gt;</v>
      </c>
      <c r="S149" s="288" t="str">
        <f>IF('Council Own'!E110="A","A"," ")</f>
        <v xml:space="preserve"> </v>
      </c>
    </row>
    <row r="150" spans="1:19" x14ac:dyDescent="0.2">
      <c r="A150" s="275" t="str">
        <f>'Council Own'!B6</f>
        <v>&lt;&lt;List Badge Here&gt;&gt;</v>
      </c>
      <c r="B150" s="275"/>
      <c r="C150" s="275"/>
      <c r="E150" s="280">
        <v>3</v>
      </c>
      <c r="F150" s="341" t="str">
        <f>'Council Own'!C39</f>
        <v>&lt;List Requirement Here&gt;</v>
      </c>
      <c r="G150" s="288" t="str">
        <f>IF('Council Own'!E39="A","A"," ")</f>
        <v xml:space="preserve"> </v>
      </c>
      <c r="I150" s="280">
        <v>3</v>
      </c>
      <c r="J150" s="341" t="str">
        <f>'Council Own'!C63</f>
        <v>&lt;List Requirement Here&gt;</v>
      </c>
      <c r="K150" s="288" t="str">
        <f>IF('Council Own'!E63="A","A"," ")</f>
        <v xml:space="preserve"> </v>
      </c>
      <c r="M150" s="280">
        <v>3</v>
      </c>
      <c r="N150" s="341" t="str">
        <f>'Council Own'!C87</f>
        <v>&lt;List Requirement Here&gt;</v>
      </c>
      <c r="O150" s="288" t="str">
        <f>IF('Council Own'!E87="A","A"," ")</f>
        <v xml:space="preserve"> </v>
      </c>
      <c r="Q150" s="280">
        <v>3</v>
      </c>
      <c r="R150" s="341" t="str">
        <f>'Council Own'!C111</f>
        <v>&lt;List Requirement Here&gt;</v>
      </c>
      <c r="S150" s="288" t="str">
        <f>IF('Council Own'!E111="A","A"," ")</f>
        <v xml:space="preserve"> </v>
      </c>
    </row>
    <row r="151" spans="1:19" x14ac:dyDescent="0.2">
      <c r="A151" s="280">
        <v>1</v>
      </c>
      <c r="B151" s="341" t="str">
        <f>'Council Own'!C7</f>
        <v>&lt;List Requirement Here&gt;</v>
      </c>
      <c r="C151" s="288" t="str">
        <f>IF('Council Own'!E7="A","A"," ")</f>
        <v xml:space="preserve"> </v>
      </c>
      <c r="E151" s="280"/>
      <c r="F151" s="341" t="str">
        <f>'Council Own'!C40</f>
        <v>&lt;List Requirement Here&gt;</v>
      </c>
      <c r="G151" s="288" t="str">
        <f>IF('Council Own'!E40="A","A"," ")</f>
        <v xml:space="preserve"> </v>
      </c>
      <c r="I151" s="280"/>
      <c r="J151" s="341" t="str">
        <f>'Council Own'!C64</f>
        <v>&lt;List Requirement Here&gt;</v>
      </c>
      <c r="K151" s="288" t="str">
        <f>IF('Council Own'!E64="A","A"," ")</f>
        <v xml:space="preserve"> </v>
      </c>
      <c r="M151" s="280"/>
      <c r="N151" s="341" t="str">
        <f>'Council Own'!C88</f>
        <v>&lt;List Requirement Here&gt;</v>
      </c>
      <c r="O151" s="288" t="str">
        <f>IF('Council Own'!E88="A","A"," ")</f>
        <v xml:space="preserve"> </v>
      </c>
      <c r="Q151" s="280"/>
      <c r="R151" s="341" t="str">
        <f>'Council Own'!C112</f>
        <v>&lt;List Requirement Here&gt;</v>
      </c>
      <c r="S151" s="288" t="str">
        <f>IF('Council Own'!E112="A","A"," ")</f>
        <v xml:space="preserve"> </v>
      </c>
    </row>
    <row r="152" spans="1:19" x14ac:dyDescent="0.2">
      <c r="A152" s="280"/>
      <c r="B152" s="341" t="str">
        <f>'Council Own'!C8</f>
        <v>&lt;List Requirement Here&gt;</v>
      </c>
      <c r="C152" s="288" t="str">
        <f>IF('Council Own'!E8="A","A"," ")</f>
        <v xml:space="preserve"> </v>
      </c>
      <c r="E152" s="280"/>
      <c r="F152" s="341" t="str">
        <f>'Council Own'!C41</f>
        <v>&lt;List Requirement Here&gt;</v>
      </c>
      <c r="G152" s="288" t="str">
        <f>IF('Council Own'!E41="A","A"," ")</f>
        <v xml:space="preserve"> </v>
      </c>
      <c r="I152" s="280"/>
      <c r="J152" s="341" t="str">
        <f>'Council Own'!C65</f>
        <v>&lt;List Requirement Here&gt;</v>
      </c>
      <c r="K152" s="288" t="str">
        <f>IF('Council Own'!E65="A","A"," ")</f>
        <v xml:space="preserve"> </v>
      </c>
      <c r="M152" s="280"/>
      <c r="N152" s="341" t="str">
        <f>'Council Own'!C89</f>
        <v>&lt;List Requirement Here&gt;</v>
      </c>
      <c r="O152" s="288" t="str">
        <f>IF('Council Own'!E89="A","A"," ")</f>
        <v xml:space="preserve"> </v>
      </c>
      <c r="Q152" s="280"/>
      <c r="R152" s="341" t="str">
        <f>'Council Own'!C113</f>
        <v>&lt;List Requirement Here&gt;</v>
      </c>
      <c r="S152" s="288" t="str">
        <f>IF('Council Own'!E113="A","A"," ")</f>
        <v xml:space="preserve"> </v>
      </c>
    </row>
    <row r="153" spans="1:19" x14ac:dyDescent="0.2">
      <c r="A153" s="280"/>
      <c r="B153" s="341" t="str">
        <f>'Council Own'!C9</f>
        <v>&lt;List Requirement Here&gt;</v>
      </c>
      <c r="C153" s="288" t="str">
        <f>IF('Council Own'!E9="A","A"," ")</f>
        <v xml:space="preserve"> </v>
      </c>
      <c r="E153" s="280"/>
      <c r="F153" s="341" t="str">
        <f>'Council Own'!C42</f>
        <v>&lt;List Requirement Here&gt;</v>
      </c>
      <c r="G153" s="288" t="str">
        <f>IF('Council Own'!E42="A","A"," ")</f>
        <v xml:space="preserve"> </v>
      </c>
      <c r="I153" s="280"/>
      <c r="J153" s="341" t="str">
        <f>'Council Own'!C66</f>
        <v>&lt;List Requirement Here&gt;</v>
      </c>
      <c r="K153" s="288" t="str">
        <f>IF('Council Own'!E66="A","A"," ")</f>
        <v xml:space="preserve"> </v>
      </c>
      <c r="M153" s="280"/>
      <c r="N153" s="341" t="str">
        <f>'Council Own'!C90</f>
        <v>&lt;List Requirement Here&gt;</v>
      </c>
      <c r="O153" s="288" t="str">
        <f>IF('Council Own'!E90="A","A"," ")</f>
        <v xml:space="preserve"> </v>
      </c>
      <c r="Q153" s="280"/>
      <c r="R153" s="341" t="str">
        <f>'Council Own'!C114</f>
        <v>&lt;List Requirement Here&gt;</v>
      </c>
      <c r="S153" s="288" t="str">
        <f>IF('Council Own'!E114="A","A"," ")</f>
        <v xml:space="preserve"> </v>
      </c>
    </row>
    <row r="154" spans="1:19" x14ac:dyDescent="0.2">
      <c r="A154" s="280"/>
      <c r="B154" s="341" t="str">
        <f>'Council Own'!C10</f>
        <v>&lt;List Requirement Here&gt;</v>
      </c>
      <c r="C154" s="288" t="str">
        <f>IF('Council Own'!E10="A","A"," ")</f>
        <v xml:space="preserve"> </v>
      </c>
      <c r="E154" s="280">
        <v>4</v>
      </c>
      <c r="F154" s="341" t="str">
        <f>'Council Own'!C43</f>
        <v>&lt;List Requirement Here&gt;</v>
      </c>
      <c r="G154" s="288" t="str">
        <f>IF('Council Own'!E43="A","A"," ")</f>
        <v xml:space="preserve"> </v>
      </c>
      <c r="I154" s="280">
        <v>4</v>
      </c>
      <c r="J154" s="341" t="str">
        <f>'Council Own'!C67</f>
        <v>&lt;List Requirement Here&gt;</v>
      </c>
      <c r="K154" s="288" t="str">
        <f>IF('Council Own'!E67="A","A"," ")</f>
        <v xml:space="preserve"> </v>
      </c>
      <c r="M154" s="280">
        <v>4</v>
      </c>
      <c r="N154" s="341" t="str">
        <f>'Council Own'!C91</f>
        <v>&lt;List Requirement Here&gt;</v>
      </c>
      <c r="O154" s="288" t="str">
        <f>IF('Council Own'!E91="A","A"," ")</f>
        <v xml:space="preserve"> </v>
      </c>
      <c r="Q154" s="280">
        <v>4</v>
      </c>
      <c r="R154" s="341" t="str">
        <f>'Council Own'!C115</f>
        <v>&lt;List Requirement Here&gt;</v>
      </c>
      <c r="S154" s="288" t="str">
        <f>IF('Council Own'!E115="A","A"," ")</f>
        <v xml:space="preserve"> </v>
      </c>
    </row>
    <row r="155" spans="1:19" x14ac:dyDescent="0.2">
      <c r="A155" s="280">
        <v>2</v>
      </c>
      <c r="B155" s="341" t="str">
        <f>'Council Own'!C11</f>
        <v>&lt;List Requirement Here&gt;</v>
      </c>
      <c r="C155" s="288" t="str">
        <f>IF('Council Own'!E11="A","A"," ")</f>
        <v xml:space="preserve"> </v>
      </c>
      <c r="E155" s="280"/>
      <c r="F155" s="341" t="str">
        <f>'Council Own'!C44</f>
        <v>&lt;List Requirement Here&gt;</v>
      </c>
      <c r="G155" s="288" t="str">
        <f>IF('Council Own'!E44="A","A"," ")</f>
        <v xml:space="preserve"> </v>
      </c>
      <c r="I155" s="280"/>
      <c r="J155" s="341" t="str">
        <f>'Council Own'!C68</f>
        <v>&lt;List Requirement Here&gt;</v>
      </c>
      <c r="K155" s="288" t="str">
        <f>IF('Council Own'!E68="A","A"," ")</f>
        <v xml:space="preserve"> </v>
      </c>
      <c r="M155" s="280"/>
      <c r="N155" s="341" t="str">
        <f>'Council Own'!C92</f>
        <v>&lt;List Requirement Here&gt;</v>
      </c>
      <c r="O155" s="288" t="str">
        <f>IF('Council Own'!E92="A","A"," ")</f>
        <v xml:space="preserve"> </v>
      </c>
      <c r="Q155" s="280"/>
      <c r="R155" s="341" t="str">
        <f>'Council Own'!C116</f>
        <v>&lt;List Requirement Here&gt;</v>
      </c>
      <c r="S155" s="288" t="str">
        <f>IF('Council Own'!E116="A","A"," ")</f>
        <v xml:space="preserve"> </v>
      </c>
    </row>
    <row r="156" spans="1:19" x14ac:dyDescent="0.2">
      <c r="A156" s="280"/>
      <c r="B156" s="341" t="str">
        <f>'Council Own'!C12</f>
        <v>&lt;List Requirement Here&gt;</v>
      </c>
      <c r="C156" s="288" t="str">
        <f>IF('Council Own'!E12="A","A"," ")</f>
        <v xml:space="preserve"> </v>
      </c>
      <c r="E156" s="280"/>
      <c r="F156" s="341" t="str">
        <f>'Council Own'!C45</f>
        <v>&lt;List Requirement Here&gt;</v>
      </c>
      <c r="G156" s="288" t="str">
        <f>IF('Council Own'!E45="A","A"," ")</f>
        <v xml:space="preserve"> </v>
      </c>
      <c r="I156" s="280"/>
      <c r="J156" s="341" t="str">
        <f>'Council Own'!C69</f>
        <v>&lt;List Requirement Here&gt;</v>
      </c>
      <c r="K156" s="288" t="str">
        <f>IF('Council Own'!E69="A","A"," ")</f>
        <v xml:space="preserve"> </v>
      </c>
      <c r="M156" s="280"/>
      <c r="N156" s="341" t="str">
        <f>'Council Own'!C93</f>
        <v>&lt;List Requirement Here&gt;</v>
      </c>
      <c r="O156" s="288" t="str">
        <f>IF('Council Own'!E93="A","A"," ")</f>
        <v xml:space="preserve"> </v>
      </c>
      <c r="Q156" s="280"/>
      <c r="R156" s="341" t="str">
        <f>'Council Own'!C117</f>
        <v>&lt;List Requirement Here&gt;</v>
      </c>
      <c r="S156" s="288" t="str">
        <f>IF('Council Own'!E117="A","A"," ")</f>
        <v xml:space="preserve"> </v>
      </c>
    </row>
    <row r="157" spans="1:19" x14ac:dyDescent="0.2">
      <c r="A157" s="280"/>
      <c r="B157" s="341" t="str">
        <f>'Council Own'!C13</f>
        <v>&lt;List Requirement Here&gt;</v>
      </c>
      <c r="C157" s="288" t="str">
        <f>IF('Council Own'!E13="A","A"," ")</f>
        <v xml:space="preserve"> </v>
      </c>
      <c r="E157" s="280"/>
      <c r="F157" s="341" t="str">
        <f>'Council Own'!C46</f>
        <v>&lt;List Requirement Here&gt;</v>
      </c>
      <c r="G157" s="288" t="str">
        <f>IF('Council Own'!E46="A","A"," ")</f>
        <v xml:space="preserve"> </v>
      </c>
      <c r="I157" s="280"/>
      <c r="J157" s="341" t="str">
        <f>'Council Own'!C70</f>
        <v>&lt;List Requirement Here&gt;</v>
      </c>
      <c r="K157" s="288" t="str">
        <f>IF('Council Own'!E70="A","A"," ")</f>
        <v xml:space="preserve"> </v>
      </c>
      <c r="M157" s="280"/>
      <c r="N157" s="341" t="str">
        <f>'Council Own'!C94</f>
        <v>&lt;List Requirement Here&gt;</v>
      </c>
      <c r="O157" s="288" t="str">
        <f>IF('Council Own'!E94="A","A"," ")</f>
        <v xml:space="preserve"> </v>
      </c>
      <c r="Q157" s="280"/>
      <c r="R157" s="341" t="str">
        <f>'Council Own'!C118</f>
        <v>&lt;List Requirement Here&gt;</v>
      </c>
      <c r="S157" s="288" t="str">
        <f>IF('Council Own'!E118="A","A"," ")</f>
        <v xml:space="preserve"> </v>
      </c>
    </row>
    <row r="158" spans="1:19" x14ac:dyDescent="0.2">
      <c r="A158" s="280"/>
      <c r="B158" s="341" t="str">
        <f>'Council Own'!C14</f>
        <v>&lt;List Requirement Here&gt;</v>
      </c>
      <c r="C158" s="288" t="str">
        <f>IF('Council Own'!E14="A","A"," ")</f>
        <v xml:space="preserve"> </v>
      </c>
      <c r="E158" s="280">
        <v>5</v>
      </c>
      <c r="F158" s="341" t="str">
        <f>'Council Own'!C47</f>
        <v>&lt;List Requirement Here&gt;</v>
      </c>
      <c r="G158" s="288" t="str">
        <f>IF('Council Own'!E47="A","A"," ")</f>
        <v xml:space="preserve"> </v>
      </c>
      <c r="I158" s="280">
        <v>5</v>
      </c>
      <c r="J158" s="341" t="str">
        <f>'Council Own'!C71</f>
        <v>&lt;List Requirement Here&gt;</v>
      </c>
      <c r="K158" s="288" t="str">
        <f>IF('Council Own'!E71="A","A"," ")</f>
        <v xml:space="preserve"> </v>
      </c>
      <c r="M158" s="280">
        <v>5</v>
      </c>
      <c r="N158" s="341" t="str">
        <f>'Council Own'!C95</f>
        <v>&lt;List Requirement Here&gt;</v>
      </c>
      <c r="O158" s="288" t="str">
        <f>IF('Council Own'!E95="A","A"," ")</f>
        <v xml:space="preserve"> </v>
      </c>
      <c r="Q158" s="280">
        <v>5</v>
      </c>
      <c r="R158" s="341" t="str">
        <f>'Council Own'!C119</f>
        <v>&lt;List Requirement Here&gt;</v>
      </c>
      <c r="S158" s="288" t="str">
        <f>IF('Council Own'!E119="A","A"," ")</f>
        <v xml:space="preserve"> </v>
      </c>
    </row>
    <row r="159" spans="1:19" x14ac:dyDescent="0.2">
      <c r="A159" s="280">
        <v>3</v>
      </c>
      <c r="B159" s="341" t="str">
        <f>'Council Own'!C15</f>
        <v>&lt;List Requirement Here&gt;</v>
      </c>
      <c r="C159" s="288" t="str">
        <f>IF('Council Own'!E15="A","A"," ")</f>
        <v xml:space="preserve"> </v>
      </c>
      <c r="E159" s="280"/>
      <c r="F159" s="341" t="str">
        <f>'Council Own'!C48</f>
        <v>&lt;List Requirement Here&gt;</v>
      </c>
      <c r="G159" s="288" t="str">
        <f>IF('Council Own'!E48="A","A"," ")</f>
        <v xml:space="preserve"> </v>
      </c>
      <c r="I159" s="280"/>
      <c r="J159" s="341" t="str">
        <f>'Council Own'!C72</f>
        <v>&lt;List Requirement Here&gt;</v>
      </c>
      <c r="K159" s="288" t="str">
        <f>IF('Council Own'!E72="A","A"," ")</f>
        <v xml:space="preserve"> </v>
      </c>
      <c r="M159" s="280"/>
      <c r="N159" s="341" t="str">
        <f>'Council Own'!C96</f>
        <v>&lt;List Requirement Here&gt;</v>
      </c>
      <c r="O159" s="288" t="str">
        <f>IF('Council Own'!E96="A","A"," ")</f>
        <v xml:space="preserve"> </v>
      </c>
      <c r="Q159" s="280"/>
      <c r="R159" s="341" t="str">
        <f>'Council Own'!C120</f>
        <v>&lt;List Requirement Here&gt;</v>
      </c>
      <c r="S159" s="288" t="str">
        <f>IF('Council Own'!E120="A","A"," ")</f>
        <v xml:space="preserve"> </v>
      </c>
    </row>
    <row r="160" spans="1:19" x14ac:dyDescent="0.2">
      <c r="A160" s="280"/>
      <c r="B160" s="341" t="str">
        <f>'Council Own'!C16</f>
        <v>&lt;List Requirement Here&gt;</v>
      </c>
      <c r="C160" s="288" t="str">
        <f>IF('Council Own'!E16="A","A"," ")</f>
        <v xml:space="preserve"> </v>
      </c>
      <c r="E160" s="280"/>
      <c r="F160" s="341" t="str">
        <f>'Council Own'!C49</f>
        <v>&lt;List Requirement Here&gt;</v>
      </c>
      <c r="G160" s="288" t="str">
        <f>IF('Council Own'!E49="A","A"," ")</f>
        <v xml:space="preserve"> </v>
      </c>
      <c r="I160" s="280"/>
      <c r="J160" s="341" t="str">
        <f>'Council Own'!C73</f>
        <v>&lt;List Requirement Here&gt;</v>
      </c>
      <c r="K160" s="288" t="str">
        <f>IF('Council Own'!E73="A","A"," ")</f>
        <v xml:space="preserve"> </v>
      </c>
      <c r="M160" s="280"/>
      <c r="N160" s="341" t="str">
        <f>'Council Own'!C97</f>
        <v>&lt;List Requirement Here&gt;</v>
      </c>
      <c r="O160" s="288" t="str">
        <f>IF('Council Own'!E97="A","A"," ")</f>
        <v xml:space="preserve"> </v>
      </c>
      <c r="Q160" s="280"/>
      <c r="R160" s="341" t="str">
        <f>'Council Own'!C121</f>
        <v>&lt;List Requirement Here&gt;</v>
      </c>
      <c r="S160" s="288" t="str">
        <f>IF('Council Own'!E121="A","A"," ")</f>
        <v xml:space="preserve"> </v>
      </c>
    </row>
    <row r="161" spans="1:19" x14ac:dyDescent="0.2">
      <c r="A161" s="280"/>
      <c r="B161" s="341" t="str">
        <f>'Council Own'!C17</f>
        <v>&lt;List Requirement Here&gt;</v>
      </c>
      <c r="C161" s="288" t="str">
        <f>IF('Council Own'!E17="A","A"," ")</f>
        <v xml:space="preserve"> </v>
      </c>
      <c r="E161" s="280"/>
      <c r="F161" s="341" t="str">
        <f>'Council Own'!C50</f>
        <v>&lt;List Requirement Here&gt;</v>
      </c>
      <c r="G161" s="288" t="str">
        <f>IF('Council Own'!E50="A","A"," ")</f>
        <v xml:space="preserve"> </v>
      </c>
      <c r="I161" s="280"/>
      <c r="J161" s="341" t="str">
        <f>'Council Own'!C74</f>
        <v>&lt;List Requirement Here&gt;</v>
      </c>
      <c r="K161" s="288" t="str">
        <f>IF('Council Own'!E68="A","A"," ")</f>
        <v xml:space="preserve"> </v>
      </c>
      <c r="M161" s="280"/>
      <c r="N161" s="341" t="str">
        <f>'Council Own'!C98</f>
        <v>&lt;List Requirement Here&gt;</v>
      </c>
      <c r="O161" s="288" t="str">
        <f>IF('Council Own'!E98="A","A"," ")</f>
        <v xml:space="preserve"> </v>
      </c>
      <c r="Q161" s="280"/>
      <c r="R161" s="341" t="str">
        <f>'Council Own'!C122</f>
        <v>&lt;List Requirement Here&gt;</v>
      </c>
      <c r="S161" s="288" t="str">
        <f>IF('Council Own'!E122="A","A"," ")</f>
        <v xml:space="preserve"> </v>
      </c>
    </row>
    <row r="162" spans="1:19" x14ac:dyDescent="0.2">
      <c r="A162" s="280"/>
      <c r="B162" s="341" t="str">
        <f>'Council Own'!C18</f>
        <v>&lt;List Requirement Here&gt;</v>
      </c>
      <c r="C162" s="288" t="str">
        <f>IF('Council Own'!E18="A","A"," ")</f>
        <v xml:space="preserve"> </v>
      </c>
    </row>
    <row r="163" spans="1:19" x14ac:dyDescent="0.2">
      <c r="A163" s="280">
        <v>4</v>
      </c>
      <c r="B163" s="341" t="str">
        <f>'Council Own'!C19</f>
        <v>&lt;List Requirement Here&gt;</v>
      </c>
      <c r="C163" s="288" t="str">
        <f>IF('Council Own'!E19="A","A","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Own'!E20="A","A"," ")</f>
        <v xml:space="preserve"> </v>
      </c>
      <c r="F164" s="495" t="str">
        <f>'Fun Patches'!C5</f>
        <v>&lt;List Patch Here&gt;</v>
      </c>
      <c r="G164" s="496"/>
      <c r="H164" s="281" t="str">
        <f>IF('Fun Patches'!E5="A","A"," ")</f>
        <v xml:space="preserve"> </v>
      </c>
      <c r="J164" s="487" t="str">
        <f>'Fun Patches'!C24</f>
        <v>&lt;List Patch Here&gt;</v>
      </c>
      <c r="K164" s="488"/>
      <c r="L164" s="288" t="str">
        <f>IF('Fun Patches'!E24="A","A"," ")</f>
        <v xml:space="preserve"> </v>
      </c>
      <c r="N164" s="487" t="str">
        <f>'Fun Patches'!C43</f>
        <v>&lt;List Patch Here&gt;</v>
      </c>
      <c r="O164" s="488"/>
      <c r="P164" s="288" t="str">
        <f>IF('Fun Patches'!E43="A","A"," ")</f>
        <v xml:space="preserve"> </v>
      </c>
    </row>
    <row r="165" spans="1:19" x14ac:dyDescent="0.2">
      <c r="A165" s="280"/>
      <c r="B165" s="341" t="str">
        <f>'Council Own'!C21</f>
        <v>&lt;List Requirement Here&gt;</v>
      </c>
      <c r="C165" s="288" t="str">
        <f>IF('Council Own'!E21="A","A"," ")</f>
        <v xml:space="preserve"> </v>
      </c>
      <c r="F165" s="487" t="str">
        <f>'Fun Patches'!C6</f>
        <v>&lt;List Patch Here&gt;</v>
      </c>
      <c r="G165" s="488"/>
      <c r="H165" s="288" t="str">
        <f>IF('Fun Patches'!E6="A","A"," ")</f>
        <v xml:space="preserve"> </v>
      </c>
      <c r="J165" s="487" t="str">
        <f>'Fun Patches'!C25</f>
        <v>&lt;List Patch Here&gt;</v>
      </c>
      <c r="K165" s="488"/>
      <c r="L165" s="288" t="str">
        <f>IF('Fun Patches'!E25="A","A"," ")</f>
        <v xml:space="preserve"> </v>
      </c>
      <c r="N165" s="487" t="str">
        <f>'Fun Patches'!C44</f>
        <v>&lt;List Patch Here&gt;</v>
      </c>
      <c r="O165" s="488"/>
      <c r="P165" s="288" t="str">
        <f>IF('Fun Patches'!E44="A","A"," ")</f>
        <v xml:space="preserve"> </v>
      </c>
    </row>
    <row r="166" spans="1:19" x14ac:dyDescent="0.2">
      <c r="A166" s="280"/>
      <c r="B166" s="341" t="str">
        <f>'Council Own'!C22</f>
        <v>&lt;List Requirement Here&gt;</v>
      </c>
      <c r="C166" s="288" t="str">
        <f>IF('Council Own'!E22="A","A"," ")</f>
        <v xml:space="preserve"> </v>
      </c>
      <c r="F166" s="487" t="str">
        <f>'Fun Patches'!C7</f>
        <v>&lt;List Patch Here&gt;</v>
      </c>
      <c r="G166" s="488"/>
      <c r="H166" s="288" t="str">
        <f>IF('Fun Patches'!E7="A","A"," ")</f>
        <v xml:space="preserve"> </v>
      </c>
      <c r="J166" s="487" t="str">
        <f>'Fun Patches'!C26</f>
        <v>&lt;List Patch Here&gt;</v>
      </c>
      <c r="K166" s="488"/>
      <c r="L166" s="288" t="str">
        <f>IF('Fun Patches'!E26="A","A"," ")</f>
        <v xml:space="preserve"> </v>
      </c>
      <c r="N166" s="487" t="str">
        <f>'Fun Patches'!C45</f>
        <v>&lt;List Patch Here&gt;</v>
      </c>
      <c r="O166" s="488"/>
      <c r="P166" s="288" t="str">
        <f>IF('Fun Patches'!E45="A","A"," ")</f>
        <v xml:space="preserve"> </v>
      </c>
    </row>
    <row r="167" spans="1:19" x14ac:dyDescent="0.2">
      <c r="A167" s="280">
        <v>5</v>
      </c>
      <c r="B167" s="341" t="str">
        <f>'Council Own'!C23</f>
        <v>&lt;List Requirement Here&gt;</v>
      </c>
      <c r="C167" s="288" t="str">
        <f>IF('Council Own'!E23="A","A"," ")</f>
        <v xml:space="preserve"> </v>
      </c>
      <c r="F167" s="487" t="str">
        <f>'Fun Patches'!C8</f>
        <v>&lt;List Patch Here&gt;</v>
      </c>
      <c r="G167" s="488"/>
      <c r="H167" s="288" t="str">
        <f>IF('Fun Patches'!E8="A","A"," ")</f>
        <v xml:space="preserve"> </v>
      </c>
      <c r="J167" s="487" t="str">
        <f>'Fun Patches'!C27</f>
        <v>&lt;List Patch Here&gt;</v>
      </c>
      <c r="K167" s="488"/>
      <c r="L167" s="288" t="str">
        <f>IF('Fun Patches'!E27="A","A"," ")</f>
        <v xml:space="preserve"> </v>
      </c>
      <c r="N167" s="487" t="str">
        <f>'Fun Patches'!C46</f>
        <v>&lt;List Patch Here&gt;</v>
      </c>
      <c r="O167" s="488"/>
      <c r="P167" s="288" t="str">
        <f>IF('Fun Patches'!E46="A","A"," ")</f>
        <v xml:space="preserve"> </v>
      </c>
    </row>
    <row r="168" spans="1:19" x14ac:dyDescent="0.2">
      <c r="A168" s="280"/>
      <c r="B168" s="341" t="str">
        <f>'Council Own'!C24</f>
        <v>&lt;List Requirement Here&gt;</v>
      </c>
      <c r="C168" s="288" t="str">
        <f>IF('Council Own'!E24="A","A"," ")</f>
        <v xml:space="preserve"> </v>
      </c>
      <c r="F168" s="487" t="str">
        <f>'Fun Patches'!C9</f>
        <v>&lt;List Patch Here&gt;</v>
      </c>
      <c r="G168" s="488"/>
      <c r="H168" s="288" t="str">
        <f>IF('Fun Patches'!E9="A","A"," ")</f>
        <v xml:space="preserve"> </v>
      </c>
      <c r="J168" s="487" t="str">
        <f>'Fun Patches'!C28</f>
        <v>&lt;List Patch Here&gt;</v>
      </c>
      <c r="K168" s="488"/>
      <c r="L168" s="288" t="str">
        <f>IF('Fun Patches'!E28="A","A"," ")</f>
        <v xml:space="preserve"> </v>
      </c>
      <c r="N168" s="495" t="str">
        <f>'Fun Patches'!C47</f>
        <v>&lt;List Patch Here&gt;</v>
      </c>
      <c r="O168" s="496"/>
      <c r="P168" s="281" t="str">
        <f>IF('Fun Patches'!E47="A","A"," ")</f>
        <v xml:space="preserve"> </v>
      </c>
    </row>
    <row r="169" spans="1:19" x14ac:dyDescent="0.2">
      <c r="A169" s="280"/>
      <c r="B169" s="341" t="str">
        <f>'Council Own'!C25</f>
        <v>&lt;List Requirement Here&gt;</v>
      </c>
      <c r="C169" s="288" t="str">
        <f>IF('Council Own'!E25="A","A"," ")</f>
        <v xml:space="preserve"> </v>
      </c>
      <c r="F169" s="487" t="str">
        <f>'Fun Patches'!C10</f>
        <v>&lt;List Patch Here&gt;</v>
      </c>
      <c r="G169" s="488"/>
      <c r="H169" s="288" t="str">
        <f>IF('Fun Patches'!E10="A","A"," ")</f>
        <v xml:space="preserve"> </v>
      </c>
      <c r="J169" s="487" t="str">
        <f>'Fun Patches'!C29</f>
        <v>&lt;List Patch Here&gt;</v>
      </c>
      <c r="K169" s="488"/>
      <c r="L169" s="288" t="str">
        <f>IF('Fun Patches'!E29="A","A"," ")</f>
        <v xml:space="preserve"> </v>
      </c>
      <c r="N169" s="487" t="str">
        <f>'Fun Patches'!C48</f>
        <v>&lt;List Patch Here&gt;</v>
      </c>
      <c r="O169" s="488"/>
      <c r="P169" s="288" t="str">
        <f>IF('Fun Patches'!E48="A","A"," ")</f>
        <v xml:space="preserve"> </v>
      </c>
    </row>
    <row r="170" spans="1:19" ht="12.75" customHeight="1" x14ac:dyDescent="0.2">
      <c r="A170" s="280"/>
      <c r="B170" s="341" t="str">
        <f>'Council Own'!C26</f>
        <v>&lt;List Requirement Here&gt;</v>
      </c>
      <c r="C170" s="288" t="str">
        <f>IF('Council Own'!E26="A","A"," ")</f>
        <v xml:space="preserve"> </v>
      </c>
      <c r="F170" s="487" t="str">
        <f>'Fun Patches'!C11</f>
        <v>&lt;List Patch Here&gt;</v>
      </c>
      <c r="G170" s="488"/>
      <c r="H170" s="288" t="str">
        <f>IF('Fun Patches'!E11="A","A"," ")</f>
        <v xml:space="preserve"> </v>
      </c>
      <c r="J170" s="487" t="str">
        <f>'Fun Patches'!C30</f>
        <v>&lt;List Patch Here&gt;</v>
      </c>
      <c r="K170" s="488"/>
      <c r="L170" s="288" t="str">
        <f>IF('Fun Patches'!E30="A","A"," ")</f>
        <v xml:space="preserve"> </v>
      </c>
      <c r="N170" s="487" t="str">
        <f>'Fun Patches'!C49</f>
        <v>&lt;List Patch Here&gt;</v>
      </c>
      <c r="O170" s="488"/>
      <c r="P170" s="288" t="str">
        <f>IF('Fun Patches'!E49="A","A"," ")</f>
        <v xml:space="preserve"> </v>
      </c>
    </row>
    <row r="171" spans="1:19" ht="12.75" customHeight="1" x14ac:dyDescent="0.2">
      <c r="F171" s="487" t="str">
        <f>'Fun Patches'!C12</f>
        <v>&lt;List Patch Here&gt;</v>
      </c>
      <c r="G171" s="488"/>
      <c r="H171" s="288" t="str">
        <f>IF('Fun Patches'!E12="A","A"," ")</f>
        <v xml:space="preserve"> </v>
      </c>
      <c r="J171" s="487" t="str">
        <f>'Fun Patches'!C31</f>
        <v>&lt;List Patch Here&gt;</v>
      </c>
      <c r="K171" s="488"/>
      <c r="L171" s="288" t="str">
        <f>IF('Fun Patches'!E31="A","A"," ")</f>
        <v xml:space="preserve"> </v>
      </c>
      <c r="N171" s="487" t="str">
        <f>'Fun Patches'!C50</f>
        <v>&lt;List Patch Here&gt;</v>
      </c>
      <c r="O171" s="488"/>
      <c r="P171" s="288" t="str">
        <f>IF('Fun Patches'!E50="A","A"," ")</f>
        <v xml:space="preserve"> </v>
      </c>
    </row>
    <row r="172" spans="1:19" x14ac:dyDescent="0.2">
      <c r="A172" s="509" t="s">
        <v>81</v>
      </c>
      <c r="B172" s="510"/>
      <c r="C172" s="510"/>
      <c r="F172" s="487" t="str">
        <f>'Fun Patches'!C13</f>
        <v>&lt;List Patch Here&gt;</v>
      </c>
      <c r="G172" s="488"/>
      <c r="H172" s="288" t="str">
        <f>IF('Fun Patches'!E13="A","A"," ")</f>
        <v xml:space="preserve"> </v>
      </c>
      <c r="J172" s="487" t="str">
        <f>'Fun Patches'!C32</f>
        <v>&lt;List Patch Here&gt;</v>
      </c>
      <c r="K172" s="488"/>
      <c r="L172" s="288" t="str">
        <f>IF('Fun Patches'!E32="A","A"," ")</f>
        <v xml:space="preserve"> </v>
      </c>
      <c r="N172" s="487" t="str">
        <f>'Fun Patches'!C51</f>
        <v>&lt;List Patch Here&gt;</v>
      </c>
      <c r="O172" s="488"/>
      <c r="P172" s="288" t="str">
        <f>IF('Fun Patches'!E51="A","A"," ")</f>
        <v xml:space="preserve"> </v>
      </c>
    </row>
    <row r="173" spans="1:19" x14ac:dyDescent="0.2">
      <c r="A173" s="500" t="s">
        <v>82</v>
      </c>
      <c r="B173" s="501"/>
      <c r="C173" s="502"/>
      <c r="F173" s="487" t="str">
        <f>'Fun Patches'!C14</f>
        <v>&lt;List Patch Here&gt;</v>
      </c>
      <c r="G173" s="488"/>
      <c r="H173" s="288" t="str">
        <f>IF('Fun Patches'!E14="A","A"," ")</f>
        <v xml:space="preserve"> </v>
      </c>
      <c r="J173" s="487" t="str">
        <f>'Fun Patches'!C33</f>
        <v>&lt;List Patch Here&gt;</v>
      </c>
      <c r="K173" s="488"/>
      <c r="L173" s="288" t="str">
        <f>IF('Fun Patches'!E33="A","A"," ")</f>
        <v xml:space="preserve"> </v>
      </c>
      <c r="N173" s="487" t="str">
        <f>'Fun Patches'!C52</f>
        <v>&lt;List Patch Here&gt;</v>
      </c>
      <c r="O173" s="488"/>
      <c r="P173" s="288" t="str">
        <f>IF('Fun Patches'!E52="A","A"," ")</f>
        <v xml:space="preserve"> </v>
      </c>
    </row>
    <row r="174" spans="1:19" x14ac:dyDescent="0.2">
      <c r="A174" s="500" t="s">
        <v>83</v>
      </c>
      <c r="B174" s="501"/>
      <c r="C174" s="502"/>
      <c r="F174" s="487" t="str">
        <f>'Fun Patches'!C15</f>
        <v>&lt;List Patch Here&gt;</v>
      </c>
      <c r="G174" s="488"/>
      <c r="H174" s="288" t="str">
        <f>IF('Fun Patches'!E15="A","A"," ")</f>
        <v xml:space="preserve"> </v>
      </c>
      <c r="J174" s="487" t="str">
        <f>'Fun Patches'!C34</f>
        <v>&lt;List Patch Here&gt;</v>
      </c>
      <c r="K174" s="488"/>
      <c r="L174" s="288" t="str">
        <f>IF('Fun Patches'!E34="A","A"," ")</f>
        <v xml:space="preserve"> </v>
      </c>
      <c r="N174" s="487" t="str">
        <f>'Fun Patches'!C53</f>
        <v>&lt;List Patch Here&gt;</v>
      </c>
      <c r="O174" s="488"/>
      <c r="P174" s="288" t="str">
        <f>IF('Fun Patches'!E53="A","A"," ")</f>
        <v xml:space="preserve"> </v>
      </c>
    </row>
    <row r="175" spans="1:19" x14ac:dyDescent="0.2">
      <c r="A175" s="497" t="s">
        <v>84</v>
      </c>
      <c r="B175" s="498"/>
      <c r="C175" s="499"/>
      <c r="F175" s="487" t="str">
        <f>'Fun Patches'!C16</f>
        <v>&lt;List Patch Here&gt;</v>
      </c>
      <c r="G175" s="488"/>
      <c r="H175" s="288" t="str">
        <f>IF('Fun Patches'!E16="A","A"," ")</f>
        <v xml:space="preserve"> </v>
      </c>
      <c r="J175" s="487" t="str">
        <f>'Fun Patches'!C35</f>
        <v>&lt;List Patch Here&gt;</v>
      </c>
      <c r="K175" s="488"/>
      <c r="L175" s="288" t="str">
        <f>IF('Fun Patches'!E35="A","A"," ")</f>
        <v xml:space="preserve"> </v>
      </c>
      <c r="N175" s="487" t="str">
        <f>'Fun Patches'!C54</f>
        <v>&lt;List Patch Here&gt;</v>
      </c>
      <c r="O175" s="488"/>
      <c r="P175" s="288" t="str">
        <f>IF('Fun Patches'!E54="A","A"," ")</f>
        <v xml:space="preserve"> </v>
      </c>
    </row>
    <row r="176" spans="1:19" x14ac:dyDescent="0.2">
      <c r="F176" s="495" t="str">
        <f>'Fun Patches'!C17</f>
        <v>&lt;List Patch Here&gt;</v>
      </c>
      <c r="G176" s="496"/>
      <c r="H176" s="281" t="str">
        <f>IF('Fun Patches'!E17="A","A"," ")</f>
        <v xml:space="preserve"> </v>
      </c>
      <c r="J176" s="487" t="str">
        <f>'Fun Patches'!C36</f>
        <v>&lt;List Patch Here&gt;</v>
      </c>
      <c r="K176" s="488"/>
      <c r="L176" s="288" t="str">
        <f>IF('Fun Patches'!E36="A","A"," ")</f>
        <v xml:space="preserve"> </v>
      </c>
    </row>
    <row r="177" spans="6:12" x14ac:dyDescent="0.2">
      <c r="F177" s="487" t="str">
        <f>'Fun Patches'!C18</f>
        <v>&lt;List Patch Here&gt;</v>
      </c>
      <c r="G177" s="488"/>
      <c r="H177" s="288" t="str">
        <f>IF('Fun Patches'!E18="A","A"," ")</f>
        <v xml:space="preserve"> </v>
      </c>
      <c r="J177" s="487" t="str">
        <f>'Fun Patches'!C37</f>
        <v>&lt;List Patch Here&gt;</v>
      </c>
      <c r="K177" s="488"/>
      <c r="L177" s="288" t="str">
        <f>IF('Fun Patches'!E37="A","A"," ")</f>
        <v xml:space="preserve"> </v>
      </c>
    </row>
    <row r="178" spans="6:12" x14ac:dyDescent="0.2">
      <c r="F178" s="487" t="str">
        <f>'Fun Patches'!C19</f>
        <v>&lt;List Patch Here&gt;</v>
      </c>
      <c r="G178" s="488"/>
      <c r="H178" s="288" t="str">
        <f>IF('Fun Patches'!E19="A","A"," ")</f>
        <v xml:space="preserve"> </v>
      </c>
      <c r="J178" s="487" t="str">
        <f>'Fun Patches'!C38</f>
        <v>&lt;List Patch Here&gt;</v>
      </c>
      <c r="K178" s="488"/>
      <c r="L178" s="288" t="str">
        <f>IF('Fun Patches'!E38="A","A"," ")</f>
        <v xml:space="preserve"> </v>
      </c>
    </row>
    <row r="179" spans="6:12" x14ac:dyDescent="0.2">
      <c r="F179" s="487" t="str">
        <f>'Fun Patches'!C20</f>
        <v>&lt;List Patch Here&gt;</v>
      </c>
      <c r="G179" s="488"/>
      <c r="H179" s="288" t="str">
        <f>IF('Fun Patches'!E20="A","A"," ")</f>
        <v xml:space="preserve"> </v>
      </c>
      <c r="J179" s="487" t="str">
        <f>'Fun Patches'!C39</f>
        <v>&lt;List Patch Here&gt;</v>
      </c>
      <c r="K179" s="488"/>
      <c r="L179" s="288" t="str">
        <f>IF('Fun Patches'!E39="A","A"," ")</f>
        <v xml:space="preserve"> </v>
      </c>
    </row>
    <row r="180" spans="6:12" x14ac:dyDescent="0.2">
      <c r="F180" s="487" t="str">
        <f>'Fun Patches'!C21</f>
        <v>&lt;List Patch Here&gt;</v>
      </c>
      <c r="G180" s="488"/>
      <c r="H180" s="288" t="str">
        <f>IF('Fun Patches'!E21="A","A"," ")</f>
        <v xml:space="preserve"> </v>
      </c>
      <c r="J180" s="487" t="str">
        <f>'Fun Patches'!C40</f>
        <v>&lt;List Patch Here&gt;</v>
      </c>
      <c r="K180" s="488"/>
      <c r="L180" s="288" t="str">
        <f>IF('Fun Patches'!E40="A","A"," ")</f>
        <v xml:space="preserve"> </v>
      </c>
    </row>
    <row r="181" spans="6:12" x14ac:dyDescent="0.2">
      <c r="F181" s="487" t="str">
        <f>'Fun Patches'!C22</f>
        <v>&lt;List Patch Here&gt;</v>
      </c>
      <c r="G181" s="488"/>
      <c r="H181" s="288" t="str">
        <f>IF('Fun Patches'!E22="A","A"," ")</f>
        <v xml:space="preserve"> </v>
      </c>
      <c r="J181" s="487" t="str">
        <f>'Fun Patches'!C41</f>
        <v>&lt;List Patch Here&gt;</v>
      </c>
      <c r="K181" s="488"/>
      <c r="L181" s="288" t="str">
        <f>IF('Fun Patches'!E41="A","A"," ")</f>
        <v xml:space="preserve"> </v>
      </c>
    </row>
    <row r="182" spans="6:12" x14ac:dyDescent="0.2">
      <c r="F182" s="487" t="str">
        <f>'Fun Patches'!C23</f>
        <v>&lt;List Patch Here&gt;</v>
      </c>
      <c r="G182" s="488"/>
      <c r="H182" s="288" t="str">
        <f>IF('Fun Patches'!E23="A","A"," ")</f>
        <v xml:space="preserve"> </v>
      </c>
      <c r="J182" s="487" t="str">
        <f>'Fun Patches'!C42</f>
        <v>&lt;List Patch Here&gt;</v>
      </c>
      <c r="K182" s="488"/>
      <c r="L182" s="288" t="str">
        <f>IF('Fun Patches'!E42="A","A","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3DpY+j63EhXp1SQb+vghjB9AwONafk4JeIWRipA7TmC/pre7wFLQ/cVn97sWVCrMH/fLUsU7EFK0OwmXeMgYYg==" saltValue="b9u2BmcGvJvJ7I9AgTIJzQ==" spinCount="100000" sheet="1" objects="1" scenarios="1" selectLockedCells="1" selectUnlockedCells="1"/>
  <mergeCells count="147">
    <mergeCell ref="I207:K207"/>
    <mergeCell ref="A302:C303"/>
    <mergeCell ref="A305:C306"/>
    <mergeCell ref="A149:C149"/>
    <mergeCell ref="A172:C172"/>
    <mergeCell ref="A173:C173"/>
    <mergeCell ref="A174:C174"/>
    <mergeCell ref="A175:C175"/>
    <mergeCell ref="E207:G207"/>
    <mergeCell ref="F182:G182"/>
    <mergeCell ref="J182:K182"/>
    <mergeCell ref="F180:G180"/>
    <mergeCell ref="N174:O174"/>
    <mergeCell ref="F181:G181"/>
    <mergeCell ref="N175:O175"/>
    <mergeCell ref="F179:G179"/>
    <mergeCell ref="J181:K181"/>
    <mergeCell ref="J179:K179"/>
    <mergeCell ref="J180:K180"/>
    <mergeCell ref="J164:K164"/>
    <mergeCell ref="J165:K165"/>
    <mergeCell ref="J166:K166"/>
    <mergeCell ref="F172:G172"/>
    <mergeCell ref="N166:O166"/>
    <mergeCell ref="F173:G173"/>
    <mergeCell ref="N167:O167"/>
    <mergeCell ref="F168:G168"/>
    <mergeCell ref="F169:G169"/>
    <mergeCell ref="F170:G170"/>
    <mergeCell ref="F165:G165"/>
    <mergeCell ref="F166:G166"/>
    <mergeCell ref="F167:G167"/>
    <mergeCell ref="J173:K173"/>
    <mergeCell ref="J174:K174"/>
    <mergeCell ref="Q140:S140"/>
    <mergeCell ref="N163:P163"/>
    <mergeCell ref="F177:G177"/>
    <mergeCell ref="N171:O171"/>
    <mergeCell ref="F178:G178"/>
    <mergeCell ref="N172:O172"/>
    <mergeCell ref="N173:O173"/>
    <mergeCell ref="J178:K178"/>
    <mergeCell ref="J175:K175"/>
    <mergeCell ref="F163:H163"/>
    <mergeCell ref="J176:K176"/>
    <mergeCell ref="F164:G164"/>
    <mergeCell ref="J177:K177"/>
    <mergeCell ref="J167:K167"/>
    <mergeCell ref="J168:K168"/>
    <mergeCell ref="J169:K169"/>
    <mergeCell ref="J170:K170"/>
    <mergeCell ref="J171:K171"/>
    <mergeCell ref="J172:K172"/>
    <mergeCell ref="J163:L163"/>
    <mergeCell ref="F176:G176"/>
    <mergeCell ref="N170:O170"/>
    <mergeCell ref="F171:G171"/>
    <mergeCell ref="N165:O165"/>
    <mergeCell ref="A106:C106"/>
    <mergeCell ref="A82:B82"/>
    <mergeCell ref="A83:C83"/>
    <mergeCell ref="A84:B84"/>
    <mergeCell ref="E71:G71"/>
    <mergeCell ref="F174:G174"/>
    <mergeCell ref="N168:O168"/>
    <mergeCell ref="F175:G175"/>
    <mergeCell ref="N169:O169"/>
    <mergeCell ref="I71:K71"/>
    <mergeCell ref="N164:O164"/>
    <mergeCell ref="M71:O71"/>
    <mergeCell ref="A140:C140"/>
    <mergeCell ref="E140:G140"/>
    <mergeCell ref="I140:K140"/>
    <mergeCell ref="M140:O140"/>
    <mergeCell ref="A142:C142"/>
    <mergeCell ref="A143:B143"/>
    <mergeCell ref="A144:B144"/>
    <mergeCell ref="A145:B145"/>
    <mergeCell ref="A146:B146"/>
    <mergeCell ref="A147:B147"/>
    <mergeCell ref="A79:B79"/>
    <mergeCell ref="A80:C80"/>
    <mergeCell ref="I92:K92"/>
    <mergeCell ref="A81:B81"/>
    <mergeCell ref="A76:B76"/>
    <mergeCell ref="M92:O92"/>
    <mergeCell ref="A77:B77"/>
    <mergeCell ref="A78:B78"/>
    <mergeCell ref="A73:B73"/>
    <mergeCell ref="A74:B74"/>
    <mergeCell ref="A75:B75"/>
    <mergeCell ref="A85:B85"/>
    <mergeCell ref="A89:C89"/>
    <mergeCell ref="B90:C90"/>
    <mergeCell ref="A86:C86"/>
    <mergeCell ref="A87:B87"/>
    <mergeCell ref="A72:C72"/>
    <mergeCell ref="M53:O53"/>
    <mergeCell ref="I57:K57"/>
    <mergeCell ref="E61:G61"/>
    <mergeCell ref="A65:C65"/>
    <mergeCell ref="A70:C70"/>
    <mergeCell ref="E70:G70"/>
    <mergeCell ref="I70:K70"/>
    <mergeCell ref="M70:O70"/>
    <mergeCell ref="Q71:S71"/>
    <mergeCell ref="Q70:S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66"/>
  <sheetViews>
    <sheetView showGridLines="0" topLeftCell="A64" zoomScale="70" zoomScaleNormal="70" workbookViewId="0">
      <selection activeCell="S73" sqref="S73"/>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3</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IF(Badges!F58="A","A"," ")</f>
        <v xml:space="preserve"> </v>
      </c>
      <c r="I4" s="280"/>
      <c r="J4" s="283" t="str">
        <f>Badges!C132</f>
        <v>Make a pinch pot</v>
      </c>
      <c r="K4" s="281" t="str">
        <f>IF(Badges!F132="A","A"," ")</f>
        <v xml:space="preserve"> </v>
      </c>
      <c r="M4" s="280"/>
      <c r="N4" s="283" t="str">
        <f>Badges!C205</f>
        <v>GORP</v>
      </c>
      <c r="O4" s="281" t="str">
        <f>IF(Badges!F205="A","A"," ")</f>
        <v xml:space="preserve"> </v>
      </c>
      <c r="Q4" s="280"/>
      <c r="R4" s="283" t="str">
        <f>Badges!C279</f>
        <v>If you have a pet of your own, make</v>
      </c>
      <c r="S4" s="281" t="str">
        <f>IF(Badges!F279="A","A"," ")</f>
        <v xml:space="preserve"> </v>
      </c>
      <c r="T4" s="526"/>
      <c r="U4" s="526"/>
    </row>
    <row r="5" spans="1:21" ht="12.75" customHeight="1" x14ac:dyDescent="0.2">
      <c r="A5" s="514" t="str">
        <f>Summary!A5</f>
        <v>Computer Expert</v>
      </c>
      <c r="B5" s="515"/>
      <c r="C5" s="330" t="str">
        <f>IF(Badges!F28="C","C",IF(Badges!F28="P","P",""))</f>
        <v/>
      </c>
      <c r="E5" s="280"/>
      <c r="F5" s="283" t="str">
        <f>Badges!C59</f>
        <v>Ask a dancer for help</v>
      </c>
      <c r="G5" s="281" t="str">
        <f>IF(Badges!F59="A","A"," ")</f>
        <v xml:space="preserve"> </v>
      </c>
      <c r="I5" s="280"/>
      <c r="J5" s="283" t="str">
        <f>Badges!C133</f>
        <v>Make a coil pot</v>
      </c>
      <c r="K5" s="281" t="str">
        <f>IF(Badges!F133="A","A"," ")</f>
        <v xml:space="preserve"> </v>
      </c>
      <c r="M5" s="280"/>
      <c r="N5" s="283" t="str">
        <f>Badges!C206</f>
        <v>Make a "walking salad"</v>
      </c>
      <c r="O5" s="281" t="str">
        <f>IF(Badges!F206="A","A"," ")</f>
        <v xml:space="preserve"> </v>
      </c>
      <c r="Q5" s="280"/>
      <c r="R5" s="283" t="str">
        <f>Badges!C280</f>
        <v>Volunteer to feed someone else's</v>
      </c>
      <c r="S5" s="281" t="str">
        <f>IF(Badges!F280="A","A"," ")</f>
        <v xml:space="preserve"> </v>
      </c>
      <c r="T5" s="526"/>
      <c r="U5" s="526"/>
    </row>
    <row r="6" spans="1:21" ht="12.75" customHeight="1" x14ac:dyDescent="0.2">
      <c r="A6" s="503" t="str">
        <f>Summary!A6</f>
        <v>My Best Self</v>
      </c>
      <c r="B6" s="504"/>
      <c r="C6" s="282" t="str">
        <f>IF(Badges!F51="C","C",IF(Badges!F51="P","P",""))</f>
        <v/>
      </c>
      <c r="E6" s="280"/>
      <c r="F6" s="283" t="str">
        <f>Badges!C60</f>
        <v>Try "dancersise"</v>
      </c>
      <c r="G6" s="281" t="str">
        <f>IF(Badges!F60="A","A"," ")</f>
        <v xml:space="preserve"> </v>
      </c>
      <c r="I6" s="280"/>
      <c r="J6" s="283" t="str">
        <f>Badges!C134</f>
        <v>Make a slab pot</v>
      </c>
      <c r="K6" s="281" t="str">
        <f>IF(Badges!F134="A","A"," ")</f>
        <v xml:space="preserve"> </v>
      </c>
      <c r="M6" s="280"/>
      <c r="N6" s="283" t="str">
        <f>Badges!C207</f>
        <v>Bring a "nose-bag lunch"</v>
      </c>
      <c r="O6" s="281" t="str">
        <f>IF(Badges!F207="A","A"," ")</f>
        <v xml:space="preserve"> </v>
      </c>
      <c r="Q6" s="280"/>
      <c r="R6" s="283" t="str">
        <f>Badges!C281</f>
        <v>Make a pet budget for two pets</v>
      </c>
      <c r="S6" s="281" t="str">
        <f>IF(Badges!F281="A","A"," ")</f>
        <v xml:space="preserve"> </v>
      </c>
      <c r="T6" s="526"/>
      <c r="U6" s="526"/>
    </row>
    <row r="7" spans="1:21" x14ac:dyDescent="0.2">
      <c r="A7" s="503" t="str">
        <f>Summary!A7</f>
        <v>Dancer</v>
      </c>
      <c r="B7" s="504"/>
      <c r="C7" s="282" t="str">
        <f>IF(Badges!F74="C","C",IF(Badges!F74="P","P",""))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IF(Badges!F97="C","C",IF(Badges!F97="P","P",""))</f>
        <v/>
      </c>
      <c r="E8" s="280"/>
      <c r="F8" s="283" t="str">
        <f>Badges!C62</f>
        <v>Head to the studio</v>
      </c>
      <c r="G8" s="281" t="str">
        <f>IF(Badges!F62="A","A"," ")</f>
        <v xml:space="preserve"> </v>
      </c>
      <c r="I8" s="280"/>
      <c r="J8" s="283" t="str">
        <f>Badges!C136</f>
        <v>Decorate a tile</v>
      </c>
      <c r="K8" s="281" t="str">
        <f>IF(Badges!F136="A","A"," ")</f>
        <v xml:space="preserve"> </v>
      </c>
      <c r="M8" s="280"/>
      <c r="N8" s="283" t="str">
        <f>Badges!C209</f>
        <v>Have a scavenger hunt</v>
      </c>
      <c r="O8" s="281" t="str">
        <f>IF(Badges!F209="A","A"," ")</f>
        <v xml:space="preserve"> </v>
      </c>
      <c r="Q8" s="280">
        <v>1</v>
      </c>
      <c r="R8" s="283" t="str">
        <f>Badges!C285</f>
        <v>Try a scavenger hunt</v>
      </c>
      <c r="S8" s="294"/>
    </row>
    <row r="9" spans="1:21" x14ac:dyDescent="0.2">
      <c r="A9" s="512" t="str">
        <f>Summary!A9</f>
        <v>My Family Story</v>
      </c>
      <c r="B9" s="513"/>
      <c r="C9" s="329" t="str">
        <f>IF(Badges!F120="C","C",IF(Badges!F120="P","P",""))</f>
        <v/>
      </c>
      <c r="E9" s="280"/>
      <c r="F9" s="283" t="str">
        <f>Badges!C63</f>
        <v>Team up with an adult to find</v>
      </c>
      <c r="G9" s="281" t="str">
        <f>IF(Badges!F63="A","A"," ")</f>
        <v xml:space="preserve"> </v>
      </c>
      <c r="I9" s="280"/>
      <c r="J9" s="283" t="str">
        <f>Badges!C137</f>
        <v>Make a pinch or slab sculpture</v>
      </c>
      <c r="K9" s="281" t="str">
        <f>IF(Badges!F137="A","A"," ")</f>
        <v xml:space="preserve"> </v>
      </c>
      <c r="M9" s="280"/>
      <c r="N9" s="283" t="str">
        <f>Badges!C210</f>
        <v>Play "I Spy"</v>
      </c>
      <c r="O9" s="281" t="str">
        <f>IF(Badges!F210="A","A"," ")</f>
        <v xml:space="preserve"> </v>
      </c>
      <c r="Q9" s="280"/>
      <c r="R9" s="283" t="str">
        <f>Badges!C286</f>
        <v>Find it</v>
      </c>
      <c r="S9" s="281" t="str">
        <f>IF(Badges!F286="A","A"," ")</f>
        <v xml:space="preserve"> </v>
      </c>
    </row>
    <row r="10" spans="1:21" x14ac:dyDescent="0.2">
      <c r="A10" s="505" t="str">
        <f>Summary!A10</f>
        <v>It's Your Planet -- Love It!</v>
      </c>
      <c r="B10" s="505"/>
      <c r="C10" s="505"/>
      <c r="E10" s="280"/>
      <c r="F10" s="283" t="str">
        <f>Badges!C64</f>
        <v>Pretend you're a Girl Scout</v>
      </c>
      <c r="G10" s="281" t="str">
        <f>IF(Badges!F64="A","A"," ")</f>
        <v xml:space="preserve"> </v>
      </c>
      <c r="I10" s="280"/>
      <c r="J10" s="283" t="str">
        <f>Badges!C138</f>
        <v>Make beads for jewelry</v>
      </c>
      <c r="K10" s="281" t="str">
        <f>IF(Badges!F138="A","A"," ")</f>
        <v xml:space="preserve"> </v>
      </c>
      <c r="M10" s="280"/>
      <c r="N10" s="283" t="str">
        <f>Badges!C211</f>
        <v>Do a detective hike</v>
      </c>
      <c r="O10" s="281" t="str">
        <f>IF(Badges!F211="A","A"," ")</f>
        <v xml:space="preserve"> </v>
      </c>
      <c r="Q10" s="280"/>
      <c r="R10" s="283" t="str">
        <f>Badges!C287</f>
        <v>See it</v>
      </c>
      <c r="S10" s="281" t="str">
        <f>IF(Badges!F287="A","A"," ")</f>
        <v xml:space="preserve"> </v>
      </c>
    </row>
    <row r="11" spans="1:21" x14ac:dyDescent="0.2">
      <c r="A11" s="514" t="str">
        <f>Summary!A11</f>
        <v>Potter</v>
      </c>
      <c r="B11" s="515"/>
      <c r="C11" s="330" t="str">
        <f>IF(Badges!F144="C","C",IF(Badges!F144="P","P",""))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IF(Badges!F288="A","A"," ")</f>
        <v xml:space="preserve"> </v>
      </c>
    </row>
    <row r="12" spans="1:21" x14ac:dyDescent="0.2">
      <c r="A12" s="503" t="str">
        <f>Summary!A12</f>
        <v>Household Elf</v>
      </c>
      <c r="B12" s="504"/>
      <c r="C12" s="282" t="str">
        <f>IF(Badges!F167="C","C",IF(Badges!F167="P","P",""))</f>
        <v/>
      </c>
      <c r="E12" s="280"/>
      <c r="F12" s="283" t="str">
        <f>Badges!C66</f>
        <v>Create a special-occasion dance</v>
      </c>
      <c r="G12" s="281" t="str">
        <f>IF(Badges!F66="A","A"," ")</f>
        <v xml:space="preserve"> </v>
      </c>
      <c r="I12" s="280"/>
      <c r="J12" s="283" t="str">
        <f>Badges!C140</f>
        <v>Dip your pottery</v>
      </c>
      <c r="K12" s="281" t="str">
        <f>IF(Badges!F140="A","A","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IF(Badges!F190="C","C",IF(Badges!F190="P","P",""))</f>
        <v/>
      </c>
      <c r="E13" s="280"/>
      <c r="F13" s="283" t="str">
        <f>Badges!C67</f>
        <v>Use dance to tell a story</v>
      </c>
      <c r="G13" s="281" t="str">
        <f>IF(Badges!F67="A","A"," ")</f>
        <v xml:space="preserve"> </v>
      </c>
      <c r="I13" s="280"/>
      <c r="J13" s="283" t="str">
        <f>Badges!C141</f>
        <v>Paint on glaze</v>
      </c>
      <c r="K13" s="281" t="str">
        <f>IF(Badges!F141="A","A"," ")</f>
        <v xml:space="preserve"> </v>
      </c>
      <c r="M13" s="280"/>
      <c r="N13" s="283" t="str">
        <f>Badges!C216</f>
        <v>Set your alarm</v>
      </c>
      <c r="O13" s="281" t="str">
        <f>IF(Badges!F216="A","A"," ")</f>
        <v xml:space="preserve"> </v>
      </c>
      <c r="Q13" s="280"/>
      <c r="R13" s="283" t="str">
        <f>Badges!C290</f>
        <v>Get a clue</v>
      </c>
      <c r="S13" s="281" t="str">
        <f>IF(Badges!F290="A","A"," ")</f>
        <v xml:space="preserve"> </v>
      </c>
    </row>
    <row r="14" spans="1:21" x14ac:dyDescent="0.2">
      <c r="A14" s="503" t="str">
        <f>Summary!A14</f>
        <v>Hiker</v>
      </c>
      <c r="B14" s="504"/>
      <c r="C14" s="282" t="str">
        <f>IF(Badges!F213="C","C",IF(Badges!F213="P","P",""))</f>
        <v/>
      </c>
      <c r="E14" s="280"/>
      <c r="F14" s="283" t="str">
        <f>Badges!C68</f>
        <v>Make up a dance to your favorite</v>
      </c>
      <c r="G14" s="281" t="str">
        <f>IF(Badges!F68="A","A"," ")</f>
        <v xml:space="preserve"> </v>
      </c>
      <c r="I14" s="280"/>
      <c r="J14" s="283" t="str">
        <f>Badges!C142</f>
        <v>Sponge paint your pottery</v>
      </c>
      <c r="K14" s="281" t="str">
        <f>IF(Badges!F142="A","A"," ")</f>
        <v xml:space="preserve"> </v>
      </c>
      <c r="M14" s="280"/>
      <c r="N14" s="283" t="str">
        <f>Badges!C217</f>
        <v>Lay out your clothes</v>
      </c>
      <c r="O14" s="281" t="str">
        <f>IF(Badges!F217="A","A"," ")</f>
        <v xml:space="preserve"> </v>
      </c>
      <c r="Q14" s="280"/>
      <c r="R14" s="283" t="str">
        <f>Badges!C291</f>
        <v>Mystery box</v>
      </c>
      <c r="S14" s="281" t="str">
        <f>IF(Badges!F291="A","A"," ")</f>
        <v xml:space="preserve"> </v>
      </c>
    </row>
    <row r="15" spans="1:21" x14ac:dyDescent="0.2">
      <c r="A15" s="512" t="str">
        <f>Summary!A15</f>
        <v>My Great Day</v>
      </c>
      <c r="B15" s="513"/>
      <c r="C15" s="329" t="str">
        <f>IF(Badges!F236="C","C",IF(Badges!F236="P","P",""))</f>
        <v/>
      </c>
      <c r="E15" s="280">
        <v>5</v>
      </c>
      <c r="F15" s="283" t="str">
        <f>Badges!C69</f>
        <v>Show your moves</v>
      </c>
      <c r="G15" s="294"/>
      <c r="I15" s="489" t="str">
        <f>Badges!B145</f>
        <v>Household Elf</v>
      </c>
      <c r="J15" s="490"/>
      <c r="K15" s="490"/>
      <c r="M15" s="280"/>
      <c r="N15" s="283" t="str">
        <f>Badges!C218</f>
        <v>Make your bed</v>
      </c>
      <c r="O15" s="281" t="str">
        <f>IF(Badges!F218="A","A"," ")</f>
        <v xml:space="preserve"> </v>
      </c>
      <c r="Q15" s="280"/>
      <c r="R15" s="283" t="str">
        <f>Badges!C292</f>
        <v>Who's who</v>
      </c>
      <c r="S15" s="281" t="str">
        <f>IF(Badges!F292="A","A"," ")</f>
        <v xml:space="preserve"> </v>
      </c>
    </row>
    <row r="16" spans="1:21" x14ac:dyDescent="0.2">
      <c r="A16" s="505" t="str">
        <f>Summary!A16</f>
        <v>It's Your Story -- Tell It!</v>
      </c>
      <c r="B16" s="505"/>
      <c r="C16" s="505"/>
      <c r="E16" s="280"/>
      <c r="F16" s="283" t="str">
        <f>Badges!C70</f>
        <v>Throw a dance party</v>
      </c>
      <c r="G16" s="281" t="str">
        <f>IF(Badges!F70="A","A","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IF(Badges!F260="C","C",IF(Badges!F260="P","P",""))</f>
        <v/>
      </c>
      <c r="E17" s="280"/>
      <c r="F17" s="283" t="str">
        <f>Badges!C71</f>
        <v>Perform a dance show for your</v>
      </c>
      <c r="G17" s="281" t="str">
        <f>IF(Badges!F71="A","A"," ")</f>
        <v xml:space="preserve"> </v>
      </c>
      <c r="I17" s="280"/>
      <c r="J17" s="283" t="str">
        <f>Badges!C147</f>
        <v>Be a light-saver</v>
      </c>
      <c r="K17" s="281" t="str">
        <f>IF(Badges!F146="A","A"," ")</f>
        <v xml:space="preserve"> </v>
      </c>
      <c r="M17" s="280"/>
      <c r="N17" s="283" t="str">
        <f>Badges!C220</f>
        <v>Sort your school supplies</v>
      </c>
      <c r="O17" s="281" t="str">
        <f>IF(Badges!F220="A","A"," ")</f>
        <v xml:space="preserve"> </v>
      </c>
      <c r="Q17" s="280"/>
      <c r="R17" s="283" t="str">
        <f>Badges!C294</f>
        <v>Pin the tail on…</v>
      </c>
      <c r="S17" s="281" t="str">
        <f>IF(Badges!F294="A","A"," ")</f>
        <v xml:space="preserve"> </v>
      </c>
    </row>
    <row r="18" spans="1:19" x14ac:dyDescent="0.2">
      <c r="A18" s="503" t="str">
        <f>Summary!A18</f>
        <v>Pets</v>
      </c>
      <c r="B18" s="504"/>
      <c r="C18" s="282" t="str">
        <f>IF(Badges!F283="C","C",IF(Badges!F283="P","P",""))</f>
        <v/>
      </c>
      <c r="E18" s="280"/>
      <c r="F18" s="283" t="str">
        <f>Badges!C72</f>
        <v>Perform a dance for your family</v>
      </c>
      <c r="G18" s="281" t="str">
        <f>IF(Badges!F72="A","A"," ")</f>
        <v xml:space="preserve"> </v>
      </c>
      <c r="I18" s="280"/>
      <c r="J18" s="283" t="str">
        <f>Badges!C148</f>
        <v>Go on an energy scavenger hunt</v>
      </c>
      <c r="K18" s="281" t="str">
        <f>IF(Badges!F147="A","A"," ")</f>
        <v xml:space="preserve"> </v>
      </c>
      <c r="M18" s="280"/>
      <c r="N18" s="283" t="str">
        <f>Badges!C221</f>
        <v>Make and label play-stuff bins</v>
      </c>
      <c r="O18" s="281" t="str">
        <f>IF(Badges!F221="A","A"," ")</f>
        <v xml:space="preserve"> </v>
      </c>
      <c r="Q18" s="280"/>
      <c r="R18" s="283" t="str">
        <f>Badges!C295</f>
        <v>Heat things up</v>
      </c>
      <c r="S18" s="281" t="str">
        <f>IF(Badges!F295="A","A"," ")</f>
        <v xml:space="preserve"> </v>
      </c>
    </row>
    <row r="19" spans="1:19" x14ac:dyDescent="0.2">
      <c r="A19" s="503" t="str">
        <f>Summary!A19</f>
        <v>Making Games</v>
      </c>
      <c r="B19" s="504"/>
      <c r="C19" s="282" t="str">
        <f>IF(Badges!F306="C","C",IF(Badges!F306="P","P",""))</f>
        <v/>
      </c>
      <c r="E19" s="489" t="str">
        <f>Badges!B75</f>
        <v>Home Scientist</v>
      </c>
      <c r="F19" s="490"/>
      <c r="G19" s="490"/>
      <c r="I19" s="280"/>
      <c r="J19" s="283" t="str">
        <f>Badges!C149</f>
        <v>Find out about three ways to use</v>
      </c>
      <c r="K19" s="281" t="str">
        <f>IF(Badges!F148="A","A"," ")</f>
        <v xml:space="preserve"> </v>
      </c>
      <c r="M19" s="280"/>
      <c r="N19" s="283" t="str">
        <f>Badges!C222</f>
        <v>Organize your clothes</v>
      </c>
      <c r="O19" s="281" t="str">
        <f>IF(Badges!F222="A","A"," ")</f>
        <v xml:space="preserve"> </v>
      </c>
      <c r="Q19" s="280"/>
      <c r="R19" s="283" t="str">
        <f>Badges!C296</f>
        <v>Race day</v>
      </c>
      <c r="S19" s="281" t="str">
        <f>IF(Badges!F296="A","A"," ")</f>
        <v xml:space="preserve"> </v>
      </c>
    </row>
    <row r="20" spans="1:19" x14ac:dyDescent="0.2">
      <c r="A20" s="503" t="str">
        <f>Summary!A20</f>
        <v>Inventor</v>
      </c>
      <c r="B20" s="504"/>
      <c r="C20" s="282" t="str">
        <f>IF(Badges!F329="C","C",IF(Badges!F329="P","P",""))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IF(Badges!F352="C","C",IF(Badges!F352="P","P",""))</f>
        <v/>
      </c>
      <c r="E21" s="280"/>
      <c r="F21" s="283" t="str">
        <f>Badges!C77</f>
        <v>Make a salad dressing</v>
      </c>
      <c r="G21" s="281" t="str">
        <f>IF(Badges!F77="A","A"," ")</f>
        <v xml:space="preserve"> </v>
      </c>
      <c r="I21" s="280"/>
      <c r="J21" s="283" t="str">
        <f>Badges!C151</f>
        <v>Use less water by taking shorter</v>
      </c>
      <c r="K21" s="281" t="str">
        <f>IF(Badges!F150="A","A"," ")</f>
        <v xml:space="preserve"> </v>
      </c>
      <c r="M21" s="280"/>
      <c r="N21" s="283" t="str">
        <f>Badges!C224</f>
        <v>Create your own homework space</v>
      </c>
      <c r="O21" s="281" t="str">
        <f>IF(Badges!F224="A","A"," ")</f>
        <v xml:space="preserve"> </v>
      </c>
      <c r="Q21" s="280"/>
      <c r="R21" s="283" t="str">
        <f>Badges!C298</f>
        <v>You're It</v>
      </c>
      <c r="S21" s="281" t="str">
        <f>IF(Badges!F298="A","A"," ")</f>
        <v xml:space="preserve"> </v>
      </c>
    </row>
    <row r="22" spans="1:19" x14ac:dyDescent="0.2">
      <c r="A22" s="217"/>
      <c r="B22" s="327"/>
      <c r="C22" s="296"/>
      <c r="E22" s="280"/>
      <c r="F22" s="283" t="str">
        <f>Badges!C78</f>
        <v>Grow rock candy</v>
      </c>
      <c r="G22" s="281" t="str">
        <f>IF(Badges!F78="A","A"," ")</f>
        <v xml:space="preserve"> </v>
      </c>
      <c r="I22" s="280"/>
      <c r="J22" s="283" t="str">
        <f>Badges!C152</f>
        <v>Turn off the faucet when brushing</v>
      </c>
      <c r="K22" s="281" t="str">
        <f>IF(Badges!F151="A","A"," ")</f>
        <v xml:space="preserve"> </v>
      </c>
      <c r="M22" s="280"/>
      <c r="N22" s="283" t="str">
        <f>Badges!C225</f>
        <v>Make a homework station</v>
      </c>
      <c r="O22" s="281" t="str">
        <f>IF(Badges!F225="A","A"," ")</f>
        <v xml:space="preserve"> </v>
      </c>
      <c r="Q22" s="280"/>
      <c r="R22" s="283" t="str">
        <f>Badges!C299</f>
        <v>Duck, Duck, "Moo"-se</v>
      </c>
      <c r="S22" s="281" t="str">
        <f>IF(Badges!F299="A","A"," ")</f>
        <v xml:space="preserve"> </v>
      </c>
    </row>
    <row r="23" spans="1:19" x14ac:dyDescent="0.2">
      <c r="A23" s="489" t="str">
        <f>Badges!B6</f>
        <v>Computer Expert</v>
      </c>
      <c r="B23" s="490"/>
      <c r="C23" s="490"/>
      <c r="E23" s="280"/>
      <c r="F23" s="283" t="str">
        <f>Badges!C79</f>
        <v>Make your own ice cream</v>
      </c>
      <c r="G23" s="281" t="str">
        <f>IF(Badges!F79="A","A"," ")</f>
        <v xml:space="preserve"> </v>
      </c>
      <c r="I23" s="280"/>
      <c r="J23" s="283" t="str">
        <f>Badges!C153</f>
        <v>Find three ways to save water</v>
      </c>
      <c r="K23" s="281" t="str">
        <f>IF(Badges!F152="A","A"," ")</f>
        <v xml:space="preserve"> </v>
      </c>
      <c r="M23" s="280"/>
      <c r="N23" s="283" t="str">
        <f>Badges!C226</f>
        <v>Make a homework schedule</v>
      </c>
      <c r="O23" s="281" t="str">
        <f>IF(Badges!F226="A","A"," ")</f>
        <v xml:space="preserve"> </v>
      </c>
      <c r="Q23" s="280"/>
      <c r="R23" s="283" t="str">
        <f>Badges!C300</f>
        <v>Hop to it</v>
      </c>
      <c r="S23" s="281" t="str">
        <f>IF(Badges!F300="A","A","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IF(Badges!F8="A","A"," ")</f>
        <v xml:space="preserve"> </v>
      </c>
      <c r="E25" s="280"/>
      <c r="F25" s="283" t="str">
        <f>Badges!C81</f>
        <v>Follow the balloon leader</v>
      </c>
      <c r="G25" s="281" t="str">
        <f>IF(Badges!F81="A","A"," ")</f>
        <v xml:space="preserve"> </v>
      </c>
      <c r="I25" s="280"/>
      <c r="J25" s="283" t="str">
        <f>Badges!C155</f>
        <v>Make a natural cleaner</v>
      </c>
      <c r="K25" s="281" t="str">
        <f>IF(Badges!F154="A","A"," ")</f>
        <v xml:space="preserve"> </v>
      </c>
      <c r="M25" s="280"/>
      <c r="N25" s="283" t="str">
        <f>Badges!C228</f>
        <v>Make a "special dates" calendar</v>
      </c>
      <c r="O25" s="281" t="str">
        <f>IF(Badges!F228="A","A"," ")</f>
        <v xml:space="preserve"> </v>
      </c>
      <c r="Q25" s="280"/>
      <c r="R25" s="283" t="str">
        <f>Badges!C302</f>
        <v>Queen of the court</v>
      </c>
      <c r="S25" s="281" t="str">
        <f>IF(Badges!F302="A","A"," ")</f>
        <v xml:space="preserve"> </v>
      </c>
    </row>
    <row r="26" spans="1:19" x14ac:dyDescent="0.2">
      <c r="A26" s="280"/>
      <c r="B26" s="283" t="str">
        <f>Badges!C9</f>
        <v>Create a cool card</v>
      </c>
      <c r="C26" s="281" t="str">
        <f>IF(Badges!F9="A","A"," ")</f>
        <v xml:space="preserve"> </v>
      </c>
      <c r="E26" s="280"/>
      <c r="F26" s="283" t="str">
        <f>Badges!C82</f>
        <v>Make pepper dance</v>
      </c>
      <c r="G26" s="281" t="str">
        <f>IF(Badges!F82="A","A"," ")</f>
        <v xml:space="preserve"> </v>
      </c>
      <c r="I26" s="280"/>
      <c r="J26" s="283" t="str">
        <f>Badges!C156</f>
        <v>Make a natural spray to use on</v>
      </c>
      <c r="K26" s="281" t="str">
        <f>IF(Badges!F155="A","A"," ")</f>
        <v xml:space="preserve"> </v>
      </c>
      <c r="M26" s="280"/>
      <c r="N26" s="283" t="str">
        <f>Badges!C229</f>
        <v>Make a family activities schedule</v>
      </c>
      <c r="O26" s="281" t="str">
        <f>IF(Badges!F229="A","A"," ")</f>
        <v xml:space="preserve"> </v>
      </c>
      <c r="Q26" s="280"/>
      <c r="R26" s="283" t="str">
        <f>Badges!C303</f>
        <v>Field of dreams</v>
      </c>
      <c r="S26" s="281" t="str">
        <f>IF(Badges!F303="A","A"," ")</f>
        <v xml:space="preserve"> </v>
      </c>
    </row>
    <row r="27" spans="1:19" x14ac:dyDescent="0.2">
      <c r="A27" s="280"/>
      <c r="B27" s="283" t="str">
        <f>Badges!C10</f>
        <v>Build a bookmark</v>
      </c>
      <c r="C27" s="281" t="str">
        <f>IF(Badges!F10="A","A"," ")</f>
        <v xml:space="preserve"> </v>
      </c>
      <c r="E27" s="280"/>
      <c r="F27" s="283" t="str">
        <f>Badges!C79</f>
        <v>Make your own ice cream</v>
      </c>
      <c r="G27" s="281" t="str">
        <f>IF(Badges!F83="A","A"," ")</f>
        <v xml:space="preserve"> </v>
      </c>
      <c r="I27" s="280"/>
      <c r="J27" s="283" t="str">
        <f>Badges!C157</f>
        <v>Take your own reusable bag to the</v>
      </c>
      <c r="K27" s="281" t="str">
        <f>IF(Badges!F156="A","A"," ")</f>
        <v xml:space="preserve"> </v>
      </c>
      <c r="M27" s="280"/>
      <c r="N27" s="283" t="str">
        <f>Badges!C230</f>
        <v>Be a family grocery helper</v>
      </c>
      <c r="O27" s="281" t="str">
        <f>IF(Badges!F230="A","A"," ")</f>
        <v xml:space="preserve"> </v>
      </c>
      <c r="Q27" s="280"/>
      <c r="R27" s="283" t="str">
        <f>Badges!C304</f>
        <v>The new ballpark</v>
      </c>
      <c r="S27" s="281" t="str">
        <f>IF(Badges!F304="A","A","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IF(Badges!F12="A","A"," ")</f>
        <v xml:space="preserve"> </v>
      </c>
      <c r="E29" s="280"/>
      <c r="F29" s="283" t="str">
        <f>Badges!C85</f>
        <v>Eggs in salt water</v>
      </c>
      <c r="G29" s="281" t="str">
        <f>IF(Badges!F85="A","A"," ")</f>
        <v xml:space="preserve"> </v>
      </c>
      <c r="I29" s="280"/>
      <c r="J29" s="283" t="str">
        <f>Badges!C159</f>
        <v>How much trash can you stash</v>
      </c>
      <c r="K29" s="281" t="str">
        <f>IF(Badges!F158="A","A"," ")</f>
        <v xml:space="preserve"> </v>
      </c>
      <c r="M29" s="280"/>
      <c r="N29" s="283" t="str">
        <f>Badges!C232</f>
        <v>Organize a Girl Scout place</v>
      </c>
      <c r="O29" s="281" t="str">
        <f>IF(Badges!F232="A","A"," ")</f>
        <v xml:space="preserve"> </v>
      </c>
      <c r="Q29" s="280">
        <v>1</v>
      </c>
      <c r="R29" s="283" t="str">
        <f>Badges!C308</f>
        <v>Warm up your inventor's mind</v>
      </c>
      <c r="S29" s="294"/>
    </row>
    <row r="30" spans="1:19" x14ac:dyDescent="0.2">
      <c r="A30" s="280"/>
      <c r="B30" s="283" t="str">
        <f>Badges!C13</f>
        <v>Hometown history</v>
      </c>
      <c r="C30" s="281" t="str">
        <f>IF(Badges!F13="A","A"," ")</f>
        <v xml:space="preserve"> </v>
      </c>
      <c r="E30" s="280"/>
      <c r="F30" s="283" t="str">
        <f>Badges!C86</f>
        <v>Dancing raisins</v>
      </c>
      <c r="G30" s="281" t="str">
        <f>IF(Badges!F86="A","A"," ")</f>
        <v xml:space="preserve"> </v>
      </c>
      <c r="I30" s="280"/>
      <c r="J30" s="283" t="str">
        <f>Badges!C160</f>
        <v>Recycle plastic bags</v>
      </c>
      <c r="K30" s="281" t="str">
        <f>IF(Badges!F159="A","A"," ")</f>
        <v xml:space="preserve"> </v>
      </c>
      <c r="M30" s="280"/>
      <c r="N30" s="283" t="str">
        <f>Badges!C233</f>
        <v>Organize a community place</v>
      </c>
      <c r="O30" s="281" t="str">
        <f>IF(Badges!F233="A","A"," ")</f>
        <v xml:space="preserve"> </v>
      </c>
      <c r="Q30" s="280"/>
      <c r="R30" s="283" t="str">
        <f>Badges!C309</f>
        <v>Make up five new uses for a box</v>
      </c>
      <c r="S30" s="281" t="str">
        <f>IF(Badges!F309="A","A"," ")</f>
        <v xml:space="preserve"> </v>
      </c>
    </row>
    <row r="31" spans="1:19" x14ac:dyDescent="0.2">
      <c r="A31" s="280"/>
      <c r="B31" s="283" t="str">
        <f>Badges!C14</f>
        <v>Online art walk</v>
      </c>
      <c r="C31" s="281" t="str">
        <f>IF(Badges!F14="A","A"," ")</f>
        <v xml:space="preserve"> </v>
      </c>
      <c r="E31" s="280"/>
      <c r="F31" s="283" t="str">
        <f>Badges!C83</f>
        <v>Bend water</v>
      </c>
      <c r="G31" s="281" t="str">
        <f>IF(Badges!F87="A","A"," ")</f>
        <v xml:space="preserve"> </v>
      </c>
      <c r="I31" s="280"/>
      <c r="J31" s="283" t="str">
        <f>Badges!C161</f>
        <v>Donate toys and clothes</v>
      </c>
      <c r="K31" s="281" t="str">
        <f>IF(Badges!F160="A","A"," ")</f>
        <v xml:space="preserve"> </v>
      </c>
      <c r="M31" s="280"/>
      <c r="N31" s="283" t="str">
        <f>Badges!C234</f>
        <v>Help a relative, friend, or neighbor</v>
      </c>
      <c r="O31" s="281" t="str">
        <f>IF(Badges!F234="A","A"," ")</f>
        <v xml:space="preserve"> </v>
      </c>
      <c r="Q31" s="280"/>
      <c r="R31" s="283" t="str">
        <f>Badges!C310</f>
        <v>Come up with fun and different</v>
      </c>
      <c r="S31" s="281" t="str">
        <f>IF(Badges!F310="A","A","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IF(Badges!F311="A","A"," ")</f>
        <v xml:space="preserve"> </v>
      </c>
    </row>
    <row r="33" spans="1:19" x14ac:dyDescent="0.2">
      <c r="A33" s="280"/>
      <c r="B33" s="283" t="str">
        <f>Badges!C16</f>
        <v>Road trip</v>
      </c>
      <c r="C33" s="281" t="str">
        <f>IF(Badges!F16="A","A"," ")</f>
        <v xml:space="preserve"> </v>
      </c>
      <c r="E33" s="280"/>
      <c r="F33" s="283" t="str">
        <f>Badges!C89</f>
        <v>Soda geyser</v>
      </c>
      <c r="G33" s="281" t="str">
        <f>IF(Badges!F89="A","A"," ")</f>
        <v xml:space="preserve"> </v>
      </c>
      <c r="I33" s="280"/>
      <c r="J33" s="283" t="str">
        <f>Badges!C163</f>
        <v>Clean or replace an air filter</v>
      </c>
      <c r="K33" s="281" t="str">
        <f>IF(Badges!F162="A","A","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IF(Badges!F17="A","A"," ")</f>
        <v xml:space="preserve"> </v>
      </c>
      <c r="E34" s="280"/>
      <c r="F34" s="283" t="str">
        <f>Badges!C90</f>
        <v>Film-canister rockets</v>
      </c>
      <c r="G34" s="281" t="str">
        <f>IF(Badges!F90="A","A"," ")</f>
        <v xml:space="preserve"> </v>
      </c>
      <c r="I34" s="280"/>
      <c r="J34" s="283" t="str">
        <f>Badges!C164</f>
        <v>Discover natural filters</v>
      </c>
      <c r="K34" s="281" t="str">
        <f>IF(Badges!F163="A","A"," ")</f>
        <v xml:space="preserve"> </v>
      </c>
      <c r="M34" s="280"/>
      <c r="N34" s="283" t="str">
        <f>Badges!C240</f>
        <v>Make a letterboxing dictionary</v>
      </c>
      <c r="O34" s="281" t="str">
        <f>IF(Badges!F240="A","A"," ")</f>
        <v xml:space="preserve"> </v>
      </c>
      <c r="Q34" s="280"/>
      <c r="R34" s="283" t="str">
        <f>Badges!C313</f>
        <v>Making music</v>
      </c>
      <c r="S34" s="281" t="str">
        <f>IF(Badges!F313="A","A"," ")</f>
        <v xml:space="preserve"> </v>
      </c>
    </row>
    <row r="35" spans="1:19" x14ac:dyDescent="0.2">
      <c r="A35" s="280"/>
      <c r="B35" s="283" t="str">
        <f>Badges!C18</f>
        <v>3…2…1…blastoff!</v>
      </c>
      <c r="C35" s="281" t="str">
        <f>IF(Badges!F18="A","A"," ")</f>
        <v xml:space="preserve"> </v>
      </c>
      <c r="E35" s="280"/>
      <c r="F35" s="283" t="str">
        <f>Badges!C87</f>
        <v>Lemons vs. limes</v>
      </c>
      <c r="G35" s="281" t="str">
        <f>IF(Badges!F91="A","A"," ")</f>
        <v xml:space="preserve"> </v>
      </c>
      <c r="I35" s="280"/>
      <c r="J35" s="283" t="str">
        <f>Badges!C165</f>
        <v>Make a natural air freshener</v>
      </c>
      <c r="K35" s="281" t="str">
        <f>IF(Badges!F164="A","A"," ")</f>
        <v xml:space="preserve"> </v>
      </c>
      <c r="M35" s="280"/>
      <c r="N35" s="283" t="str">
        <f>Badges!C241</f>
        <v>Think of hiding places</v>
      </c>
      <c r="O35" s="281" t="str">
        <f>IF(Badges!F241="A","A"," ")</f>
        <v xml:space="preserve"> </v>
      </c>
      <c r="Q35" s="280"/>
      <c r="R35" s="283" t="str">
        <f>Badges!C314</f>
        <v>Carrying lunch</v>
      </c>
      <c r="S35" s="281" t="str">
        <f>IF(Badges!F314="A","A","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IF(Badges!F242="A","A"," ")</f>
        <v xml:space="preserve"> </v>
      </c>
      <c r="Q36" s="280"/>
      <c r="R36" s="283" t="str">
        <f>Badges!C315</f>
        <v>Watering plants</v>
      </c>
      <c r="S36" s="281" t="str">
        <f>IF(Badges!F315="A","A"," ")</f>
        <v xml:space="preserve"> </v>
      </c>
    </row>
    <row r="37" spans="1:19" ht="12.75" customHeight="1" x14ac:dyDescent="0.2">
      <c r="A37" s="280"/>
      <c r="B37" s="283" t="str">
        <f>Badges!C20</f>
        <v>Here is my card</v>
      </c>
      <c r="C37" s="281" t="str">
        <f>IF(Badges!F20="A","A"," ")</f>
        <v xml:space="preserve"> </v>
      </c>
      <c r="E37" s="280"/>
      <c r="F37" s="283" t="str">
        <f>Badges!C93</f>
        <v>Giant bubbles</v>
      </c>
      <c r="G37" s="281" t="str">
        <f>IF(Badges!F93="A","A","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IF(Badges!F21="A","A"," ")</f>
        <v xml:space="preserve"> </v>
      </c>
      <c r="E38" s="280"/>
      <c r="F38" s="283" t="str">
        <f>Badges!C94</f>
        <v>Homemade Silly Putty</v>
      </c>
      <c r="G38" s="281" t="str">
        <f>IF(Badges!F94="A","A"," ")</f>
        <v xml:space="preserve"> </v>
      </c>
      <c r="I38" s="280"/>
      <c r="J38" s="283" t="str">
        <f>Badges!C170</f>
        <v>Hold a scavenger hunt in your</v>
      </c>
      <c r="K38" s="281" t="str">
        <f>IF(Badges!F170="A","A"," ")</f>
        <v xml:space="preserve"> </v>
      </c>
      <c r="M38" s="280"/>
      <c r="N38" s="283" t="str">
        <f>Badges!C244</f>
        <v>Cut your own stamp from craft foam</v>
      </c>
      <c r="O38" s="281" t="str">
        <f>IF(Badges!F244="A","A"," ")</f>
        <v xml:space="preserve"> </v>
      </c>
      <c r="Q38" s="280"/>
      <c r="R38" s="283" t="str">
        <f>Badges!C317</f>
        <v>Mornings</v>
      </c>
      <c r="S38" s="281" t="str">
        <f>IF(Badges!F317="A","A"," ")</f>
        <v xml:space="preserve"> </v>
      </c>
    </row>
    <row r="39" spans="1:19" x14ac:dyDescent="0.2">
      <c r="A39" s="280"/>
      <c r="B39" s="283" t="str">
        <f>Badges!C22</f>
        <v>Dear President…</v>
      </c>
      <c r="C39" s="281" t="str">
        <f>IF(Badges!F22="A","A"," ")</f>
        <v xml:space="preserve"> </v>
      </c>
      <c r="E39" s="280"/>
      <c r="F39" s="283" t="str">
        <f>Badges!C91</f>
        <v>Blow up a balloon without using</v>
      </c>
      <c r="G39" s="281" t="str">
        <f>IF(Badges!F95="A","A"," ")</f>
        <v xml:space="preserve"> </v>
      </c>
      <c r="I39" s="280"/>
      <c r="J39" s="283" t="str">
        <f>Badges!C171</f>
        <v>Play Kim's Game</v>
      </c>
      <c r="K39" s="281" t="str">
        <f>IF(Badges!F171="A","A"," ")</f>
        <v xml:space="preserve"> </v>
      </c>
      <c r="M39" s="280"/>
      <c r="N39" s="283" t="str">
        <f>Badges!C245</f>
        <v>Use a stamp-making kit from a</v>
      </c>
      <c r="O39" s="281" t="str">
        <f>IF(Badges!F245="A","A"," ")</f>
        <v xml:space="preserve"> </v>
      </c>
      <c r="Q39" s="280"/>
      <c r="R39" s="283" t="str">
        <f>Badges!C318</f>
        <v>Lunch at school</v>
      </c>
      <c r="S39" s="281" t="str">
        <f>IF(Badges!F318="A","A","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IF(Badges!F172="A","A"," ")</f>
        <v xml:space="preserve"> </v>
      </c>
      <c r="M40" s="280"/>
      <c r="N40" s="283" t="str">
        <f>Badges!C246</f>
        <v>Choose a special stamp</v>
      </c>
      <c r="O40" s="281" t="str">
        <f>IF(Badges!F246="A","A"," ")</f>
        <v xml:space="preserve"> </v>
      </c>
      <c r="Q40" s="280"/>
      <c r="R40" s="283" t="str">
        <f>Badges!C319</f>
        <v>Brownie meetings</v>
      </c>
      <c r="S40" s="281" t="str">
        <f>IF(Badges!F319="A","A"," ")</f>
        <v xml:space="preserve"> </v>
      </c>
    </row>
    <row r="41" spans="1:19" x14ac:dyDescent="0.2">
      <c r="A41" s="280"/>
      <c r="B41" s="283" t="str">
        <f>Badges!C24</f>
        <v>Game on</v>
      </c>
      <c r="C41" s="281" t="str">
        <f>IF(Badges!F24="A","A","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IF(Badges!F25="A","A"," ")</f>
        <v xml:space="preserve"> </v>
      </c>
      <c r="E42" s="280"/>
      <c r="F42" s="283" t="str">
        <f>Badges!C100</f>
        <v>Read two stories starring families</v>
      </c>
      <c r="G42" s="281" t="str">
        <f>IF(Badges!F100="A","A"," ")</f>
        <v xml:space="preserve"> </v>
      </c>
      <c r="I42" s="280"/>
      <c r="J42" s="283" t="str">
        <f>Badges!C174</f>
        <v>Listen for 10 different sounds</v>
      </c>
      <c r="K42" s="281" t="str">
        <f>IF(Badges!F174="A","A"," ")</f>
        <v xml:space="preserve"> </v>
      </c>
      <c r="M42" s="280"/>
      <c r="N42" s="283" t="str">
        <f>Badges!C248</f>
        <v>Create a fill-in-the-blank clue</v>
      </c>
      <c r="O42" s="281" t="str">
        <f>IF(Badges!F248="A","A"," ")</f>
        <v xml:space="preserve"> </v>
      </c>
      <c r="Q42" s="280"/>
      <c r="R42" s="283" t="str">
        <f>Badges!C321</f>
        <v>Mind-map</v>
      </c>
      <c r="S42" s="281" t="str">
        <f>IF(Badges!F321="A","A"," ")</f>
        <v xml:space="preserve"> </v>
      </c>
    </row>
    <row r="43" spans="1:19" ht="12.75" customHeight="1" x14ac:dyDescent="0.2">
      <c r="A43" s="280"/>
      <c r="B43" s="283" t="str">
        <f>Badges!C26</f>
        <v>Print on</v>
      </c>
      <c r="C43" s="281" t="str">
        <f>IF(Badges!F26="A","A"," ")</f>
        <v xml:space="preserve"> </v>
      </c>
      <c r="E43" s="280"/>
      <c r="F43" s="283" t="str">
        <f>Badges!C101</f>
        <v>Watch a family story</v>
      </c>
      <c r="G43" s="281" t="str">
        <f>IF(Badges!F101="A","A"," ")</f>
        <v xml:space="preserve"> </v>
      </c>
      <c r="I43" s="280"/>
      <c r="J43" s="283" t="str">
        <f>Badges!C175</f>
        <v>Listen to sound boxes</v>
      </c>
      <c r="K43" s="281" t="str">
        <f>IF(Badges!F175="A","A"," ")</f>
        <v xml:space="preserve"> </v>
      </c>
      <c r="M43" s="280"/>
      <c r="N43" s="283" t="str">
        <f>Badges!C249</f>
        <v>Create a scramble</v>
      </c>
      <c r="O43" s="281" t="str">
        <f>IF(Badges!F249="A","A"," ")</f>
        <v xml:space="preserve"> </v>
      </c>
      <c r="Q43" s="280"/>
      <c r="R43" s="283" t="str">
        <f>Badges!C322</f>
        <v>Sketch it out</v>
      </c>
      <c r="S43" s="281" t="str">
        <f>IF(Badges!F322="A","A"," ")</f>
        <v xml:space="preserve"> </v>
      </c>
    </row>
    <row r="44" spans="1:19" x14ac:dyDescent="0.2">
      <c r="A44" s="489" t="str">
        <f>Badges!B29</f>
        <v>My Best Self</v>
      </c>
      <c r="B44" s="490"/>
      <c r="C44" s="490"/>
      <c r="E44" s="280"/>
      <c r="F44" s="283" t="str">
        <f>Badges!C102</f>
        <v>Share family stories with friends</v>
      </c>
      <c r="G44" s="281" t="str">
        <f>IF(Badges!F102="A","A"," ")</f>
        <v xml:space="preserve"> </v>
      </c>
      <c r="I44" s="280"/>
      <c r="J44" s="283" t="str">
        <f>Badges!C176</f>
        <v>Wear safety earplugs to understand</v>
      </c>
      <c r="K44" s="281" t="str">
        <f>IF(Badges!F176="A","A"," ")</f>
        <v xml:space="preserve"> </v>
      </c>
      <c r="M44" s="280"/>
      <c r="N44" s="283" t="str">
        <f>Badges!C250</f>
        <v>Create a number code clue</v>
      </c>
      <c r="O44" s="281" t="str">
        <f>IF(Badges!F250="A","A"," ")</f>
        <v xml:space="preserve"> </v>
      </c>
      <c r="Q44" s="280"/>
      <c r="R44" s="283" t="str">
        <f>Badges!C323</f>
        <v>Buddy up and brainstorm lots of</v>
      </c>
      <c r="S44" s="281" t="str">
        <f>IF(Badges!F323="A","A","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IF(Badges!F31="A","A"," ")</f>
        <v xml:space="preserve"> </v>
      </c>
      <c r="E46" s="280"/>
      <c r="F46" s="283" t="str">
        <f>Badges!C104</f>
        <v>Ask about a festival, holiday, or</v>
      </c>
      <c r="G46" s="281" t="str">
        <f>IF(Badges!F104="A","A"," ")</f>
        <v xml:space="preserve"> </v>
      </c>
      <c r="I46" s="280"/>
      <c r="J46" s="283" t="str">
        <f>Badges!C178</f>
        <v>Follow a friend using only your nose</v>
      </c>
      <c r="K46" s="281" t="str">
        <f>IF(Badges!F178="A","A"," ")</f>
        <v xml:space="preserve"> </v>
      </c>
      <c r="M46" s="280"/>
      <c r="N46" s="283" t="str">
        <f>Badges!C252</f>
        <v>Go on a letterbox search using a</v>
      </c>
      <c r="O46" s="281" t="str">
        <f>IF(Badges!F252="A","A"," ")</f>
        <v xml:space="preserve"> </v>
      </c>
      <c r="Q46" s="280"/>
      <c r="R46" s="283" t="str">
        <f>Badges!C325</f>
        <v>Draw it</v>
      </c>
      <c r="S46" s="281" t="str">
        <f>IF(Badges!F325="A","A"," ")</f>
        <v xml:space="preserve"> </v>
      </c>
    </row>
    <row r="47" spans="1:19" x14ac:dyDescent="0.2">
      <c r="A47" s="280"/>
      <c r="B47" s="283" t="str">
        <f>Badges!C32</f>
        <v xml:space="preserve">Write on your elf self where you </v>
      </c>
      <c r="C47" s="281" t="str">
        <f>IF(Badges!F32="A","A"," ")</f>
        <v xml:space="preserve"> </v>
      </c>
      <c r="E47" s="280"/>
      <c r="F47" s="283" t="str">
        <f>Badges!C105</f>
        <v>Ask about a song, game, or</v>
      </c>
      <c r="G47" s="281" t="str">
        <f>IF(Badges!F105="A","A"," ")</f>
        <v xml:space="preserve"> </v>
      </c>
      <c r="I47" s="280"/>
      <c r="J47" s="283" t="str">
        <f>Badges!C179</f>
        <v>Play a smelly game with your</v>
      </c>
      <c r="K47" s="281" t="str">
        <f>IF(Badges!F179="A","A"," ")</f>
        <v xml:space="preserve"> </v>
      </c>
      <c r="M47" s="280"/>
      <c r="N47" s="283" t="str">
        <f>Badges!C253</f>
        <v>Go on an adventure in a new place</v>
      </c>
      <c r="O47" s="281" t="str">
        <f>IF(Badges!F253="A","A"," ")</f>
        <v xml:space="preserve"> </v>
      </c>
      <c r="Q47" s="280"/>
      <c r="R47" s="283" t="str">
        <f>Badges!C326</f>
        <v>Act it out</v>
      </c>
      <c r="S47" s="281" t="str">
        <f>IF(Badges!F326="A","A"," ")</f>
        <v xml:space="preserve"> </v>
      </c>
    </row>
    <row r="48" spans="1:19" x14ac:dyDescent="0.2">
      <c r="A48" s="280"/>
      <c r="B48" s="283" t="str">
        <f>Badges!C33</f>
        <v>Share how you're unique</v>
      </c>
      <c r="C48" s="281" t="str">
        <f>IF(Badges!F33="A","A"," ")</f>
        <v xml:space="preserve"> </v>
      </c>
      <c r="E48" s="280"/>
      <c r="F48" s="283" t="str">
        <f>Badges!C106</f>
        <v>Ask about a family recipe</v>
      </c>
      <c r="G48" s="281" t="str">
        <f>IF(Badges!F106="A","A"," ")</f>
        <v xml:space="preserve"> </v>
      </c>
      <c r="I48" s="280"/>
      <c r="J48" s="283" t="str">
        <f>Badges!C180</f>
        <v>Try sniffing out three different foods</v>
      </c>
      <c r="K48" s="281" t="str">
        <f>IF(Badges!F180="A","A"," ")</f>
        <v xml:space="preserve"> </v>
      </c>
      <c r="M48" s="280"/>
      <c r="N48" s="283" t="str">
        <f>Badges!C254</f>
        <v xml:space="preserve">Go on a letterbox search that </v>
      </c>
      <c r="O48" s="281" t="str">
        <f>IF(Badges!F254="A","A"," ")</f>
        <v xml:space="preserve"> </v>
      </c>
      <c r="Q48" s="280"/>
      <c r="R48" s="283" t="str">
        <f>Badges!C327</f>
        <v>Build it</v>
      </c>
      <c r="S48" s="281" t="str">
        <f>IF(Badges!F327="A","A","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IF(Badges!F35="A","A"," ")</f>
        <v xml:space="preserve"> </v>
      </c>
      <c r="E50" s="280"/>
      <c r="F50" s="283" t="str">
        <f>Badges!C108</f>
        <v>Use the story tree</v>
      </c>
      <c r="G50" s="281" t="str">
        <f>IF(Badges!F108="A","A"," ")</f>
        <v xml:space="preserve"> </v>
      </c>
      <c r="I50" s="280"/>
      <c r="J50" s="283" t="str">
        <f>Badges!C182</f>
        <v>Do a taste test with salty, sweet</v>
      </c>
      <c r="K50" s="281" t="str">
        <f>IF(Badges!F182="A","A"," ")</f>
        <v xml:space="preserve"> </v>
      </c>
      <c r="M50" s="280"/>
      <c r="N50" s="283" t="str">
        <f>Badges!C256</f>
        <v>Hide a letterbox in your yard</v>
      </c>
      <c r="O50" s="281" t="str">
        <f>IF(Badges!F256="A","A"," ")</f>
        <v xml:space="preserve"> </v>
      </c>
      <c r="Q50" s="280">
        <v>1</v>
      </c>
      <c r="R50" s="283" t="str">
        <f>Badges!C331</f>
        <v>Make friendly introductions</v>
      </c>
      <c r="S50" s="294"/>
    </row>
    <row r="51" spans="1:19" x14ac:dyDescent="0.2">
      <c r="A51" s="280"/>
      <c r="B51" s="283" t="str">
        <f>Badges!C36</f>
        <v>Try three different kinds of exercise</v>
      </c>
      <c r="C51" s="281" t="str">
        <f>IF(Badges!F36="A","A"," ")</f>
        <v xml:space="preserve"> </v>
      </c>
      <c r="E51" s="280"/>
      <c r="F51" s="283" t="str">
        <f>Badges!C109</f>
        <v>Draw or paint your tree</v>
      </c>
      <c r="G51" s="281" t="str">
        <f>IF(Badges!F109="A","A"," ")</f>
        <v xml:space="preserve"> </v>
      </c>
      <c r="I51" s="280"/>
      <c r="J51" s="283" t="str">
        <f>Badges!C183</f>
        <v>Look at the taste buds on a friend's</v>
      </c>
      <c r="K51" s="281" t="str">
        <f>IF(Badges!F183="A","A"," ")</f>
        <v xml:space="preserve"> </v>
      </c>
      <c r="M51" s="280"/>
      <c r="N51" s="283" t="str">
        <f>Badges!C257</f>
        <v>Hide a letterbox along a nearby</v>
      </c>
      <c r="O51" s="281" t="str">
        <f>IF(Badges!F257="A","A"," ")</f>
        <v xml:space="preserve"> </v>
      </c>
      <c r="Q51" s="280"/>
      <c r="R51" s="283" t="str">
        <f>Badges!C332</f>
        <v>Introduce yourself</v>
      </c>
      <c r="S51" s="281" t="str">
        <f>IF(Badges!F332="A","A"," ")</f>
        <v xml:space="preserve"> </v>
      </c>
    </row>
    <row r="52" spans="1:19" x14ac:dyDescent="0.2">
      <c r="A52" s="280"/>
      <c r="B52" s="283" t="str">
        <f>Badges!C37</f>
        <v>Take a thirsty challenge</v>
      </c>
      <c r="C52" s="281" t="str">
        <f>IF(Badges!F37="A","A"," ")</f>
        <v xml:space="preserve"> </v>
      </c>
      <c r="E52" s="280"/>
      <c r="F52" s="283" t="str">
        <f>Badges!C110</f>
        <v xml:space="preserve">Use software on a computer, or </v>
      </c>
      <c r="G52" s="281" t="str">
        <f>IF(Badges!F110="A","A"," ")</f>
        <v xml:space="preserve"> </v>
      </c>
      <c r="I52" s="280"/>
      <c r="J52" s="283" t="str">
        <f>Badges!C184</f>
        <v>Explore how sight influences taste</v>
      </c>
      <c r="K52" s="281" t="str">
        <f>IF(Badges!F184="A","A"," ")</f>
        <v xml:space="preserve"> </v>
      </c>
      <c r="M52" s="280"/>
      <c r="N52" s="283" t="str">
        <f>Badges!C258</f>
        <v>Hide a letterbox using compass</v>
      </c>
      <c r="O52" s="281" t="str">
        <f>IF(Badges!F258="A","A"," ")</f>
        <v xml:space="preserve"> </v>
      </c>
      <c r="Q52" s="280"/>
      <c r="R52" s="283" t="str">
        <f>Badges!C333</f>
        <v>Introduce a friend to someone else</v>
      </c>
      <c r="S52" s="281" t="str">
        <f>IF(Badges!F333="A","A","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IF(Badges!F334="A","A"," ")</f>
        <v xml:space="preserve"> </v>
      </c>
    </row>
    <row r="54" spans="1:19" x14ac:dyDescent="0.2">
      <c r="A54" s="280"/>
      <c r="B54" s="283" t="str">
        <f>Badges!C39</f>
        <v>Talk about three common reasons</v>
      </c>
      <c r="C54" s="281" t="str">
        <f>IF(Badges!F39="A","A"," ")</f>
        <v xml:space="preserve"> </v>
      </c>
      <c r="E54" s="280"/>
      <c r="F54" s="283" t="str">
        <f>Badges!C112</f>
        <v>Ask about an old photo</v>
      </c>
      <c r="G54" s="281" t="str">
        <f>IF(Badges!F112="A","A"," ")</f>
        <v xml:space="preserve"> </v>
      </c>
      <c r="I54" s="280"/>
      <c r="J54" s="283" t="str">
        <f>Badges!C186</f>
        <v>Find things that have different</v>
      </c>
      <c r="K54" s="281" t="str">
        <f>IF(Badges!F186="A","A","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IF(Badges!F40="A","A"," ")</f>
        <v xml:space="preserve"> </v>
      </c>
      <c r="E55" s="280"/>
      <c r="F55" s="283" t="str">
        <f>Badges!C113</f>
        <v>Talk about an object that has been</v>
      </c>
      <c r="G55" s="281" t="str">
        <f>IF(Badges!F113="A","A"," ")</f>
        <v xml:space="preserve"> </v>
      </c>
      <c r="I55" s="280"/>
      <c r="J55" s="283" t="str">
        <f>Badges!C187</f>
        <v>Try an arm or leg touch test</v>
      </c>
      <c r="K55" s="281" t="str">
        <f>IF(Badges!F187="A","A"," ")</f>
        <v xml:space="preserve"> </v>
      </c>
      <c r="M55" s="280"/>
      <c r="N55" s="283" t="str">
        <f>Badges!C263</f>
        <v>Play bingo at a pet store</v>
      </c>
      <c r="O55" s="281" t="str">
        <f>IF(Badges!F263="A","A"," ")</f>
        <v xml:space="preserve"> </v>
      </c>
      <c r="Q55" s="280"/>
      <c r="R55" s="283" t="str">
        <f>Badges!C336</f>
        <v>Write a name poem</v>
      </c>
      <c r="S55" s="281" t="str">
        <f>IF(Badges!F336="A","A"," ")</f>
        <v xml:space="preserve"> </v>
      </c>
    </row>
    <row r="56" spans="1:19" x14ac:dyDescent="0.2">
      <c r="A56" s="280"/>
      <c r="B56" s="283" t="str">
        <f>Badges!C41</f>
        <v>Find out about bandages</v>
      </c>
      <c r="C56" s="281" t="str">
        <f>IF(Badges!F41="A","A"," ")</f>
        <v xml:space="preserve"> </v>
      </c>
      <c r="E56" s="280"/>
      <c r="F56" s="283" t="str">
        <f>Badges!C114</f>
        <v>Ask about an object that belongs</v>
      </c>
      <c r="G56" s="281" t="str">
        <f>IF(Badges!F114="A","A"," ")</f>
        <v xml:space="preserve"> </v>
      </c>
      <c r="I56" s="280"/>
      <c r="J56" s="283" t="str">
        <f>Badges!C188</f>
        <v>Try Braille</v>
      </c>
      <c r="K56" s="281" t="str">
        <f>IF(Badges!F188="A","A"," ")</f>
        <v xml:space="preserve"> </v>
      </c>
      <c r="M56" s="280"/>
      <c r="N56" s="283" t="str">
        <f>Badges!C264</f>
        <v>Play bingo at a veterinarian's office</v>
      </c>
      <c r="O56" s="281" t="str">
        <f>IF(Badges!F264="A","A"," ")</f>
        <v xml:space="preserve"> </v>
      </c>
      <c r="Q56" s="280"/>
      <c r="R56" s="283" t="str">
        <f>Badges!C337</f>
        <v>Give something special to a friend</v>
      </c>
      <c r="S56" s="281" t="str">
        <f>IF(Badges!F337="A","A","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IF(Badges!F265="A","A"," ")</f>
        <v xml:space="preserve"> </v>
      </c>
      <c r="Q57" s="280"/>
      <c r="R57" s="283" t="str">
        <f>Badges!C338</f>
        <v>Be a friend to someone you don't</v>
      </c>
      <c r="S57" s="281" t="str">
        <f>IF(Badges!F338="A","A"," ")</f>
        <v xml:space="preserve"> </v>
      </c>
    </row>
    <row r="58" spans="1:19" x14ac:dyDescent="0.2">
      <c r="A58" s="280"/>
      <c r="B58" s="283" t="str">
        <f>Badges!C43</f>
        <v>Create a "happy box" with five</v>
      </c>
      <c r="C58" s="281" t="str">
        <f>IF(Badges!F43="A","A"," ")</f>
        <v xml:space="preserve"> </v>
      </c>
      <c r="E58" s="280"/>
      <c r="F58" s="283" t="str">
        <f>Badges!C116</f>
        <v>Have a "family tree" potluck party</v>
      </c>
      <c r="G58" s="281" t="str">
        <f>IF(Badges!F116="A","A","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IF(Badges!F44="A","A"," ")</f>
        <v xml:space="preserve"> </v>
      </c>
      <c r="E59" s="280"/>
      <c r="F59" s="283" t="str">
        <f>Badges!C117</f>
        <v>Make a family crest</v>
      </c>
      <c r="G59" s="281" t="str">
        <f>IF(Badges!F117="A","A"," ")</f>
        <v xml:space="preserve"> </v>
      </c>
      <c r="I59" s="280"/>
      <c r="J59" s="283" t="str">
        <f>Badges!C193</f>
        <v>Find a trail</v>
      </c>
      <c r="K59" s="281" t="str">
        <f>IF(Badges!F193="A","A"," ")</f>
        <v xml:space="preserve"> </v>
      </c>
      <c r="M59" s="280"/>
      <c r="N59" s="283" t="str">
        <f>Badges!C267</f>
        <v>Be the cage or tank cleaner</v>
      </c>
      <c r="O59" s="281" t="str">
        <f>IF(Badges!F267="A","A"," ")</f>
        <v xml:space="preserve"> </v>
      </c>
      <c r="Q59" s="280"/>
      <c r="R59" s="283" t="str">
        <f>Badges!C340</f>
        <v>Do a friend's favorite thing</v>
      </c>
      <c r="S59" s="281" t="str">
        <f>IF(Badges!F340="A","A"," ")</f>
        <v xml:space="preserve"> </v>
      </c>
    </row>
    <row r="60" spans="1:19" x14ac:dyDescent="0.2">
      <c r="A60" s="280"/>
      <c r="B60" s="283" t="str">
        <f>Badges!C45</f>
        <v xml:space="preserve">Moving helps our bodies feel </v>
      </c>
      <c r="C60" s="281" t="str">
        <f>IF(Badges!F45="A","A"," ")</f>
        <v xml:space="preserve"> </v>
      </c>
      <c r="E60" s="280"/>
      <c r="F60" s="283" t="str">
        <f>Badges!C118</f>
        <v>Become pen pals with another</v>
      </c>
      <c r="G60" s="281" t="str">
        <f>IF(Badges!F118="A","A"," ")</f>
        <v xml:space="preserve"> </v>
      </c>
      <c r="I60" s="280"/>
      <c r="J60" s="283" t="str">
        <f>Badges!C194</f>
        <v>Ask an expert</v>
      </c>
      <c r="K60" s="281" t="str">
        <f>IF(Badges!F194="A","A"," ")</f>
        <v xml:space="preserve"> </v>
      </c>
      <c r="M60" s="280"/>
      <c r="N60" s="283" t="str">
        <f>Badges!C268</f>
        <v>Learn how to muck out a stall</v>
      </c>
      <c r="O60" s="281" t="str">
        <f>IF(Badges!F268="A","A"," ")</f>
        <v xml:space="preserve"> </v>
      </c>
      <c r="Q60" s="280"/>
      <c r="R60" s="283" t="str">
        <f>Badges!C341</f>
        <v>Share a favorite activity with a friend</v>
      </c>
      <c r="S60" s="281" t="str">
        <f>IF(Badges!F341="A","A","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IF(Badges!F195="A","A"," ")</f>
        <v xml:space="preserve"> </v>
      </c>
      <c r="M61" s="280"/>
      <c r="N61" s="283" t="str">
        <f>Badges!C269</f>
        <v>Make a cozy sleeping space for a</v>
      </c>
      <c r="O61" s="281" t="str">
        <f>IF(Badges!F269="A","A"," ")</f>
        <v xml:space="preserve"> </v>
      </c>
      <c r="Q61" s="280"/>
      <c r="R61" s="283" t="str">
        <f>Badges!C342</f>
        <v>Try a game or activity that's new to</v>
      </c>
      <c r="S61" s="281" t="str">
        <f>IF(Badges!F342="A","A"," ")</f>
        <v xml:space="preserve"> </v>
      </c>
    </row>
    <row r="62" spans="1:19" ht="12.75" customHeight="1" x14ac:dyDescent="0.2">
      <c r="A62" s="280"/>
      <c r="B62" s="283" t="str">
        <f>Badges!C47</f>
        <v>Visit a doctor, dentist, or</v>
      </c>
      <c r="C62" s="281" t="str">
        <f>IF(Badges!F47="A","A","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IF(Badges!F48="A","A"," ")</f>
        <v xml:space="preserve"> </v>
      </c>
      <c r="E63" s="280"/>
      <c r="F63" s="283" t="str">
        <f>Badges!C124</f>
        <v>Visit an art gallery or museum</v>
      </c>
      <c r="G63" s="281" t="str">
        <f>IF(Badges!F124="A","A"," ")</f>
        <v xml:space="preserve"> </v>
      </c>
      <c r="I63" s="280"/>
      <c r="J63" s="283" t="str">
        <f>Badges!C197</f>
        <v>Learn to follow trail signs</v>
      </c>
      <c r="K63" s="281" t="str">
        <f>IF(Badges!F197="A","A"," ")</f>
        <v xml:space="preserve"> </v>
      </c>
      <c r="M63" s="280"/>
      <c r="N63" s="283" t="str">
        <f>Badges!C271</f>
        <v>Ask a veterinarian about health</v>
      </c>
      <c r="O63" s="281" t="str">
        <f>IF(Badges!F271="A","A"," ")</f>
        <v xml:space="preserve"> </v>
      </c>
      <c r="Q63" s="280"/>
      <c r="R63" s="283" t="str">
        <f>Badges!C344</f>
        <v>Practice being a good listener</v>
      </c>
      <c r="S63" s="281" t="str">
        <f>IF(Badges!F344="A","A"," ")</f>
        <v xml:space="preserve"> </v>
      </c>
    </row>
    <row r="64" spans="1:19" x14ac:dyDescent="0.2">
      <c r="A64" s="280"/>
      <c r="B64" s="283" t="str">
        <f>Badges!C49</f>
        <v>Meet someone who works in an</v>
      </c>
      <c r="C64" s="281" t="str">
        <f>IF(Badges!F49="A","A"," ")</f>
        <v xml:space="preserve"> </v>
      </c>
      <c r="E64" s="280"/>
      <c r="F64" s="283" t="str">
        <f>Badges!C125</f>
        <v>Look for clay in your life</v>
      </c>
      <c r="G64" s="281" t="str">
        <f>IF(Badges!F125="A","A"," ")</f>
        <v xml:space="preserve"> </v>
      </c>
      <c r="I64" s="280"/>
      <c r="J64" s="283" t="str">
        <f>Badges!C198</f>
        <v>Practice observation on a</v>
      </c>
      <c r="K64" s="281" t="str">
        <f>IF(Badges!F198="A","A"," ")</f>
        <v xml:space="preserve"> </v>
      </c>
      <c r="M64" s="280"/>
      <c r="N64" s="283" t="str">
        <f>Badges!C272</f>
        <v>Help a dog get exercise for one</v>
      </c>
      <c r="O64" s="281" t="str">
        <f>IF(Badges!F272="A","A"," ")</f>
        <v xml:space="preserve"> </v>
      </c>
      <c r="Q64" s="280"/>
      <c r="R64" s="283" t="str">
        <f>Badges!C345</f>
        <v>Remember what you agree about</v>
      </c>
      <c r="S64" s="281" t="str">
        <f>IF(Badges!F345="A","A"," ")</f>
        <v xml:space="preserve"> </v>
      </c>
    </row>
    <row r="65" spans="1:19" x14ac:dyDescent="0.2">
      <c r="A65" s="489" t="str">
        <f>Badges!B52</f>
        <v>Dancer</v>
      </c>
      <c r="B65" s="490"/>
      <c r="C65" s="490"/>
      <c r="E65" s="280"/>
      <c r="F65" s="283" t="str">
        <f>Badges!C126</f>
        <v>Look in books, magazines, or</v>
      </c>
      <c r="G65" s="281" t="str">
        <f>IF(Badges!F126="A","A"," ")</f>
        <v xml:space="preserve"> </v>
      </c>
      <c r="I65" s="280"/>
      <c r="J65" s="283" t="str">
        <f>Badges!C199</f>
        <v>Know the trail</v>
      </c>
      <c r="K65" s="281" t="str">
        <f>IF(Badges!F199="A","A"," ")</f>
        <v xml:space="preserve"> </v>
      </c>
      <c r="M65" s="280"/>
      <c r="N65" s="283" t="str">
        <f>Badges!C273</f>
        <v>Find out how to keep different</v>
      </c>
      <c r="O65" s="281" t="str">
        <f>IF(Badges!F273="A","A"," ")</f>
        <v xml:space="preserve"> </v>
      </c>
      <c r="Q65" s="280"/>
      <c r="R65" s="283" t="str">
        <f>Badges!C346</f>
        <v>Find kind words</v>
      </c>
      <c r="S65" s="281" t="str">
        <f>IF(Badges!F346="A","A","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IF(Badges!F54="A","A"," ")</f>
        <v xml:space="preserve"> </v>
      </c>
      <c r="E67" s="280"/>
      <c r="F67" s="283" t="str">
        <f>Badges!C128</f>
        <v>Visit a potter's studio</v>
      </c>
      <c r="G67" s="281" t="str">
        <f>IF(Badges!F128="A","A"," ")</f>
        <v xml:space="preserve"> </v>
      </c>
      <c r="I67" s="280"/>
      <c r="J67" s="283" t="str">
        <f>Badges!C201</f>
        <v>Visit an outdoor store</v>
      </c>
      <c r="K67" s="281" t="str">
        <f>IF(Badges!F201="A","A"," ")</f>
        <v xml:space="preserve"> </v>
      </c>
      <c r="M67" s="280"/>
      <c r="N67" s="283" t="str">
        <f>Badges!C275</f>
        <v>Make up a game to play with a pet</v>
      </c>
      <c r="O67" s="281" t="str">
        <f>IF(Badges!F275="A","A"," ")</f>
        <v xml:space="preserve"> </v>
      </c>
      <c r="Q67" s="280"/>
      <c r="R67" s="283" t="str">
        <f>Badges!C348</f>
        <v>Invite another Brownie group to an</v>
      </c>
      <c r="S67" s="281" t="str">
        <f>IF(Badges!F348="A","A"," ")</f>
        <v xml:space="preserve"> </v>
      </c>
    </row>
    <row r="68" spans="1:19" x14ac:dyDescent="0.2">
      <c r="A68" s="280"/>
      <c r="B68" s="283" t="str">
        <f>Badges!C55</f>
        <v>Make your warm-up animal themed</v>
      </c>
      <c r="C68" s="281" t="str">
        <f>IF(Badges!F55="A","A"," ")</f>
        <v xml:space="preserve"> </v>
      </c>
      <c r="E68" s="280"/>
      <c r="F68" s="283" t="str">
        <f>Badges!C129</f>
        <v>Invite a craft teacher to your</v>
      </c>
      <c r="G68" s="281" t="str">
        <f>IF(Badges!F129="A","A"," ")</f>
        <v xml:space="preserve"> </v>
      </c>
      <c r="I68" s="280"/>
      <c r="J68" s="283" t="str">
        <f>Badges!C202</f>
        <v>Ask an older Girl Scout</v>
      </c>
      <c r="K68" s="281" t="str">
        <f>IF(Badges!F202="A","A"," ")</f>
        <v xml:space="preserve"> </v>
      </c>
      <c r="M68" s="280"/>
      <c r="N68" s="283" t="str">
        <f>Badges!C276</f>
        <v>Make a simple pet toy</v>
      </c>
      <c r="O68" s="281" t="str">
        <f>IF(Badges!F276="A","A"," ")</f>
        <v xml:space="preserve"> </v>
      </c>
      <c r="Q68" s="280"/>
      <c r="R68" s="283" t="str">
        <f>Badges!C349</f>
        <v>Sit at a different table or area at</v>
      </c>
      <c r="S68" s="281" t="str">
        <f>IF(Badges!F349="A","A"," ")</f>
        <v xml:space="preserve"> </v>
      </c>
    </row>
    <row r="69" spans="1:19" x14ac:dyDescent="0.2">
      <c r="A69" s="280"/>
      <c r="B69" s="283" t="str">
        <f>Badges!C56</f>
        <v>Use the music</v>
      </c>
      <c r="C69" s="281" t="str">
        <f>IF(Badges!F56="A","A"," ")</f>
        <v xml:space="preserve"> </v>
      </c>
      <c r="E69" s="280"/>
      <c r="F69" s="283" t="str">
        <f>Badges!C130</f>
        <v xml:space="preserve">Go to a pottery class at a </v>
      </c>
      <c r="G69" s="281" t="str">
        <f>IF(Badges!F130="A","A"," ")</f>
        <v xml:space="preserve"> </v>
      </c>
      <c r="I69" s="280"/>
      <c r="J69" s="283" t="str">
        <f>Badges!C203</f>
        <v>Invite an experienced hiker to your</v>
      </c>
      <c r="K69" s="281" t="str">
        <f>IF(Badges!F203="A","A"," ")</f>
        <v xml:space="preserve"> </v>
      </c>
      <c r="M69" s="280"/>
      <c r="N69" s="283" t="str">
        <f>Badges!C277</f>
        <v>Learn about how three different</v>
      </c>
      <c r="O69" s="281" t="str">
        <f>IF(Badges!F277="A","A"," ")</f>
        <v xml:space="preserve"> </v>
      </c>
      <c r="Q69" s="280"/>
      <c r="R69" s="283" t="str">
        <f>Badges!C350</f>
        <v>Go to a dance or art class, sports</v>
      </c>
      <c r="S69" s="281" t="str">
        <f>IF(Badges!F350="A","A"," ")</f>
        <v xml:space="preserve"> </v>
      </c>
    </row>
    <row r="70" spans="1:19" ht="23.25" x14ac:dyDescent="0.35">
      <c r="A70" s="524" t="str">
        <f ca="1">MID(CELL("filename",A8),FIND(IF(ISERROR(FIND("]",CELL("filename",A8))),"$","]"),CELL("filename",A8))+1,256)</f>
        <v>Brownie 3</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89"/>
      <c r="O71" s="489"/>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IF(Badges!F376="C","C",IF(Badges!F376="P","P",""))</f>
        <v/>
      </c>
      <c r="E73" s="280"/>
      <c r="F73" s="283" t="str">
        <f>Badges!C379</f>
        <v>Teach the rules of an active</v>
      </c>
      <c r="G73" s="281" t="str">
        <f>IF(Badges!F379="A","A"," ")</f>
        <v xml:space="preserve"> </v>
      </c>
      <c r="I73" s="280"/>
      <c r="J73" s="283" t="str">
        <f>Badges!C448</f>
        <v>Role-play 911</v>
      </c>
      <c r="K73" s="281" t="str">
        <f>IF(Badges!F448="A","A"," ")</f>
        <v xml:space="preserve"> </v>
      </c>
      <c r="M73" s="280"/>
      <c r="N73" s="283" t="str">
        <f>Badges!C518</f>
        <v>Go shopping…at home</v>
      </c>
      <c r="O73" s="281" t="str">
        <f>IF(Badges!F518="A","A"," ")</f>
        <v xml:space="preserve"> </v>
      </c>
      <c r="Q73" s="280"/>
      <c r="R73" s="283" t="str">
        <f>Badges!C592</f>
        <v>Try an outdoor challenge</v>
      </c>
      <c r="S73" s="281" t="str">
        <f>IF(Badges!F592="A","A"," ")</f>
        <v xml:space="preserve"> </v>
      </c>
    </row>
    <row r="74" spans="1:19" x14ac:dyDescent="0.2">
      <c r="A74" s="503" t="str">
        <f>Summary!A24</f>
        <v>Fair Play</v>
      </c>
      <c r="B74" s="504"/>
      <c r="C74" s="282" t="str">
        <f>IF(Badges!F399="C","C",IF(Badges!F399="P","P",""))</f>
        <v/>
      </c>
      <c r="E74" s="280"/>
      <c r="F74" s="283" t="str">
        <f>Badges!C380</f>
        <v>Make up two new rules for hide</v>
      </c>
      <c r="G74" s="281" t="str">
        <f>IF(Badges!F380="A","A"," ")</f>
        <v xml:space="preserve"> </v>
      </c>
      <c r="I74" s="280"/>
      <c r="J74" s="283" t="str">
        <f>Badges!C449</f>
        <v>Practice 911 with a friend or family</v>
      </c>
      <c r="K74" s="281" t="str">
        <f>IF(Badges!F449="A","A"," ")</f>
        <v xml:space="preserve"> </v>
      </c>
      <c r="M74" s="280"/>
      <c r="N74" s="283" t="str">
        <f>Badges!C519</f>
        <v>Go shopping with a Brownie friends</v>
      </c>
      <c r="O74" s="281" t="str">
        <f>IF(Badges!F519="A","A"," ")</f>
        <v xml:space="preserve"> </v>
      </c>
      <c r="Q74" s="280"/>
      <c r="R74" s="283" t="str">
        <f>Badges!C593</f>
        <v>Explore the night</v>
      </c>
      <c r="S74" s="281" t="str">
        <f>IF(Badges!F593="A","A"," ")</f>
        <v xml:space="preserve"> </v>
      </c>
    </row>
    <row r="75" spans="1:19" x14ac:dyDescent="0.2">
      <c r="A75" s="503" t="str">
        <f>Summary!A25</f>
        <v>Celebrating Community</v>
      </c>
      <c r="B75" s="504"/>
      <c r="C75" s="282" t="str">
        <f>IF(Badges!F422="C","C",IF(Badges!F422="P","P",""))</f>
        <v/>
      </c>
      <c r="E75" s="280"/>
      <c r="F75" s="283" t="str">
        <f>Badges!C381</f>
        <v>Learn two rules for a sport or</v>
      </c>
      <c r="G75" s="281" t="str">
        <f>IF(Badges!F381="A","A"," ")</f>
        <v xml:space="preserve"> </v>
      </c>
      <c r="I75" s="280"/>
      <c r="J75" s="283" t="str">
        <f>Badges!C450</f>
        <v>Get advice from an expert</v>
      </c>
      <c r="K75" s="281" t="str">
        <f>IF(Badges!F450="A","A"," ")</f>
        <v xml:space="preserve"> </v>
      </c>
      <c r="M75" s="280"/>
      <c r="N75" s="283" t="str">
        <f>Badges!C520</f>
        <v>Go shopping with your Brownie</v>
      </c>
      <c r="O75" s="281" t="str">
        <f>IF(Badges!F520="A","A"," ")</f>
        <v xml:space="preserve"> </v>
      </c>
      <c r="Q75" s="280"/>
      <c r="R75" s="283" t="str">
        <f>Badges!C594</f>
        <v>Have fun with water</v>
      </c>
      <c r="S75" s="281" t="str">
        <f>IF(Badges!F594="A","A"," ")</f>
        <v xml:space="preserve"> </v>
      </c>
    </row>
    <row r="76" spans="1:19" x14ac:dyDescent="0.2">
      <c r="A76" s="503" t="str">
        <f>Summary!A26</f>
        <v>Snacks</v>
      </c>
      <c r="B76" s="504"/>
      <c r="C76" s="282" t="str">
        <f>IF(Badges!F445="C","C",IF(Badges!F445="P","P",""))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IF(Badges!F468="C","C",IF(Badges!F468="P","P",""))</f>
        <v/>
      </c>
      <c r="E77" s="280"/>
      <c r="F77" s="283" t="str">
        <f>Badges!C383</f>
        <v>Ask a woman about Title IX</v>
      </c>
      <c r="G77" s="281" t="str">
        <f>IF(Badges!F383="A","A"," ")</f>
        <v xml:space="preserve"> </v>
      </c>
      <c r="I77" s="280"/>
      <c r="J77" s="283" t="str">
        <f>Badges!C452</f>
        <v>Interview a medical professional</v>
      </c>
      <c r="K77" s="281" t="str">
        <f>IF(Badges!F452="A","A"," ")</f>
        <v xml:space="preserve"> </v>
      </c>
      <c r="M77" s="280"/>
      <c r="N77" s="283" t="str">
        <f>Badges!C522</f>
        <v>Shop at a store</v>
      </c>
      <c r="O77" s="281" t="str">
        <f>IF(Badges!F522="A","A"," ")</f>
        <v xml:space="preserve"> </v>
      </c>
      <c r="Q77" s="280"/>
      <c r="R77" s="283" t="str">
        <f>Badges!C596</f>
        <v>Go on a nature hike</v>
      </c>
      <c r="S77" s="281" t="str">
        <f>IF(Badges!F596="A","A"," ")</f>
        <v xml:space="preserve"> </v>
      </c>
    </row>
    <row r="78" spans="1:19" x14ac:dyDescent="0.2">
      <c r="A78" s="503" t="str">
        <f>Summary!A28</f>
        <v>Brownie Girl Scout Way</v>
      </c>
      <c r="B78" s="504"/>
      <c r="C78" s="282" t="str">
        <f>IF(Badges!F491="C","C",IF(Badges!F491="P","P",""))</f>
        <v/>
      </c>
      <c r="E78" s="280"/>
      <c r="F78" s="283" t="str">
        <f>Badges!C384</f>
        <v>Find a sport that women play</v>
      </c>
      <c r="G78" s="281" t="str">
        <f>IF(Badges!F384="A","A"," ")</f>
        <v xml:space="preserve"> </v>
      </c>
      <c r="I78" s="280"/>
      <c r="J78" s="283" t="str">
        <f>Badges!C453</f>
        <v>Talk to the police</v>
      </c>
      <c r="K78" s="281" t="str">
        <f>IF(Badges!F453="A","A"," ")</f>
        <v xml:space="preserve"> </v>
      </c>
      <c r="M78" s="280"/>
      <c r="N78" s="283" t="str">
        <f>Badges!C523</f>
        <v>Shop on paper</v>
      </c>
      <c r="O78" s="281" t="str">
        <f>IF(Badges!F523="A","A"," ")</f>
        <v xml:space="preserve"> </v>
      </c>
      <c r="Q78" s="280"/>
      <c r="R78" s="283" t="str">
        <f>Badges!C597</f>
        <v>Create a scent diary</v>
      </c>
      <c r="S78" s="281" t="str">
        <f>IF(Badges!F597="A","A"," ")</f>
        <v xml:space="preserve"> </v>
      </c>
    </row>
    <row r="79" spans="1:19" x14ac:dyDescent="0.2">
      <c r="A79" s="512" t="str">
        <f>Summary!A29</f>
        <v>Bugs</v>
      </c>
      <c r="B79" s="513"/>
      <c r="C79" s="329" t="str">
        <f>IF(Badges!F514="C","C",IF(Badges!F514="P","P",""))</f>
        <v/>
      </c>
      <c r="E79" s="280"/>
      <c r="F79" s="283" t="str">
        <f>Badges!C385</f>
        <v>Learn about disabilities and</v>
      </c>
      <c r="G79" s="281" t="str">
        <f>IF(Badges!F385="A","A"," ")</f>
        <v xml:space="preserve"> </v>
      </c>
      <c r="I79" s="280"/>
      <c r="J79" s="283" t="str">
        <f>Badges!C454</f>
        <v>Visit a fire station</v>
      </c>
      <c r="K79" s="281" t="str">
        <f>IF(Badges!F454="A","A"," ")</f>
        <v xml:space="preserve"> </v>
      </c>
      <c r="M79" s="280"/>
      <c r="N79" s="283" t="str">
        <f>Badges!C524</f>
        <v>Shop online</v>
      </c>
      <c r="O79" s="281" t="str">
        <f>IF(Badges!F524="A","A"," ")</f>
        <v xml:space="preserve"> </v>
      </c>
      <c r="Q79" s="280"/>
      <c r="R79" s="283" t="str">
        <f>Badges!C598</f>
        <v>Sky watch</v>
      </c>
      <c r="S79" s="281" t="str">
        <f>IF(Badges!F598="A","A","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IF(Badges!F538="C","C",IF(Badges!F538="P","P",""))</f>
        <v/>
      </c>
      <c r="E81" s="280"/>
      <c r="F81" s="283" t="str">
        <f>Badges!C387</f>
        <v>Play popcorn</v>
      </c>
      <c r="G81" s="281" t="str">
        <f>IF(Badges!F387="A","A"," ")</f>
        <v xml:space="preserve"> </v>
      </c>
      <c r="I81" s="280"/>
      <c r="J81" s="283" t="str">
        <f>Badges!C456</f>
        <v>Make a first aid kit for your home</v>
      </c>
      <c r="K81" s="281" t="str">
        <f>IF(Badges!F456="A","A"," ")</f>
        <v xml:space="preserve"> </v>
      </c>
      <c r="M81" s="280"/>
      <c r="N81" s="283" t="str">
        <f>Badges!C526</f>
        <v>Browse through catalogs</v>
      </c>
      <c r="O81" s="281" t="str">
        <f>IF(Badges!F526="A","A"," ")</f>
        <v xml:space="preserve"> </v>
      </c>
      <c r="Q81" s="280"/>
      <c r="R81" s="283" t="str">
        <f>Badges!C600</f>
        <v>Play a survival game</v>
      </c>
      <c r="S81" s="281" t="str">
        <f>IF(Badges!F600="A","A"," ")</f>
        <v xml:space="preserve"> </v>
      </c>
    </row>
    <row r="82" spans="1:22" x14ac:dyDescent="0.2">
      <c r="A82" s="503" t="str">
        <f>Summary!A32</f>
        <v>Philanthropist</v>
      </c>
      <c r="B82" s="504"/>
      <c r="C82" s="282" t="str">
        <f>IF(Badges!F561="C","C",IF(Badges!F561="P","P",""))</f>
        <v/>
      </c>
      <c r="E82" s="280"/>
      <c r="F82" s="283" t="str">
        <f>Badges!C388</f>
        <v>Untangle yourself from a human</v>
      </c>
      <c r="G82" s="281" t="str">
        <f>IF(Badges!F388="A","A"," ")</f>
        <v xml:space="preserve"> </v>
      </c>
      <c r="I82" s="280"/>
      <c r="J82" s="283" t="str">
        <f>Badges!C457</f>
        <v>Make a kit for your Girl Scout</v>
      </c>
      <c r="K82" s="281" t="str">
        <f>IF(Badges!F457="A","A"," ")</f>
        <v xml:space="preserve"> </v>
      </c>
      <c r="M82" s="280"/>
      <c r="N82" s="283" t="str">
        <f>Badges!C527</f>
        <v>Go to the mall</v>
      </c>
      <c r="O82" s="281" t="str">
        <f>IF(Badges!F527="A","A"," ")</f>
        <v xml:space="preserve"> </v>
      </c>
      <c r="Q82" s="280"/>
      <c r="R82" s="283" t="str">
        <f>Badges!C601</f>
        <v>Play a night game</v>
      </c>
      <c r="S82" s="281" t="str">
        <f>IF(Badges!F601="A","A"," ")</f>
        <v xml:space="preserve"> </v>
      </c>
    </row>
    <row r="83" spans="1:22" x14ac:dyDescent="0.2">
      <c r="A83" s="520" t="str">
        <f>Summary!A33</f>
        <v>Cookie Business</v>
      </c>
      <c r="B83" s="521"/>
      <c r="C83" s="522"/>
      <c r="D83" s="124"/>
      <c r="E83" s="280"/>
      <c r="F83" s="283" t="str">
        <f>Badges!C389</f>
        <v>Try a game of Octopus Tag</v>
      </c>
      <c r="G83" s="281" t="str">
        <f>IF(Badges!F389="A","A"," ")</f>
        <v xml:space="preserve"> </v>
      </c>
      <c r="I83" s="280"/>
      <c r="J83" s="283" t="str">
        <f>Badges!C458</f>
        <v>Make a first aid kit and donate it</v>
      </c>
      <c r="K83" s="281" t="str">
        <f>IF(Badges!F458="A","A"," ")</f>
        <v xml:space="preserve"> </v>
      </c>
      <c r="M83" s="280"/>
      <c r="N83" s="283" t="str">
        <f>Badges!C528</f>
        <v>Shop secondhand</v>
      </c>
      <c r="O83" s="281" t="str">
        <f>IF(Badges!F528="A","A"," ")</f>
        <v xml:space="preserve"> </v>
      </c>
      <c r="Q83" s="280"/>
      <c r="R83" s="283" t="str">
        <f>Badges!C602</f>
        <v>Play a water game</v>
      </c>
      <c r="S83" s="281" t="str">
        <f>IF(Badges!F602="A","A"," ")</f>
        <v xml:space="preserve"> </v>
      </c>
    </row>
    <row r="84" spans="1:22" x14ac:dyDescent="0.2">
      <c r="A84" s="503" t="str">
        <f>Summary!A34</f>
        <v>Meet My Customers</v>
      </c>
      <c r="B84" s="504"/>
      <c r="C84" s="282" t="str">
        <f>IF(Badges!F575="C","C",IF(Badges!F575="P","P",""))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IF(Badges!F588="C","C",IF(Badges!F588="P","P",""))</f>
        <v/>
      </c>
      <c r="E85" s="280"/>
      <c r="F85" s="283" t="str">
        <f>Badges!C391</f>
        <v>See a sport live or on television</v>
      </c>
      <c r="G85" s="281" t="str">
        <f>IF(Badges!F391="A","A"," ")</f>
        <v xml:space="preserve"> </v>
      </c>
      <c r="I85" s="280"/>
      <c r="J85" s="283" t="str">
        <f>Badges!C460</f>
        <v>Get tips from a medical professional</v>
      </c>
      <c r="K85" s="281" t="str">
        <f>IF(Badges!F460="A","A"," ")</f>
        <v xml:space="preserve"> </v>
      </c>
      <c r="M85" s="280"/>
      <c r="N85" s="283" t="str">
        <f>Badges!C530</f>
        <v>You have $15 total</v>
      </c>
      <c r="O85" s="281" t="str">
        <f>IF(Badges!F530="A","A"," ")</f>
        <v xml:space="preserve"> </v>
      </c>
      <c r="Q85" s="280"/>
      <c r="R85" s="283" t="str">
        <f>Badges!C604</f>
        <v>Prepare a campfire</v>
      </c>
      <c r="S85" s="281" t="str">
        <f>IF(Badges!F604="A","A"," ")</f>
        <v xml:space="preserve"> </v>
      </c>
    </row>
    <row r="86" spans="1:22" x14ac:dyDescent="0.2">
      <c r="A86" s="520" t="str">
        <f>Summary!A36</f>
        <v>Outdoor Badge</v>
      </c>
      <c r="B86" s="521"/>
      <c r="C86" s="522"/>
      <c r="E86" s="280"/>
      <c r="F86" s="283" t="str">
        <f>Badges!C392</f>
        <v>Make more points</v>
      </c>
      <c r="G86" s="281" t="str">
        <f>IF(Badges!F392="A","A"," ")</f>
        <v xml:space="preserve"> </v>
      </c>
      <c r="I86" s="280"/>
      <c r="J86" s="283" t="str">
        <f>Badges!C461</f>
        <v>Learn with the Red Cross</v>
      </c>
      <c r="K86" s="281" t="str">
        <f>IF(Badges!F461="A","A"," ")</f>
        <v xml:space="preserve"> </v>
      </c>
      <c r="M86" s="280"/>
      <c r="N86" s="283" t="str">
        <f>Badges!C531</f>
        <v>You have $30 total</v>
      </c>
      <c r="O86" s="281" t="str">
        <f>IF(Badges!F531="A","A"," ")</f>
        <v xml:space="preserve"> </v>
      </c>
      <c r="Q86" s="280"/>
      <c r="R86" s="283" t="str">
        <f>Badges!C605</f>
        <v>Tie an overhand and square knot</v>
      </c>
      <c r="S86" s="281" t="str">
        <f>IF(Badges!F605="A","A"," ")</f>
        <v xml:space="preserve"> </v>
      </c>
    </row>
    <row r="87" spans="1:22" x14ac:dyDescent="0.2">
      <c r="A87" s="503" t="str">
        <f>Summary!A37</f>
        <v>Outdoor Adventurer</v>
      </c>
      <c r="B87" s="504"/>
      <c r="C87" s="282" t="str">
        <f>IF(Badges!F612="C","C",IF(Badges!F612="P","P",""))</f>
        <v/>
      </c>
      <c r="E87" s="280"/>
      <c r="F87" s="283" t="str">
        <f>Badges!C393</f>
        <v>Keep score for a sport you play</v>
      </c>
      <c r="G87" s="281" t="str">
        <f>IF(Badges!F393="A","A"," ")</f>
        <v xml:space="preserve"> </v>
      </c>
      <c r="I87" s="280"/>
      <c r="J87" s="283" t="str">
        <f>Badges!C462</f>
        <v>Talk to an EMT</v>
      </c>
      <c r="K87" s="281" t="str">
        <f>IF(Badges!F462="A","A"," ")</f>
        <v xml:space="preserve"> </v>
      </c>
      <c r="M87" s="280"/>
      <c r="N87" s="283" t="str">
        <f>Badges!C532</f>
        <v>Pool your money</v>
      </c>
      <c r="O87" s="281" t="str">
        <f>IF(Badges!F532="A","A"," ")</f>
        <v xml:space="preserve"> </v>
      </c>
      <c r="Q87" s="280"/>
      <c r="R87" s="283" t="str">
        <f>Badges!C606</f>
        <v>Learn to roll a sleeping bag</v>
      </c>
      <c r="S87" s="281" t="str">
        <f>IF(Badges!F606="A","A","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IF(Badges!F395="A","A"," ")</f>
        <v xml:space="preserve"> </v>
      </c>
      <c r="I89" s="280"/>
      <c r="J89" s="283" t="str">
        <f>Badges!C464</f>
        <v>Take a hike</v>
      </c>
      <c r="K89" s="281" t="str">
        <f>IF(Badges!F464="A","A"," ")</f>
        <v xml:space="preserve"> </v>
      </c>
      <c r="M89" s="280"/>
      <c r="N89" s="283" t="str">
        <f>Badges!C534</f>
        <v>Go to the movies with a friend</v>
      </c>
      <c r="O89" s="281" t="str">
        <f>IF(Badges!F534="A","A"," ")</f>
        <v xml:space="preserve"> </v>
      </c>
      <c r="Q89" s="280"/>
      <c r="R89" s="283" t="str">
        <f>Badges!C608</f>
        <v>Improve a trail</v>
      </c>
      <c r="S89" s="281" t="str">
        <f>IF(Badges!F608="A","A"," ")</f>
        <v xml:space="preserve"> </v>
      </c>
    </row>
    <row r="90" spans="1:22" x14ac:dyDescent="0.2">
      <c r="B90" s="516" t="str">
        <f>'Journey Awards'!A6</f>
        <v>Brownie Quest</v>
      </c>
      <c r="C90" s="517"/>
      <c r="E90" s="280"/>
      <c r="F90" s="283" t="str">
        <f>Badges!C396</f>
        <v>Make a theme day</v>
      </c>
      <c r="G90" s="281" t="str">
        <f>IF(Badges!F396="A","A"," ")</f>
        <v xml:space="preserve"> </v>
      </c>
      <c r="I90" s="280"/>
      <c r="J90" s="283" t="str">
        <f>Badges!C465</f>
        <v>Read all about it</v>
      </c>
      <c r="K90" s="281" t="str">
        <f>IF(Badges!F465="A","A"," ")</f>
        <v xml:space="preserve"> </v>
      </c>
      <c r="M90" s="280"/>
      <c r="N90" s="283" t="str">
        <f>Badges!C535</f>
        <v>Get outdoors</v>
      </c>
      <c r="O90" s="281" t="str">
        <f>IF(Badges!F535="A","A"," ")</f>
        <v xml:space="preserve"> </v>
      </c>
      <c r="Q90" s="280"/>
      <c r="R90" s="283" t="str">
        <f>Badges!C609</f>
        <v>Care for animals</v>
      </c>
      <c r="S90" s="281" t="str">
        <f>IF(Badges!F609="A","A"," ")</f>
        <v xml:space="preserve"> </v>
      </c>
    </row>
    <row r="91" spans="1:22" x14ac:dyDescent="0.2">
      <c r="B91" s="289" t="str">
        <f>'Journey Awards'!B7</f>
        <v>The Discover Key</v>
      </c>
      <c r="C91" s="288" t="str">
        <f>'Journey Awards'!F11</f>
        <v xml:space="preserve"> </v>
      </c>
      <c r="E91" s="280"/>
      <c r="F91" s="283" t="str">
        <f>Badges!C397</f>
        <v>Make up a championship</v>
      </c>
      <c r="G91" s="281" t="str">
        <f>IF(Badges!F397="A","A"," ")</f>
        <v xml:space="preserve"> </v>
      </c>
      <c r="I91" s="280"/>
      <c r="J91" s="283" t="str">
        <f>Badges!C466</f>
        <v>Talk to an outdoor expert</v>
      </c>
      <c r="K91" s="281" t="str">
        <f>IF(Badges!F466="A","A"," ")</f>
        <v xml:space="preserve"> </v>
      </c>
      <c r="M91" s="280"/>
      <c r="N91" s="283" t="str">
        <f>Badges!C536</f>
        <v>Have fun with friends</v>
      </c>
      <c r="O91" s="281" t="str">
        <f>IF(Badges!F536="A","A"," ")</f>
        <v xml:space="preserve"> </v>
      </c>
      <c r="Q91" s="280"/>
      <c r="R91" s="283" t="str">
        <f>Badges!C610</f>
        <v>Help an outdoors space you love</v>
      </c>
      <c r="S91" s="281" t="str">
        <f>IF(Badges!F610="A","A"," ")</f>
        <v xml:space="preserve"> </v>
      </c>
    </row>
    <row r="92" spans="1:22" x14ac:dyDescent="0.2">
      <c r="B92" s="289" t="str">
        <f>'Journey Awards'!B12</f>
        <v>The Connect Key</v>
      </c>
      <c r="C92" s="288" t="str">
        <f>'Journey Awards'!F16</f>
        <v xml:space="preserve"> </v>
      </c>
      <c r="E92" s="367" t="str">
        <f>Badges!B400</f>
        <v>Celebrating Community</v>
      </c>
      <c r="F92" s="367"/>
      <c r="G92" s="367"/>
      <c r="I92" s="489" t="str">
        <f>Badges!B469</f>
        <v>Brownie Girl Scout Way</v>
      </c>
      <c r="J92" s="490"/>
      <c r="K92" s="490"/>
      <c r="M92" s="489" t="str">
        <f>Badges!B539</f>
        <v>Philanthropist</v>
      </c>
      <c r="N92" s="490"/>
      <c r="O92" s="490"/>
    </row>
    <row r="93" spans="1:22" ht="15.75" x14ac:dyDescent="0.2">
      <c r="B93" s="289" t="str">
        <f>'Journey Awards'!B17</f>
        <v>The Take Action Key</v>
      </c>
      <c r="C93" s="288" t="str">
        <f>'Journey Awards'!F21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08" t="s">
        <v>100</v>
      </c>
      <c r="R93" s="452"/>
      <c r="S93" s="452"/>
    </row>
    <row r="94" spans="1:22" x14ac:dyDescent="0.2">
      <c r="B94" s="289" t="str">
        <f>'Journey Awards'!B22</f>
        <v>The Brownie Quest Award</v>
      </c>
      <c r="C94" s="288" t="str">
        <f>'Journey Awards'!F24</f>
        <v xml:space="preserve"> </v>
      </c>
      <c r="E94" s="280"/>
      <c r="F94" s="283" t="str">
        <f>Badges!C402</f>
        <v>Go on a flag hunt</v>
      </c>
      <c r="G94" s="281" t="str">
        <f>IF(Badges!F402="A","A"," ")</f>
        <v xml:space="preserve"> </v>
      </c>
      <c r="I94" s="280"/>
      <c r="J94" s="283" t="str">
        <f>Badges!C471</f>
        <v>Learn three new Girl Scout songs</v>
      </c>
      <c r="K94" s="281" t="str">
        <f>IF(Badges!F471="A","A"," ")</f>
        <v xml:space="preserve"> </v>
      </c>
      <c r="M94" s="280"/>
      <c r="N94" s="283" t="str">
        <f>Badges!C541</f>
        <v>Create a list</v>
      </c>
      <c r="O94" s="281" t="str">
        <f>IF(Badges!F541="A","A"," ")</f>
        <v xml:space="preserve"> </v>
      </c>
      <c r="Q94" s="534" t="str">
        <f>'Age-Level'!C6</f>
        <v>Cookie Rally (Year 1)</v>
      </c>
      <c r="R94" s="534"/>
      <c r="S94" s="281" t="str">
        <f>IF('Age-Level'!F6="A","A"," ")</f>
        <v xml:space="preserve"> </v>
      </c>
    </row>
    <row r="95" spans="1:22" x14ac:dyDescent="0.2">
      <c r="A95" s="364"/>
      <c r="B95" s="343" t="str">
        <f>'Journey Awards'!A27</f>
        <v>WOW! Wonders of Water</v>
      </c>
      <c r="C95" s="344"/>
      <c r="E95" s="280"/>
      <c r="F95" s="283" t="str">
        <f>Badges!C403</f>
        <v>Draw your state's symbols</v>
      </c>
      <c r="G95" s="281" t="str">
        <f>IF(Badges!F403="A","A"," ")</f>
        <v xml:space="preserve"> </v>
      </c>
      <c r="I95" s="280"/>
      <c r="J95" s="283" t="str">
        <f>Badges!C472</f>
        <v>Learn a new singing game</v>
      </c>
      <c r="K95" s="281" t="str">
        <f>IF(Badges!F472="A","A"," ")</f>
        <v xml:space="preserve"> </v>
      </c>
      <c r="M95" s="280"/>
      <c r="N95" s="283" t="str">
        <f>Badges!C542</f>
        <v>Create posters</v>
      </c>
      <c r="O95" s="281" t="str">
        <f>IF(Badges!F542="A","A"," ")</f>
        <v xml:space="preserve"> </v>
      </c>
      <c r="Q95" s="533" t="str">
        <f>'Age-Level'!C7</f>
        <v>Cookie Sales (Year 1)</v>
      </c>
      <c r="R95" s="533"/>
      <c r="S95" s="288" t="str">
        <f>IF('Age-Level'!F7="A","A"," ")</f>
        <v xml:space="preserve"> </v>
      </c>
      <c r="U95" s="279"/>
      <c r="V95" s="279"/>
    </row>
    <row r="96" spans="1:22" x14ac:dyDescent="0.2">
      <c r="A96" s="364"/>
      <c r="B96" s="289" t="str">
        <f>'Journey Awards'!B28</f>
        <v>LOVE Water</v>
      </c>
      <c r="C96" s="288" t="str">
        <f>'Journey Awards'!F31</f>
        <v xml:space="preserve"> </v>
      </c>
      <c r="E96" s="280"/>
      <c r="F96" s="283" t="str">
        <f>Badges!C404</f>
        <v>Find your own town's symbols</v>
      </c>
      <c r="G96" s="281" t="str">
        <f>IF(Badges!F404="A","A"," ")</f>
        <v xml:space="preserve"> </v>
      </c>
      <c r="I96" s="280"/>
      <c r="J96" s="283" t="str">
        <f>Badges!C473</f>
        <v>Make up your own song based on</v>
      </c>
      <c r="K96" s="281" t="str">
        <f>IF(Badges!F473="A","A"," ")</f>
        <v xml:space="preserve"> </v>
      </c>
      <c r="M96" s="280"/>
      <c r="N96" s="283" t="str">
        <f>Badges!C543</f>
        <v>Get Inspired</v>
      </c>
      <c r="O96" s="281" t="str">
        <f>IF(Badges!F543="A","A"," ")</f>
        <v xml:space="preserve"> </v>
      </c>
      <c r="Q96" s="533" t="str">
        <f>'Age-Level'!C8</f>
        <v>Cookie Pin (Year 1)</v>
      </c>
      <c r="R96" s="533"/>
      <c r="S96" s="288" t="str">
        <f>IF('Age-Level'!F8="A","A"," ")</f>
        <v xml:space="preserve"> </v>
      </c>
      <c r="U96" s="279"/>
      <c r="V96" s="279"/>
    </row>
    <row r="97" spans="1:23" x14ac:dyDescent="0.2">
      <c r="A97" s="364"/>
      <c r="B97" s="289" t="str">
        <f>'Journey Awards'!B32</f>
        <v>SAVE Water</v>
      </c>
      <c r="C97" s="288" t="str">
        <f>'Journey Awards'!F34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'Age-Level'!C9</f>
        <v>Cookie Rally (Year 2)</v>
      </c>
      <c r="R97" s="533"/>
      <c r="S97" s="288" t="str">
        <f>IF('Age-Level'!F9="A","A"," ")</f>
        <v xml:space="preserve"> </v>
      </c>
      <c r="U97" s="279"/>
      <c r="V97" s="279"/>
    </row>
    <row r="98" spans="1:23" ht="14.25" customHeight="1" x14ac:dyDescent="0.2">
      <c r="A98" s="217"/>
      <c r="B98" s="289" t="str">
        <f>'Journey Awards'!B35</f>
        <v>SHARE Water</v>
      </c>
      <c r="C98" s="288" t="str">
        <f>'Journey Awards'!F37</f>
        <v xml:space="preserve"> </v>
      </c>
      <c r="E98" s="280"/>
      <c r="F98" s="283" t="str">
        <f>Badges!C406</f>
        <v>Choose natinoal songs</v>
      </c>
      <c r="G98" s="281" t="str">
        <f>IF(Badges!F406="A","A"," ")</f>
        <v xml:space="preserve"> </v>
      </c>
      <c r="I98" s="280"/>
      <c r="J98" s="283" t="str">
        <f>Badges!C475</f>
        <v>Throw a birthday bash</v>
      </c>
      <c r="K98" s="281" t="str">
        <f>IF(Badges!F475="A","A"," ")</f>
        <v xml:space="preserve"> </v>
      </c>
      <c r="M98" s="280"/>
      <c r="N98" s="283" t="str">
        <f>Badges!C545</f>
        <v>Do you own research</v>
      </c>
      <c r="O98" s="281" t="str">
        <f>IF(Badges!F545="A","A"," ")</f>
        <v xml:space="preserve"> </v>
      </c>
      <c r="Q98" s="533" t="str">
        <f>'Age-Level'!C10</f>
        <v>Cookie Sales (Year 2)</v>
      </c>
      <c r="R98" s="533"/>
      <c r="S98" s="288" t="str">
        <f>IF('Age-Level'!F10="A","A"," ")</f>
        <v xml:space="preserve"> </v>
      </c>
      <c r="U98" s="279"/>
      <c r="V98" s="279"/>
    </row>
    <row r="99" spans="1:23" x14ac:dyDescent="0.2">
      <c r="A99" s="217"/>
      <c r="B99" s="289" t="str">
        <f>'Journey Awards'!B38</f>
        <v>WOW!</v>
      </c>
      <c r="C99" s="288" t="str">
        <f>'Journey Awards'!F40</f>
        <v xml:space="preserve"> </v>
      </c>
      <c r="E99" s="280"/>
      <c r="F99" s="283" t="str">
        <f>Badges!C407</f>
        <v>Pick three community songs</v>
      </c>
      <c r="G99" s="281" t="str">
        <f>IF(Badges!F407="A","A"," ")</f>
        <v xml:space="preserve"> </v>
      </c>
      <c r="I99" s="280"/>
      <c r="J99" s="283" t="str">
        <f>Badges!C476</f>
        <v>Make a birthday card for a Daisy</v>
      </c>
      <c r="K99" s="281" t="str">
        <f>IF(Badges!F476="A","A"," ")</f>
        <v xml:space="preserve"> </v>
      </c>
      <c r="M99" s="280"/>
      <c r="N99" s="283" t="str">
        <f>Badges!C546</f>
        <v>Take a field trip</v>
      </c>
      <c r="O99" s="281" t="str">
        <f>IF(Badges!F546="A","A"," ")</f>
        <v xml:space="preserve"> </v>
      </c>
      <c r="Q99" s="533" t="str">
        <f>'Age-Level'!C11</f>
        <v>Cookie Pin (Year 2)</v>
      </c>
      <c r="R99" s="533"/>
      <c r="S99" s="288" t="str">
        <f>IF('Age-Level'!F11="A","A"," ")</f>
        <v xml:space="preserve"> </v>
      </c>
      <c r="U99" s="352"/>
      <c r="V99" s="353"/>
      <c r="W99" s="337"/>
    </row>
    <row r="100" spans="1:23" x14ac:dyDescent="0.2">
      <c r="B100" s="379" t="str">
        <f>'Journey Awards'!A43</f>
        <v>A World of Girls</v>
      </c>
      <c r="C100" s="380"/>
      <c r="E100" s="280"/>
      <c r="F100" s="283" t="str">
        <f>Badges!C408</f>
        <v>Find three celebration songs</v>
      </c>
      <c r="G100" s="281" t="str">
        <f>IF(Badges!F408="A","A"," ")</f>
        <v xml:space="preserve"> </v>
      </c>
      <c r="I100" s="280"/>
      <c r="J100" s="283" t="str">
        <f>Badges!C477</f>
        <v>Make up a birthday message</v>
      </c>
      <c r="K100" s="281" t="str">
        <f>IF(Badges!F477="A","A"," ")</f>
        <v xml:space="preserve"> </v>
      </c>
      <c r="M100" s="280"/>
      <c r="N100" s="283" t="str">
        <f>Badges!C547</f>
        <v>Invite a guest speaker</v>
      </c>
      <c r="O100" s="281" t="str">
        <f>IF(Badges!F547="A","A"," ")</f>
        <v xml:space="preserve"> </v>
      </c>
      <c r="Q100" s="533" t="str">
        <f>Summary!A68</f>
        <v>Fall Sales (Year 1)</v>
      </c>
      <c r="R100" s="533"/>
      <c r="S100" s="282" t="str">
        <f>IF('Age-Level'!F13="A","A","")</f>
        <v/>
      </c>
      <c r="U100" s="279"/>
      <c r="V100" s="279"/>
    </row>
    <row r="101" spans="1:23" x14ac:dyDescent="0.2">
      <c r="B101" s="289" t="str">
        <f>'Journey Awards'!B44</f>
        <v>Hear a Story</v>
      </c>
      <c r="C101" s="288" t="str">
        <f>'Journey Awards'!F46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Summary!A69</f>
        <v>Fall Sales (Year 2)</v>
      </c>
      <c r="R101" s="533"/>
      <c r="S101" s="282" t="str">
        <f>IF('Age-Level'!F14="A","A","")</f>
        <v/>
      </c>
      <c r="U101" s="279"/>
      <c r="V101" s="279"/>
    </row>
    <row r="102" spans="1:23" x14ac:dyDescent="0.2">
      <c r="B102" s="289" t="str">
        <f>'Journey Awards'!B47</f>
        <v>Change a Story</v>
      </c>
      <c r="C102" s="288" t="str">
        <f>'Journey Awards'!F49</f>
        <v xml:space="preserve"> </v>
      </c>
      <c r="E102" s="280"/>
      <c r="F102" s="283" t="str">
        <f>Badges!C410</f>
        <v>Join a parade</v>
      </c>
      <c r="G102" s="281" t="str">
        <f>IF(Badges!F410="A","A"," ")</f>
        <v xml:space="preserve"> </v>
      </c>
      <c r="I102" s="280"/>
      <c r="J102" s="283" t="str">
        <f>Badges!C479</f>
        <v>Make up a game about your</v>
      </c>
      <c r="K102" s="281" t="str">
        <f>IF(Badges!F479="A","A"," ")</f>
        <v xml:space="preserve"> </v>
      </c>
      <c r="M102" s="280"/>
      <c r="N102" s="283" t="str">
        <f>Badges!C549</f>
        <v>Do you own research</v>
      </c>
      <c r="O102" s="281" t="str">
        <f>IF(Badges!F549="A","A"," ")</f>
        <v xml:space="preserve"> </v>
      </c>
      <c r="Q102" s="533" t="str">
        <f>Summary!A70</f>
        <v>Thinking Day (Year 1)</v>
      </c>
      <c r="R102" s="533"/>
      <c r="S102" s="282" t="str">
        <f>IF('Age-Level'!F16="A","A","")</f>
        <v/>
      </c>
      <c r="U102" s="279"/>
      <c r="V102" s="279"/>
    </row>
    <row r="103" spans="1:23" x14ac:dyDescent="0.2">
      <c r="B103" s="289" t="str">
        <f>'Journey Awards'!B50</f>
        <v>Tell a Story</v>
      </c>
      <c r="C103" s="288" t="str">
        <f>'Journey Awards'!F52</f>
        <v xml:space="preserve"> </v>
      </c>
      <c r="E103" s="280"/>
      <c r="F103" s="283" t="str">
        <f>Badges!C411</f>
        <v>Learn to march</v>
      </c>
      <c r="G103" s="281" t="str">
        <f>IF(Badges!F411="A","A"," ")</f>
        <v xml:space="preserve"> </v>
      </c>
      <c r="I103" s="280"/>
      <c r="J103" s="283" t="str">
        <f>Badges!C480</f>
        <v>Create a story, play, or puppet</v>
      </c>
      <c r="K103" s="281" t="str">
        <f>IF(Badges!F480="A","A"," ")</f>
        <v xml:space="preserve"> </v>
      </c>
      <c r="M103" s="280"/>
      <c r="N103" s="283" t="str">
        <f>Badges!C550</f>
        <v>Get secondhand knowledge</v>
      </c>
      <c r="O103" s="281" t="str">
        <f>IF(Badges!F550="A","A"," ")</f>
        <v xml:space="preserve"> </v>
      </c>
      <c r="Q103" s="533" t="str">
        <f>Summary!A71</f>
        <v>Thinking Day (Year 2)</v>
      </c>
      <c r="R103" s="533"/>
      <c r="S103" s="282" t="str">
        <f>IF('Age-Level'!F17="A","A","")</f>
        <v/>
      </c>
      <c r="U103" s="279"/>
      <c r="V103" s="279"/>
    </row>
    <row r="104" spans="1:23" x14ac:dyDescent="0.2">
      <c r="B104" s="289" t="str">
        <f>'Journey Awards'!B53</f>
        <v>Better World for Girls!</v>
      </c>
      <c r="C104" s="288" t="str">
        <f>'Journey Awards'!F55</f>
        <v xml:space="preserve"> </v>
      </c>
      <c r="E104" s="280"/>
      <c r="F104" s="283" t="str">
        <f>Badges!C412</f>
        <v>See a band review or field show</v>
      </c>
      <c r="G104" s="281" t="str">
        <f>IF(Badges!F412="A","A"," ")</f>
        <v xml:space="preserve"> </v>
      </c>
      <c r="I104" s="280"/>
      <c r="J104" s="283" t="str">
        <f>Badges!C481</f>
        <v>Make a team mural, collage, flag</v>
      </c>
      <c r="K104" s="281" t="str">
        <f>IF(Badges!F481="A","A"," ")</f>
        <v xml:space="preserve"> </v>
      </c>
      <c r="M104" s="280"/>
      <c r="N104" s="283" t="str">
        <f>Badges!C551</f>
        <v>Invite a guest speaker</v>
      </c>
      <c r="O104" s="281" t="str">
        <f>IF(Badges!F551="A","A"," ")</f>
        <v xml:space="preserve"> </v>
      </c>
      <c r="Q104" s="533" t="str">
        <f>Summary!A72</f>
        <v>Investiture</v>
      </c>
      <c r="R104" s="533"/>
      <c r="S104" s="282" t="str">
        <f>IF('Age-Level'!F19="A","A","")</f>
        <v/>
      </c>
      <c r="U104" s="279"/>
      <c r="V104" s="279"/>
    </row>
    <row r="105" spans="1:23" x14ac:dyDescent="0.2">
      <c r="B105" s="363"/>
      <c r="C105" s="363"/>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Summary!A73</f>
        <v>Rededication (1st year)</v>
      </c>
      <c r="R105" s="533"/>
      <c r="S105" s="282" t="str">
        <f>IF('Age-Level'!F20="A","A","")</f>
        <v/>
      </c>
      <c r="U105" s="279"/>
      <c r="V105" s="279"/>
    </row>
    <row r="106" spans="1:23" x14ac:dyDescent="0.2">
      <c r="A106" s="365" t="s">
        <v>416</v>
      </c>
      <c r="B106" s="366"/>
      <c r="C106" s="366"/>
      <c r="E106" s="280"/>
      <c r="F106" s="283" t="str">
        <f>Badges!C414</f>
        <v>Follow a landmark trail</v>
      </c>
      <c r="G106" s="281" t="str">
        <f>IF(Badges!F414="A","A"," ")</f>
        <v xml:space="preserve"> </v>
      </c>
      <c r="I106" s="280"/>
      <c r="J106" s="283" t="str">
        <f>Badges!C483</f>
        <v>A better room or home</v>
      </c>
      <c r="K106" s="281" t="str">
        <f>IF(Badges!F483="A","A"," ")</f>
        <v xml:space="preserve"> </v>
      </c>
      <c r="M106" s="280"/>
      <c r="N106" s="283" t="str">
        <f>Badges!C553</f>
        <v>Take a field trip</v>
      </c>
      <c r="O106" s="281" t="str">
        <f>IF(Badges!F553="A","A"," ")</f>
        <v xml:space="preserve"> </v>
      </c>
      <c r="Q106" s="533" t="str">
        <f>Summary!A74</f>
        <v>Rededication (2nd year)</v>
      </c>
      <c r="R106" s="533"/>
      <c r="S106" s="282" t="str">
        <f>IF('Age-Level'!F21="A","A","")</f>
        <v/>
      </c>
      <c r="U106" s="279"/>
      <c r="V106" s="279"/>
    </row>
    <row r="107" spans="1:23" x14ac:dyDescent="0.2">
      <c r="A107" s="284"/>
      <c r="B107" s="377" t="str">
        <f>Bridging!B6</f>
        <v>Pass It On!</v>
      </c>
      <c r="C107" s="330" t="str">
        <f>IF(Bridging!F10="C","C",IF(Bridging!F10="P","P",""))</f>
        <v/>
      </c>
      <c r="E107" s="280"/>
      <c r="F107" s="283" t="str">
        <f>Badges!C415</f>
        <v>Tour a landmark that honors the</v>
      </c>
      <c r="G107" s="281" t="str">
        <f>IF(Badges!F415="A","A"," ")</f>
        <v xml:space="preserve"> </v>
      </c>
      <c r="I107" s="280"/>
      <c r="J107" s="283" t="str">
        <f>Badges!C484</f>
        <v>A better meeting place</v>
      </c>
      <c r="K107" s="281" t="str">
        <f>IF(Badges!F484="A","A"," ")</f>
        <v xml:space="preserve"> </v>
      </c>
      <c r="M107" s="280"/>
      <c r="N107" s="283" t="str">
        <f>Badges!C554</f>
        <v>Invite a guest speaker</v>
      </c>
      <c r="O107" s="281" t="str">
        <f>IF(Badges!F554="A","A"," ")</f>
        <v xml:space="preserve"> </v>
      </c>
      <c r="Q107" s="533" t="str">
        <f>Summary!A75</f>
        <v>Rededication (3rd year)</v>
      </c>
      <c r="R107" s="533"/>
      <c r="S107" s="282" t="str">
        <f>IF('Age-Level'!F22="A","A","")</f>
        <v/>
      </c>
      <c r="U107" s="279"/>
      <c r="V107" s="279"/>
    </row>
    <row r="108" spans="1:23" x14ac:dyDescent="0.2">
      <c r="A108" s="284"/>
      <c r="B108" s="286" t="str">
        <f>Bridging!B11</f>
        <v>Look Ahead!</v>
      </c>
      <c r="C108" s="282" t="str">
        <f>IF(Bridging!F15="C","C",IF(Bridging!F15="P","P",""))</f>
        <v/>
      </c>
      <c r="E108" s="280"/>
      <c r="F108" s="283" t="str">
        <f>Badges!C416</f>
        <v>Make a landmark map</v>
      </c>
      <c r="G108" s="281" t="str">
        <f>IF(Badges!F416="A","A"," ")</f>
        <v xml:space="preserve"> </v>
      </c>
      <c r="I108" s="280"/>
      <c r="J108" s="283" t="str">
        <f>Badges!C485</f>
        <v>A better classroom</v>
      </c>
      <c r="K108" s="281" t="str">
        <f>IF(Badges!F485="A","A"," ")</f>
        <v xml:space="preserve"> </v>
      </c>
      <c r="M108" s="280"/>
      <c r="N108" s="283" t="str">
        <f>Badges!C555</f>
        <v>Find out about helping people</v>
      </c>
      <c r="O108" s="281" t="str">
        <f>IF(Badges!F555="A","A"," ")</f>
        <v xml:space="preserve"> </v>
      </c>
      <c r="Q108" s="487" t="str">
        <f>Summary!A76</f>
        <v>My Promise, My Faith (Year 1)</v>
      </c>
      <c r="R108" s="535"/>
      <c r="S108" s="291" t="str">
        <f>IF('Age-Level'!F29="C","C","")</f>
        <v/>
      </c>
      <c r="U108" s="279"/>
      <c r="V108" s="279"/>
    </row>
    <row r="109" spans="1:23" x14ac:dyDescent="0.2">
      <c r="A109" s="284"/>
      <c r="B109" s="371" t="str">
        <f>Bridging!C16</f>
        <v>Plan a Ceremony</v>
      </c>
      <c r="C109" s="282" t="str">
        <f>IF(Bridging!F17="C","C",IF(Bridging!F17="P","P",""))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2">
        <v>1</v>
      </c>
      <c r="R109" s="341" t="str">
        <f>'Age-Level'!C24</f>
        <v>Choose one line from the Law</v>
      </c>
      <c r="S109" s="282" t="str">
        <f>IF('Age-Level'!F24="A","A","")</f>
        <v/>
      </c>
      <c r="U109" s="279"/>
      <c r="V109" s="279"/>
    </row>
    <row r="110" spans="1:23" x14ac:dyDescent="0.2">
      <c r="B110" s="287" t="s">
        <v>80</v>
      </c>
      <c r="C110" s="282" t="str">
        <f>IF(Bridging!F18="C","C",IF(Bridging!F18="P","P",""))</f>
        <v/>
      </c>
      <c r="E110" s="280"/>
      <c r="F110" s="283" t="str">
        <f>Badges!C418</f>
        <v>Join a flag ceremony</v>
      </c>
      <c r="G110" s="281" t="str">
        <f>IF(Badges!F418="A","A"," ")</f>
        <v xml:space="preserve"> </v>
      </c>
      <c r="I110" s="280"/>
      <c r="J110" s="283" t="str">
        <f>Badges!C487</f>
        <v>Follow in a Girl Scout's footsteps</v>
      </c>
      <c r="K110" s="281" t="str">
        <f>IF(Badges!F487="A","A"," ")</f>
        <v xml:space="preserve"> </v>
      </c>
      <c r="M110" s="280"/>
      <c r="N110" s="283" t="str">
        <f>Badges!C557</f>
        <v>Donate money</v>
      </c>
      <c r="O110" s="281" t="str">
        <f>IF(Badges!F557="A","A"," ")</f>
        <v xml:space="preserve"> </v>
      </c>
      <c r="Q110" s="293">
        <v>2</v>
      </c>
      <c r="R110" s="341" t="str">
        <f>'Age-Level'!C25</f>
        <v>Find a woman in your community</v>
      </c>
      <c r="S110" s="282" t="str">
        <f>IF('Age-Level'!F25="A","A","")</f>
        <v/>
      </c>
      <c r="U110" s="353"/>
      <c r="V110" s="353"/>
      <c r="W110" s="337"/>
    </row>
    <row r="111" spans="1:23" x14ac:dyDescent="0.2">
      <c r="B111" s="327"/>
      <c r="C111" s="369"/>
      <c r="E111" s="280"/>
      <c r="F111" s="283" t="str">
        <f>Badges!C419</f>
        <v>Join a town ceremony</v>
      </c>
      <c r="G111" s="281" t="str">
        <f>IF(Badges!F419="A","A"," ")</f>
        <v xml:space="preserve"> </v>
      </c>
      <c r="I111" s="280"/>
      <c r="J111" s="283" t="str">
        <f>Badges!C488</f>
        <v>Read the Brownie Story from an</v>
      </c>
      <c r="K111" s="281" t="str">
        <f>IF(Badges!F488="A","A"," ")</f>
        <v xml:space="preserve"> </v>
      </c>
      <c r="M111" s="280"/>
      <c r="N111" s="283" t="str">
        <f>Badges!C558</f>
        <v>Organize a great food donation</v>
      </c>
      <c r="O111" s="281" t="str">
        <f>IF(Badges!F558="A","A"," ")</f>
        <v xml:space="preserve"> </v>
      </c>
      <c r="Q111" s="293">
        <v>3</v>
      </c>
      <c r="R111" s="341" t="str">
        <f>'Age-Level'!C26</f>
        <v>Gather three inspirational quotes</v>
      </c>
      <c r="S111" s="282" t="str">
        <f>IF('Age-Level'!F26="A","A","")</f>
        <v/>
      </c>
      <c r="U111" s="279"/>
      <c r="V111" s="279"/>
    </row>
    <row r="112" spans="1:23" x14ac:dyDescent="0.2">
      <c r="A112" s="378" t="str">
        <f>Badges!B354</f>
        <v>Painting</v>
      </c>
      <c r="B112" s="376"/>
      <c r="C112" s="376"/>
      <c r="E112" s="280"/>
      <c r="F112" s="283" t="str">
        <f>Badges!C420</f>
        <v>Make up your own</v>
      </c>
      <c r="G112" s="281" t="str">
        <f>IF(Badges!F420="A","A"," ")</f>
        <v xml:space="preserve"> </v>
      </c>
      <c r="I112" s="280"/>
      <c r="J112" s="283" t="str">
        <f>Badges!C489</f>
        <v>Make up a story about Campbell</v>
      </c>
      <c r="K112" s="281" t="str">
        <f>IF(Badges!F489="A","A"," ")</f>
        <v xml:space="preserve"> </v>
      </c>
      <c r="M112" s="280"/>
      <c r="N112" s="283" t="str">
        <f>Badges!C559</f>
        <v>Host a clothing-donation party</v>
      </c>
      <c r="O112" s="281" t="str">
        <f>IF(Badges!F559="A","A"," ")</f>
        <v xml:space="preserve"> </v>
      </c>
      <c r="Q112" s="293">
        <v>4</v>
      </c>
      <c r="R112" s="341" t="str">
        <f>'Age-Level'!C27</f>
        <v>Make something to remind you</v>
      </c>
      <c r="S112" s="282" t="str">
        <f>IF('Age-Level'!F27="A","A","")</f>
        <v/>
      </c>
      <c r="U112" s="279"/>
      <c r="V112" s="279"/>
    </row>
    <row r="113" spans="1:22" x14ac:dyDescent="0.2">
      <c r="A113" s="280">
        <v>1</v>
      </c>
      <c r="B113" s="283" t="str">
        <f>Badges!C355</f>
        <v>Get Inspired</v>
      </c>
      <c r="C113" s="294"/>
      <c r="E113" s="367" t="str">
        <f>Badges!B423</f>
        <v>Snacks</v>
      </c>
      <c r="F113" s="368"/>
      <c r="G113" s="368"/>
      <c r="I113" s="367" t="str">
        <f>Badges!B492</f>
        <v>Bugs</v>
      </c>
      <c r="J113" s="368"/>
      <c r="K113" s="368"/>
      <c r="M113" s="367" t="str">
        <f>Badges!B563</f>
        <v>Meet My Customers</v>
      </c>
      <c r="N113" s="368"/>
      <c r="O113" s="368"/>
      <c r="Q113" s="342">
        <v>5</v>
      </c>
      <c r="R113" s="341" t="str">
        <f>'Age-Level'!C28</f>
        <v>Keep the connection strong.</v>
      </c>
      <c r="S113" s="282" t="str">
        <f>IF('Age-Level'!F28="A","A","")</f>
        <v/>
      </c>
      <c r="U113" s="279"/>
      <c r="V113" s="279"/>
    </row>
    <row r="114" spans="1:22" x14ac:dyDescent="0.2">
      <c r="A114" s="280"/>
      <c r="B114" s="283" t="str">
        <f>Badges!C356</f>
        <v>Talk to a painter</v>
      </c>
      <c r="C114" s="281" t="str">
        <f>IF(Badges!F356="A","A","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534" t="str">
        <f>Summary!A77</f>
        <v>My Promise, My Faith (Year 2)</v>
      </c>
      <c r="R114" s="495"/>
      <c r="S114" s="325" t="str">
        <f>IF('Age-Level'!F35="C","C","")</f>
        <v/>
      </c>
      <c r="U114" s="279"/>
      <c r="V114" s="279"/>
    </row>
    <row r="115" spans="1:22" x14ac:dyDescent="0.2">
      <c r="A115" s="280"/>
      <c r="B115" s="283" t="str">
        <f>Badges!C357</f>
        <v>Go to an art show or museum</v>
      </c>
      <c r="C115" s="281" t="str">
        <f>IF(Badges!F357="A","A"," ")</f>
        <v xml:space="preserve"> </v>
      </c>
      <c r="E115" s="280"/>
      <c r="F115" s="283" t="str">
        <f>Badges!C425</f>
        <v>Is the food good for me?</v>
      </c>
      <c r="G115" s="281" t="str">
        <f>IF(Badges!F425="A","A"," ")</f>
        <v xml:space="preserve"> </v>
      </c>
      <c r="I115" s="280"/>
      <c r="J115" s="283" t="str">
        <f>Badges!C494</f>
        <v>Talk to a bug specialist in your</v>
      </c>
      <c r="K115" s="281" t="str">
        <f>IF(Badges!F494="A","A"," ")</f>
        <v xml:space="preserve"> </v>
      </c>
      <c r="M115" s="280"/>
      <c r="N115" s="283" t="str">
        <f>Badges!C565</f>
        <v xml:space="preserve">Talk to your family or Brownie </v>
      </c>
      <c r="O115" s="281" t="str">
        <f>IF(Badges!F565="A","A"," ")</f>
        <v xml:space="preserve"> </v>
      </c>
      <c r="Q115" s="292">
        <v>1</v>
      </c>
      <c r="R115" s="371" t="str">
        <f>'Age-Level'!C31</f>
        <v>Choose one line from the Law</v>
      </c>
      <c r="S115" s="282" t="str">
        <f>IF('Age-Level'!F31="A","A","")</f>
        <v/>
      </c>
      <c r="U115" s="279"/>
      <c r="V115" s="279"/>
    </row>
    <row r="116" spans="1:22" x14ac:dyDescent="0.2">
      <c r="A116" s="280"/>
      <c r="B116" s="283" t="str">
        <f>Badges!C358</f>
        <v xml:space="preserve">Team up with an adult to find </v>
      </c>
      <c r="C116" s="281" t="str">
        <f>IF(Badges!F358="A","A"," ")</f>
        <v xml:space="preserve"> </v>
      </c>
      <c r="E116" s="280"/>
      <c r="F116" s="283" t="str">
        <f>Badges!C426</f>
        <v>Is the food good for the earth?</v>
      </c>
      <c r="G116" s="281" t="str">
        <f>IF(Badges!F426="A","A"," ")</f>
        <v xml:space="preserve"> </v>
      </c>
      <c r="I116" s="280"/>
      <c r="J116" s="283" t="str">
        <f>Badges!C495</f>
        <v>With an adult's help, find websites</v>
      </c>
      <c r="K116" s="281" t="str">
        <f>IF(Badges!F495="A","A"," ")</f>
        <v xml:space="preserve"> </v>
      </c>
      <c r="M116" s="280">
        <v>2</v>
      </c>
      <c r="N116" s="283" t="str">
        <f>Badges!C566</f>
        <v>Talk to some customers</v>
      </c>
      <c r="O116" s="294"/>
      <c r="Q116" s="293">
        <v>2</v>
      </c>
      <c r="R116" s="371" t="str">
        <f>'Age-Level'!C32</f>
        <v>Find a woman in your community</v>
      </c>
      <c r="S116" s="282" t="str">
        <f>IF('Age-Level'!F32="A","A","")</f>
        <v/>
      </c>
    </row>
    <row r="117" spans="1:22" x14ac:dyDescent="0.2">
      <c r="A117" s="280">
        <v>2</v>
      </c>
      <c r="B117" s="283" t="str">
        <f>Badges!C359</f>
        <v>Paint the real world</v>
      </c>
      <c r="C117" s="294"/>
      <c r="E117" s="280"/>
      <c r="F117" s="283" t="str">
        <f>Badges!C427</f>
        <v>What's in that snack?</v>
      </c>
      <c r="G117" s="281" t="str">
        <f>IF(Badges!F427="A","A"," ")</f>
        <v xml:space="preserve"> </v>
      </c>
      <c r="I117" s="280"/>
      <c r="J117" s="283" t="str">
        <f>Badges!C496</f>
        <v>Read a book or watch a video</v>
      </c>
      <c r="K117" s="281" t="str">
        <f>IF(Badges!F496="A","A"," ")</f>
        <v xml:space="preserve"> </v>
      </c>
      <c r="M117" s="280"/>
      <c r="N117" s="283" t="str">
        <f>Badges!C567</f>
        <v>With your family or Brownie friends</v>
      </c>
      <c r="O117" s="281" t="str">
        <f>IF(Badges!F567="A","A"," ")</f>
        <v xml:space="preserve"> </v>
      </c>
      <c r="Q117" s="293">
        <v>3</v>
      </c>
      <c r="R117" s="371" t="str">
        <f>'Age-Level'!C33</f>
        <v>Gather three inspirational quotes</v>
      </c>
      <c r="S117" s="282" t="str">
        <f>IF('Age-Level'!F33="A","A","")</f>
        <v/>
      </c>
    </row>
    <row r="118" spans="1:22" x14ac:dyDescent="0.2">
      <c r="A118" s="280"/>
      <c r="B118" s="283" t="str">
        <f>Badges!C360</f>
        <v>Paint a portrait of a family</v>
      </c>
      <c r="C118" s="281" t="str">
        <f>IF(Badges!F360="A","A","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293">
        <v>4</v>
      </c>
      <c r="R118" s="371" t="str">
        <f>'Age-Level'!C34</f>
        <v>Make something to remind you</v>
      </c>
      <c r="S118" s="282" t="str">
        <f>IF('Age-Level'!F34="A","A","")</f>
        <v/>
      </c>
    </row>
    <row r="119" spans="1:22" x14ac:dyDescent="0.2">
      <c r="A119" s="280"/>
      <c r="B119" s="283" t="str">
        <f>Badges!C361</f>
        <v>Paint an outdoor landscape</v>
      </c>
      <c r="C119" s="281" t="str">
        <f>IF(Badges!F361="A","A"," ")</f>
        <v xml:space="preserve"> </v>
      </c>
      <c r="E119" s="280"/>
      <c r="F119" s="283" t="str">
        <f>Badges!C429</f>
        <v>Make your own restaurant snack</v>
      </c>
      <c r="G119" s="281" t="str">
        <f>IF(Badges!F429="A","A"," ")</f>
        <v xml:space="preserve"> </v>
      </c>
      <c r="I119" s="280"/>
      <c r="J119" s="283" t="str">
        <f>Badges!C498</f>
        <v>Make a paper-plate spider</v>
      </c>
      <c r="K119" s="281" t="str">
        <f>IF(Badges!F498="A","A"," ")</f>
        <v xml:space="preserve"> </v>
      </c>
      <c r="M119" s="280"/>
      <c r="N119" s="283" t="str">
        <f>Badges!C569</f>
        <v>In your group or with your family</v>
      </c>
      <c r="O119" s="281" t="str">
        <f>IF(Badges!F569="A","A"," ")</f>
        <v xml:space="preserve"> </v>
      </c>
      <c r="Q119" s="375">
        <v>5</v>
      </c>
      <c r="R119" s="371" t="str">
        <f>'Age-Level'!C35</f>
        <v>Keep the connection strong.</v>
      </c>
      <c r="S119" s="282" t="str">
        <f>IF('Age-Level'!F35="A","A","")</f>
        <v/>
      </c>
    </row>
    <row r="120" spans="1:22" x14ac:dyDescent="0.2">
      <c r="A120" s="280"/>
      <c r="B120" s="283" t="str">
        <f>Badges!C362</f>
        <v>Paint a still live.</v>
      </c>
      <c r="C120" s="281" t="str">
        <f>IF(Badges!F362="A","A"," ")</f>
        <v xml:space="preserve"> </v>
      </c>
      <c r="E120" s="280"/>
      <c r="F120" s="283" t="str">
        <f>Badges!C430</f>
        <v>Make a savory snack from a</v>
      </c>
      <c r="G120" s="281" t="str">
        <f>IF(Badges!F430="A","A"," ")</f>
        <v xml:space="preserve"> </v>
      </c>
      <c r="I120" s="280"/>
      <c r="J120" s="283" t="str">
        <f>Badges!C499</f>
        <v>Make an egg-carton caterpillar</v>
      </c>
      <c r="K120" s="281" t="str">
        <f>IF(Badges!F499="A","A"," ")</f>
        <v xml:space="preserve"> </v>
      </c>
      <c r="M120" s="280">
        <v>4</v>
      </c>
      <c r="N120" s="283" t="str">
        <f>Badges!C570</f>
        <v>Role-play good customer relations</v>
      </c>
      <c r="O120" s="294"/>
      <c r="Q120" s="371" t="str">
        <f>Summary!A78</f>
        <v>Global Action Award</v>
      </c>
      <c r="R120" s="371"/>
      <c r="S120" s="282" t="str">
        <f>IF('Age-Level'!F38="A","A","")</f>
        <v/>
      </c>
    </row>
    <row r="121" spans="1:22" x14ac:dyDescent="0.2">
      <c r="A121" s="280">
        <v>3</v>
      </c>
      <c r="B121" s="283" t="str">
        <f>Badges!C363</f>
        <v>Paint a mood</v>
      </c>
      <c r="C121" s="294"/>
      <c r="E121" s="280"/>
      <c r="F121" s="283" t="str">
        <f>Badges!C431</f>
        <v>Make a veggie face</v>
      </c>
      <c r="G121" s="281" t="str">
        <f>IF(Badges!F431="A","A"," ")</f>
        <v xml:space="preserve"> </v>
      </c>
      <c r="I121" s="280"/>
      <c r="J121" s="283" t="str">
        <f>Badges!C500</f>
        <v>Make your own butterfly</v>
      </c>
      <c r="K121" s="281" t="str">
        <f>IF(Badges!F500="A","A"," ")</f>
        <v xml:space="preserve"> </v>
      </c>
      <c r="M121" s="280"/>
      <c r="N121" s="283" t="str">
        <f>Badges!C571</f>
        <v>With your friends or family</v>
      </c>
      <c r="O121" s="281" t="str">
        <f>IF(Badges!F571="A","A"," ")</f>
        <v xml:space="preserve"> </v>
      </c>
      <c r="Q121" s="371" t="str">
        <f>Summary!A79</f>
        <v>Journey Summit Pin</v>
      </c>
      <c r="R121" s="371"/>
      <c r="S121" s="282" t="str">
        <f>IF('Age-Level'!F40="C","C","")</f>
        <v/>
      </c>
    </row>
    <row r="122" spans="1:22" x14ac:dyDescent="0.2">
      <c r="A122" s="280"/>
      <c r="B122" s="283" t="str">
        <f>Badges!C364</f>
        <v>Calm</v>
      </c>
      <c r="C122" s="281" t="str">
        <f>IF(Badges!F364="A","A","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371" t="str">
        <f>Summary!A80</f>
        <v>Safety Award</v>
      </c>
      <c r="R122" s="372"/>
      <c r="S122" s="291"/>
    </row>
    <row r="123" spans="1:22" x14ac:dyDescent="0.2">
      <c r="A123" s="280"/>
      <c r="B123" s="283" t="str">
        <f>Badges!C365</f>
        <v>Happy</v>
      </c>
      <c r="C123" s="281" t="str">
        <f>IF(Badges!F365="A","A"," ")</f>
        <v xml:space="preserve"> </v>
      </c>
      <c r="E123" s="280"/>
      <c r="F123" s="283" t="str">
        <f>Badges!C433</f>
        <v>Create a holiday dessert</v>
      </c>
      <c r="G123" s="281" t="str">
        <f>IF(Badges!F433="A","A"," ")</f>
        <v xml:space="preserve"> </v>
      </c>
      <c r="I123" s="280"/>
      <c r="J123" s="283" t="str">
        <f>Badges!C502</f>
        <v>Watch three bugs</v>
      </c>
      <c r="K123" s="281" t="str">
        <f>IF(Badges!F502="A","A"," ")</f>
        <v xml:space="preserve"> </v>
      </c>
      <c r="M123" s="280"/>
      <c r="N123" s="283" t="str">
        <f>Badges!C573</f>
        <v>Everybody who buys cookies is</v>
      </c>
      <c r="O123" s="281" t="str">
        <f>IF(Badges!F573="A","A"," ")</f>
        <v xml:space="preserve"> </v>
      </c>
      <c r="Q123" s="292">
        <v>1</v>
      </c>
      <c r="R123" s="371" t="str">
        <f>'Age-Level'!C42</f>
        <v xml:space="preserve">Talk to a teacher, parent, or </v>
      </c>
      <c r="S123" s="282" t="str">
        <f>IF('Age-Level'!F42="A","A","")</f>
        <v/>
      </c>
    </row>
    <row r="124" spans="1:22" x14ac:dyDescent="0.2">
      <c r="A124" s="280"/>
      <c r="B124" s="283" t="str">
        <f>Badges!C366</f>
        <v>Angry</v>
      </c>
      <c r="C124" s="281" t="str">
        <f>IF(Badges!F366="A","A"," ")</f>
        <v xml:space="preserve"> </v>
      </c>
      <c r="E124" s="280"/>
      <c r="F124" s="283" t="str">
        <f>Badges!C434</f>
        <v>Make a snack "in disguise"</v>
      </c>
      <c r="G124" s="281" t="str">
        <f>IF(Badges!F434="A","A"," ")</f>
        <v xml:space="preserve"> </v>
      </c>
      <c r="I124" s="280"/>
      <c r="J124" s="283" t="str">
        <f>Badges!C503</f>
        <v>With an adult, find an ant trail</v>
      </c>
      <c r="K124" s="281" t="str">
        <f>IF(Badges!F503="A","A"," ")</f>
        <v xml:space="preserve"> </v>
      </c>
      <c r="M124" s="367" t="str">
        <f>Badges!B576</f>
        <v>Give Back</v>
      </c>
      <c r="N124" s="368"/>
      <c r="O124" s="368"/>
      <c r="Q124" s="293">
        <v>2</v>
      </c>
      <c r="R124" s="371" t="str">
        <f>'Age-Level'!C43</f>
        <v>Get a map of your neighborhood</v>
      </c>
      <c r="S124" s="282" t="str">
        <f>IF('Age-Level'!F43="A","A","")</f>
        <v/>
      </c>
    </row>
    <row r="125" spans="1:22" x14ac:dyDescent="0.2">
      <c r="A125" s="280">
        <v>4</v>
      </c>
      <c r="B125" s="283" t="str">
        <f>Badges!C367</f>
        <v>Paint without brushes</v>
      </c>
      <c r="C125" s="294"/>
      <c r="E125" s="280"/>
      <c r="F125" s="283" t="str">
        <f>Badges!C435</f>
        <v>Make your own cookies</v>
      </c>
      <c r="G125" s="281" t="str">
        <f>IF(Badges!F435="A","A"," ")</f>
        <v xml:space="preserve"> </v>
      </c>
      <c r="I125" s="280"/>
      <c r="J125" s="283" t="str">
        <f>Badges!C504</f>
        <v>Make a bug box</v>
      </c>
      <c r="K125" s="281" t="str">
        <f>IF(Badges!F504="A","A"," ")</f>
        <v xml:space="preserve"> </v>
      </c>
      <c r="M125" s="280">
        <v>1</v>
      </c>
      <c r="N125" s="283" t="str">
        <f>Badges!C577</f>
        <v>Find out about businesses that</v>
      </c>
      <c r="O125" s="294"/>
      <c r="Q125" s="293">
        <v>3</v>
      </c>
      <c r="R125" s="371" t="str">
        <f>'Age-Level'!C44</f>
        <v>Find out how a smoke alarm</v>
      </c>
      <c r="S125" s="282" t="str">
        <f>IF('Age-Level'!F44="A","A","")</f>
        <v/>
      </c>
    </row>
    <row r="126" spans="1:22" x14ac:dyDescent="0.2">
      <c r="A126" s="280"/>
      <c r="B126" s="283" t="str">
        <f>Badges!C368</f>
        <v>Paint something from nature</v>
      </c>
      <c r="C126" s="281" t="str">
        <f>IF(Badges!F368="A","A","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IF(Badges!F578="A","A"," ")</f>
        <v xml:space="preserve"> </v>
      </c>
      <c r="Q126" s="293">
        <v>4</v>
      </c>
      <c r="R126" s="371" t="str">
        <f>'Age-Level'!C45</f>
        <v>Choose an upcoming trip you</v>
      </c>
      <c r="S126" s="282" t="str">
        <f>IF('Age-Level'!F45="A","A","")</f>
        <v/>
      </c>
    </row>
    <row r="127" spans="1:22" x14ac:dyDescent="0.2">
      <c r="A127" s="280"/>
      <c r="B127" s="283" t="str">
        <f>Badges!C369</f>
        <v>Paint with indoor objects</v>
      </c>
      <c r="C127" s="281" t="str">
        <f>IF(Badges!F369="A","A"," ")</f>
        <v xml:space="preserve"> </v>
      </c>
      <c r="E127" s="280"/>
      <c r="F127" s="283" t="str">
        <f>Badges!C437</f>
        <v>Make no-bake energy bars</v>
      </c>
      <c r="G127" s="281" t="str">
        <f>IF(Badges!F437="A","A"," ")</f>
        <v xml:space="preserve"> </v>
      </c>
      <c r="I127" s="280"/>
      <c r="J127" s="283" t="str">
        <f>Badges!C506</f>
        <v>Draw a cocoon</v>
      </c>
      <c r="K127" s="281" t="str">
        <f>IF(Badges!F506="A","A"," ")</f>
        <v xml:space="preserve"> </v>
      </c>
      <c r="M127" s="280">
        <v>2</v>
      </c>
      <c r="N127" s="283" t="str">
        <f>Badges!C579</f>
        <v>Set a giving goal</v>
      </c>
      <c r="O127" s="294"/>
      <c r="Q127" s="375">
        <v>5</v>
      </c>
      <c r="R127" s="371" t="str">
        <f>'Age-Level'!C46</f>
        <v>Find out what natural disasters</v>
      </c>
      <c r="S127" s="282" t="str">
        <f>IF('Age-Level'!F46="A","A","")</f>
        <v/>
      </c>
    </row>
    <row r="128" spans="1:22" x14ac:dyDescent="0.2">
      <c r="A128" s="280"/>
      <c r="B128" s="283" t="str">
        <f>Badges!C370</f>
        <v>Paint with a stamp</v>
      </c>
      <c r="C128" s="281" t="str">
        <f>IF(Badges!F370="A","A"," ")</f>
        <v xml:space="preserve"> </v>
      </c>
      <c r="E128" s="280"/>
      <c r="F128" s="283" t="str">
        <f>Badges!C438</f>
        <v>Create a snack for a group</v>
      </c>
      <c r="G128" s="281" t="str">
        <f>IF(Badges!F438="A","A"," ")</f>
        <v xml:space="preserve"> </v>
      </c>
      <c r="I128" s="280"/>
      <c r="J128" s="283" t="str">
        <f>Badges!C507</f>
        <v>Make a model of a bug house</v>
      </c>
      <c r="K128" s="281" t="str">
        <f>IF(Badges!F507="A","A"," ")</f>
        <v xml:space="preserve"> </v>
      </c>
      <c r="M128" s="280"/>
      <c r="N128" s="283" t="str">
        <f>Badges!C580</f>
        <v xml:space="preserve">With your Brownie friends, talk </v>
      </c>
      <c r="O128" s="281" t="str">
        <f>IF(Badges!F580="A","A"," ")</f>
        <v xml:space="preserve"> </v>
      </c>
      <c r="Q128" s="371" t="str">
        <f>'Age-Level'!C49</f>
        <v>International Friendship</v>
      </c>
      <c r="R128" s="371"/>
      <c r="S128" s="282" t="str">
        <f>IF('Age-Level'!F49="A","A","")</f>
        <v/>
      </c>
    </row>
    <row r="129" spans="1:19" x14ac:dyDescent="0.2">
      <c r="A129" s="280">
        <v>5</v>
      </c>
      <c r="B129" s="283" t="str">
        <f>Badges!C371</f>
        <v>Paint a mural</v>
      </c>
      <c r="C129" s="294"/>
      <c r="E129" s="280"/>
      <c r="F129" s="283" t="str">
        <f>Badges!C439</f>
        <v>Make a lunchtime snack</v>
      </c>
      <c r="G129" s="281" t="str">
        <f>IF(Badges!F439="A","A"," ")</f>
        <v xml:space="preserve"> </v>
      </c>
      <c r="I129" s="280"/>
      <c r="J129" s="283" t="str">
        <f>Badges!C508</f>
        <v>For one week, watch a spider</v>
      </c>
      <c r="K129" s="281" t="str">
        <f>IF(Badges!F508="A","A"," ")</f>
        <v xml:space="preserve"> </v>
      </c>
      <c r="M129" s="280">
        <v>3</v>
      </c>
      <c r="N129" s="283" t="str">
        <f>Badges!C581</f>
        <v>Involve your customers</v>
      </c>
      <c r="O129" s="294"/>
    </row>
    <row r="130" spans="1:19" x14ac:dyDescent="0.2">
      <c r="A130" s="280"/>
      <c r="B130" s="283" t="str">
        <f>Badges!C372</f>
        <v>Paint a mural that tells a story</v>
      </c>
      <c r="C130" s="281" t="str">
        <f>IF(Badges!F372="A","A","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IF(Badges!F582="A","A"," ")</f>
        <v xml:space="preserve"> </v>
      </c>
    </row>
    <row r="131" spans="1:19" x14ac:dyDescent="0.2">
      <c r="A131" s="280"/>
      <c r="B131" s="283" t="str">
        <f>Badges!C373</f>
        <v>Paint a mural about your Girl</v>
      </c>
      <c r="C131" s="281" t="str">
        <f>IF(Badges!F373="A","A"," ")</f>
        <v xml:space="preserve"> </v>
      </c>
      <c r="E131" s="280"/>
      <c r="F131" s="283" t="str">
        <f>Badges!C441</f>
        <v>Make your own milk shake</v>
      </c>
      <c r="G131" s="281" t="str">
        <f>IF(Badges!F441="A","A"," ")</f>
        <v xml:space="preserve"> </v>
      </c>
      <c r="I131" s="280"/>
      <c r="J131" s="283" t="str">
        <f>Badges!C510</f>
        <v>Visit a farm</v>
      </c>
      <c r="K131" s="281" t="str">
        <f>IF(Badges!F510="A","A"," ")</f>
        <v xml:space="preserve"> </v>
      </c>
      <c r="M131" s="280">
        <v>4</v>
      </c>
      <c r="N131" s="283" t="str">
        <f>Badges!C583</f>
        <v>Practice giving back</v>
      </c>
      <c r="O131" s="294"/>
    </row>
    <row r="132" spans="1:19" x14ac:dyDescent="0.2">
      <c r="A132" s="280"/>
      <c r="B132" s="283" t="str">
        <f>Badges!C374</f>
        <v>Paint a mural that tells the story</v>
      </c>
      <c r="C132" s="281" t="str">
        <f>IF(Badges!F374="A","A"," ")</f>
        <v xml:space="preserve"> </v>
      </c>
      <c r="E132" s="280"/>
      <c r="F132" s="283" t="str">
        <f>Badges!C442</f>
        <v>Make your own fruit smoothie</v>
      </c>
      <c r="G132" s="281" t="str">
        <f>IF(Badges!F442="A","A"," ")</f>
        <v xml:space="preserve"> </v>
      </c>
      <c r="I132" s="280"/>
      <c r="J132" s="283" t="str">
        <f>Badges!C511</f>
        <v>Take a bug walk or bug hike</v>
      </c>
      <c r="K132" s="281" t="str">
        <f>IF(Badges!F511="A","A"," ")</f>
        <v xml:space="preserve"> </v>
      </c>
      <c r="M132" s="280"/>
      <c r="N132" s="283" t="str">
        <f>Badges!C584</f>
        <v>If you want to help others with your</v>
      </c>
      <c r="O132" s="281" t="str">
        <f>IF(Badges!F584="A","A"," ")</f>
        <v xml:space="preserve"> </v>
      </c>
    </row>
    <row r="133" spans="1:19" x14ac:dyDescent="0.2">
      <c r="E133" s="280"/>
      <c r="F133" s="283" t="str">
        <f>Badges!C443</f>
        <v>Make your own party punch</v>
      </c>
      <c r="G133" s="281" t="str">
        <f>IF(Badges!F443="A","A"," ")</f>
        <v xml:space="preserve"> </v>
      </c>
      <c r="I133" s="280"/>
      <c r="J133" s="283" t="str">
        <f>Badges!C512</f>
        <v>Visit a museum, zoo, or botanical</v>
      </c>
      <c r="K133" s="281" t="str">
        <f>IF(Badges!F512="A","A"," ")</f>
        <v xml:space="preserve"> </v>
      </c>
      <c r="M133" s="280">
        <v>5</v>
      </c>
      <c r="N133" s="283" t="str">
        <f>Badges!C585</f>
        <v>Tell your cookie customers how</v>
      </c>
      <c r="O133" s="294"/>
    </row>
    <row r="134" spans="1:19" x14ac:dyDescent="0.2">
      <c r="M134" s="280"/>
      <c r="N134" s="283" t="str">
        <f>Badges!C586</f>
        <v>Write your cookie customers</v>
      </c>
      <c r="O134" s="281" t="str">
        <f>IF(Badges!F586="A","A"," ")</f>
        <v xml:space="preserve"> </v>
      </c>
    </row>
    <row r="140" spans="1:19" ht="23.25" x14ac:dyDescent="0.35">
      <c r="A140" s="524" t="str">
        <f ca="1">MID(CELL("filename",A78),FIND(IF(ISERROR(FIND("]",CELL("filename",A78))),"$","]"),CELL("filename",A78))+1,256)</f>
        <v>Brownie 3</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Own'!F31="A","A"," ")</f>
        <v xml:space="preserve"> </v>
      </c>
      <c r="I142" s="280">
        <v>1</v>
      </c>
      <c r="J142" s="341" t="str">
        <f>'Council Own'!C55</f>
        <v>&lt;List Requirement Here&gt;</v>
      </c>
      <c r="K142" s="288" t="str">
        <f>IF('Council Own'!F55="A","A"," ")</f>
        <v xml:space="preserve"> </v>
      </c>
      <c r="M142" s="280">
        <v>1</v>
      </c>
      <c r="N142" s="341" t="str">
        <f>'Council Own'!C79</f>
        <v>&lt;List Requirement Here&gt;</v>
      </c>
      <c r="O142" s="288" t="str">
        <f>IF('Council Own'!F79="A","A"," ")</f>
        <v xml:space="preserve"> </v>
      </c>
      <c r="Q142" s="280">
        <v>1</v>
      </c>
      <c r="R142" s="341" t="str">
        <f>'Council Own'!C103</f>
        <v>&lt;List Requirement Here&gt;</v>
      </c>
      <c r="S142" s="288" t="str">
        <f>IF('Council Own'!F103="A","A"," ")</f>
        <v xml:space="preserve"> </v>
      </c>
    </row>
    <row r="143" spans="1:19" x14ac:dyDescent="0.2">
      <c r="A143" s="518" t="str">
        <f>'Council Own'!B6</f>
        <v>&lt;&lt;List Badge Here&gt;&gt;</v>
      </c>
      <c r="B143" s="519"/>
      <c r="C143" s="282" t="str">
        <f>IF('Council Own'!F28="C","C",IF('Council Own'!F28="P","P",""))</f>
        <v/>
      </c>
      <c r="E143" s="280"/>
      <c r="F143" s="341" t="str">
        <f>'Council Own'!C32</f>
        <v>&lt;List Requirement Here&gt;</v>
      </c>
      <c r="G143" s="288" t="str">
        <f>IF('Council Own'!F32="A","A"," ")</f>
        <v xml:space="preserve"> </v>
      </c>
      <c r="I143" s="280"/>
      <c r="J143" s="341" t="str">
        <f>'Council Own'!C56</f>
        <v>&lt;List Requirement Here&gt;</v>
      </c>
      <c r="K143" s="288" t="str">
        <f>IF('Council Own'!F56="A","A"," ")</f>
        <v xml:space="preserve"> </v>
      </c>
      <c r="M143" s="280"/>
      <c r="N143" s="341" t="str">
        <f>'Council Own'!C80</f>
        <v>&lt;List Requirement Here&gt;</v>
      </c>
      <c r="O143" s="288" t="str">
        <f>IF('Council Own'!F80="A","A"," ")</f>
        <v xml:space="preserve"> </v>
      </c>
      <c r="Q143" s="280"/>
      <c r="R143" s="341" t="str">
        <f>'Council Own'!C104</f>
        <v>&lt;List Requirement Here&gt;</v>
      </c>
      <c r="S143" s="288" t="str">
        <f>IF('Council Own'!F104="A","A"," ")</f>
        <v xml:space="preserve"> </v>
      </c>
    </row>
    <row r="144" spans="1:19" x14ac:dyDescent="0.2">
      <c r="A144" s="518" t="str">
        <f>'Council Own'!B30</f>
        <v>&lt;&lt;List Badge Here&gt;&gt;</v>
      </c>
      <c r="B144" s="519"/>
      <c r="C144" s="282" t="str">
        <f>IF('Council Own'!F52="C","C",IF('Council Own'!F52="P","P",""))</f>
        <v/>
      </c>
      <c r="E144" s="280"/>
      <c r="F144" s="341" t="str">
        <f>'Council Own'!C33</f>
        <v>&lt;List Requirement Here&gt;</v>
      </c>
      <c r="G144" s="288" t="str">
        <f>IF('Council Own'!F33="A","A"," ")</f>
        <v xml:space="preserve"> </v>
      </c>
      <c r="I144" s="280"/>
      <c r="J144" s="341" t="str">
        <f>'Council Own'!C57</f>
        <v>&lt;List Requirement Here&gt;</v>
      </c>
      <c r="K144" s="288" t="str">
        <f>IF('Council Own'!F57="A","A"," ")</f>
        <v xml:space="preserve"> </v>
      </c>
      <c r="M144" s="280"/>
      <c r="N144" s="341" t="str">
        <f>'Council Own'!C81</f>
        <v>&lt;List Requirement Here&gt;</v>
      </c>
      <c r="O144" s="288" t="str">
        <f>IF('Council Own'!F81="A","A"," ")</f>
        <v xml:space="preserve"> </v>
      </c>
      <c r="Q144" s="280"/>
      <c r="R144" s="341" t="str">
        <f>'Council Own'!C105</f>
        <v>&lt;List Requirement Here&gt;</v>
      </c>
      <c r="S144" s="288" t="str">
        <f>IF('Council Own'!F105="A","A"," ")</f>
        <v xml:space="preserve"> </v>
      </c>
    </row>
    <row r="145" spans="1:19" ht="12.75" customHeight="1" x14ac:dyDescent="0.2">
      <c r="A145" s="518" t="str">
        <f>'Council Own'!B54</f>
        <v>&lt;&lt;List Badge Here&gt;&gt;</v>
      </c>
      <c r="B145" s="519"/>
      <c r="C145" s="282" t="str">
        <f>IF('Council Own'!F76="C","C",IF('Council Own'!F76="P","P",""))</f>
        <v/>
      </c>
      <c r="E145" s="280"/>
      <c r="F145" s="341" t="str">
        <f>'Council Own'!C34</f>
        <v>&lt;List Requirement Here&gt;</v>
      </c>
      <c r="G145" s="288" t="str">
        <f>IF('Council Own'!F34="A","A"," ")</f>
        <v xml:space="preserve"> </v>
      </c>
      <c r="I145" s="280"/>
      <c r="J145" s="341" t="str">
        <f>'Council Own'!C58</f>
        <v>&lt;List Requirement Here&gt;</v>
      </c>
      <c r="K145" s="288" t="str">
        <f>IF('Council Own'!F58="A","A"," ")</f>
        <v xml:space="preserve"> </v>
      </c>
      <c r="M145" s="280"/>
      <c r="N145" s="341" t="str">
        <f>'Council Own'!C82</f>
        <v>&lt;List Requirement Here&gt;</v>
      </c>
      <c r="O145" s="288" t="str">
        <f>IF('Council Own'!F82="A","A"," ")</f>
        <v xml:space="preserve"> </v>
      </c>
      <c r="Q145" s="280"/>
      <c r="R145" s="341" t="str">
        <f>'Council Own'!C106</f>
        <v>&lt;List Requirement Here&gt;</v>
      </c>
      <c r="S145" s="288" t="str">
        <f>IF('Council Own'!F106="A","A"," ")</f>
        <v xml:space="preserve"> </v>
      </c>
    </row>
    <row r="146" spans="1:19" ht="12.75" customHeight="1" x14ac:dyDescent="0.2">
      <c r="A146" s="518" t="str">
        <f>'Council Own'!B78</f>
        <v>&lt;&lt;List Badge Here&gt;&gt;</v>
      </c>
      <c r="B146" s="519"/>
      <c r="C146" s="282" t="str">
        <f>IF('Council Own'!F100="C","C",IF('Council Own'!F100="P","P",""))</f>
        <v/>
      </c>
      <c r="E146" s="280">
        <v>2</v>
      </c>
      <c r="F146" s="341" t="str">
        <f>'Council Own'!C35</f>
        <v>&lt;List Requirement Here&gt;</v>
      </c>
      <c r="G146" s="288" t="str">
        <f>IF('Council Own'!F35="A","A"," ")</f>
        <v xml:space="preserve"> </v>
      </c>
      <c r="I146" s="280">
        <v>2</v>
      </c>
      <c r="J146" s="341" t="str">
        <f>'Council Own'!C59</f>
        <v>&lt;List Requirement Here&gt;</v>
      </c>
      <c r="K146" s="288" t="str">
        <f>IF('Council Own'!F59="A","A"," ")</f>
        <v xml:space="preserve"> </v>
      </c>
      <c r="M146" s="280">
        <v>2</v>
      </c>
      <c r="N146" s="341" t="str">
        <f>'Council Own'!C83</f>
        <v>&lt;List Requirement Here&gt;</v>
      </c>
      <c r="O146" s="288" t="str">
        <f>IF('Council Own'!F83="A","A"," ")</f>
        <v xml:space="preserve"> </v>
      </c>
      <c r="Q146" s="280">
        <v>2</v>
      </c>
      <c r="R146" s="341" t="str">
        <f>'Council Own'!C107</f>
        <v>&lt;List Requirement Here&gt;</v>
      </c>
      <c r="S146" s="288" t="str">
        <f>IF('Council Own'!F107="A","A"," ")</f>
        <v xml:space="preserve"> </v>
      </c>
    </row>
    <row r="147" spans="1:19" x14ac:dyDescent="0.2">
      <c r="A147" s="518" t="str">
        <f>'Council Own'!B102</f>
        <v>&lt;&lt;List Badge Here&gt;&gt;</v>
      </c>
      <c r="B147" s="519"/>
      <c r="C147" s="282" t="str">
        <f>IF('Council Own'!F124="C","C",IF('Council Own'!F124="P","P",""))</f>
        <v/>
      </c>
      <c r="E147" s="280"/>
      <c r="F147" s="341" t="str">
        <f>'Council Own'!C36</f>
        <v>&lt;List Requirement Here&gt;</v>
      </c>
      <c r="G147" s="288" t="str">
        <f>IF('Council Own'!F36="A","A"," ")</f>
        <v xml:space="preserve"> </v>
      </c>
      <c r="I147" s="280"/>
      <c r="J147" s="341" t="str">
        <f>'Council Own'!C60</f>
        <v>&lt;List Requirement Here&gt;</v>
      </c>
      <c r="K147" s="288" t="str">
        <f>IF('Council Own'!F60="A","A"," ")</f>
        <v xml:space="preserve"> </v>
      </c>
      <c r="M147" s="280"/>
      <c r="N147" s="341" t="str">
        <f>'Council Own'!C84</f>
        <v>&lt;List Requirement Here&gt;</v>
      </c>
      <c r="O147" s="288" t="str">
        <f>IF('Council Own'!F84="A","A"," ")</f>
        <v xml:space="preserve"> </v>
      </c>
      <c r="Q147" s="280"/>
      <c r="R147" s="341" t="str">
        <f>'Council Own'!C108</f>
        <v>&lt;List Requirement Here&gt;</v>
      </c>
      <c r="S147" s="288" t="str">
        <f>IF('Council Own'!F108="A","A"," ")</f>
        <v xml:space="preserve"> </v>
      </c>
    </row>
    <row r="148" spans="1:19" x14ac:dyDescent="0.2">
      <c r="E148" s="280"/>
      <c r="F148" s="341" t="str">
        <f>'Council Own'!C37</f>
        <v>&lt;List Requirement Here&gt;</v>
      </c>
      <c r="G148" s="288" t="str">
        <f>IF('Council Own'!F37="A","A"," ")</f>
        <v xml:space="preserve"> </v>
      </c>
      <c r="I148" s="280"/>
      <c r="J148" s="341" t="str">
        <f>'Council Own'!C61</f>
        <v>&lt;List Requirement Here&gt;</v>
      </c>
      <c r="K148" s="288" t="str">
        <f>IF('Council Own'!F61="A","A"," ")</f>
        <v xml:space="preserve"> </v>
      </c>
      <c r="M148" s="280"/>
      <c r="N148" s="341" t="str">
        <f>'Council Own'!C85</f>
        <v>&lt;List Requirement Here&gt;</v>
      </c>
      <c r="O148" s="288" t="str">
        <f>IF('Council Own'!F85="A","A"," ")</f>
        <v xml:space="preserve"> </v>
      </c>
      <c r="Q148" s="280"/>
      <c r="R148" s="341" t="str">
        <f>'Council Own'!C109</f>
        <v>&lt;List Requirement Here&gt;</v>
      </c>
      <c r="S148" s="288" t="str">
        <f>IF('Council Own'!F109="A","A"," ")</f>
        <v xml:space="preserve"> </v>
      </c>
    </row>
    <row r="149" spans="1:19" x14ac:dyDescent="0.2">
      <c r="A149" s="505" t="s">
        <v>76</v>
      </c>
      <c r="B149" s="505"/>
      <c r="C149" s="505"/>
      <c r="E149" s="280"/>
      <c r="F149" s="341" t="str">
        <f>'Council Own'!C38</f>
        <v>&lt;List Requirement Here&gt;</v>
      </c>
      <c r="G149" s="288" t="str">
        <f>IF('Council Own'!F38="A","A"," ")</f>
        <v xml:space="preserve"> </v>
      </c>
      <c r="I149" s="280"/>
      <c r="J149" s="341" t="str">
        <f>'Council Own'!C62</f>
        <v>&lt;List Requirement Here&gt;</v>
      </c>
      <c r="K149" s="288" t="str">
        <f>IF('Council Own'!F62="A","A"," ")</f>
        <v xml:space="preserve"> </v>
      </c>
      <c r="M149" s="280"/>
      <c r="N149" s="341" t="str">
        <f>'Council Own'!C86</f>
        <v>&lt;List Requirement Here&gt;</v>
      </c>
      <c r="O149" s="288" t="str">
        <f>IF('Council Own'!F86="A","A"," ")</f>
        <v xml:space="preserve"> </v>
      </c>
      <c r="Q149" s="280"/>
      <c r="R149" s="341" t="str">
        <f>'Council Own'!C110</f>
        <v>&lt;List Requirement Here&gt;</v>
      </c>
      <c r="S149" s="288" t="str">
        <f>IF('Council Own'!F110="A","A"," ")</f>
        <v xml:space="preserve"> </v>
      </c>
    </row>
    <row r="150" spans="1:19" x14ac:dyDescent="0.2">
      <c r="A150" s="275" t="str">
        <f>'Council Own'!B6</f>
        <v>&lt;&lt;List Badge Here&gt;&gt;</v>
      </c>
      <c r="B150" s="275"/>
      <c r="C150" s="275"/>
      <c r="E150" s="280">
        <v>3</v>
      </c>
      <c r="F150" s="341" t="str">
        <f>'Council Own'!C39</f>
        <v>&lt;List Requirement Here&gt;</v>
      </c>
      <c r="G150" s="288" t="str">
        <f>IF('Council Own'!F39="A","A"," ")</f>
        <v xml:space="preserve"> </v>
      </c>
      <c r="I150" s="280">
        <v>3</v>
      </c>
      <c r="J150" s="341" t="str">
        <f>'Council Own'!C63</f>
        <v>&lt;List Requirement Here&gt;</v>
      </c>
      <c r="K150" s="288" t="str">
        <f>IF('Council Own'!F63="A","A"," ")</f>
        <v xml:space="preserve"> </v>
      </c>
      <c r="M150" s="280">
        <v>3</v>
      </c>
      <c r="N150" s="341" t="str">
        <f>'Council Own'!C87</f>
        <v>&lt;List Requirement Here&gt;</v>
      </c>
      <c r="O150" s="288" t="str">
        <f>IF('Council Own'!F87="A","A"," ")</f>
        <v xml:space="preserve"> </v>
      </c>
      <c r="Q150" s="280">
        <v>3</v>
      </c>
      <c r="R150" s="341" t="str">
        <f>'Council Own'!C111</f>
        <v>&lt;List Requirement Here&gt;</v>
      </c>
      <c r="S150" s="288" t="str">
        <f>IF('Council Own'!F111="A","A"," ")</f>
        <v xml:space="preserve"> </v>
      </c>
    </row>
    <row r="151" spans="1:19" x14ac:dyDescent="0.2">
      <c r="A151" s="280">
        <v>1</v>
      </c>
      <c r="B151" s="341" t="str">
        <f>'Council Own'!C7</f>
        <v>&lt;List Requirement Here&gt;</v>
      </c>
      <c r="C151" s="288" t="str">
        <f>IF('Council Own'!F7="A","A"," ")</f>
        <v xml:space="preserve"> </v>
      </c>
      <c r="E151" s="280"/>
      <c r="F151" s="341" t="str">
        <f>'Council Own'!C40</f>
        <v>&lt;List Requirement Here&gt;</v>
      </c>
      <c r="G151" s="288" t="str">
        <f>IF('Council Own'!F40="A","A"," ")</f>
        <v xml:space="preserve"> </v>
      </c>
      <c r="I151" s="280"/>
      <c r="J151" s="341" t="str">
        <f>'Council Own'!C64</f>
        <v>&lt;List Requirement Here&gt;</v>
      </c>
      <c r="K151" s="288" t="str">
        <f>IF('Council Own'!F64="A","A"," ")</f>
        <v xml:space="preserve"> </v>
      </c>
      <c r="M151" s="280"/>
      <c r="N151" s="341" t="str">
        <f>'Council Own'!C88</f>
        <v>&lt;List Requirement Here&gt;</v>
      </c>
      <c r="O151" s="288" t="str">
        <f>IF('Council Own'!F88="A","A"," ")</f>
        <v xml:space="preserve"> </v>
      </c>
      <c r="Q151" s="280"/>
      <c r="R151" s="341" t="str">
        <f>'Council Own'!C112</f>
        <v>&lt;List Requirement Here&gt;</v>
      </c>
      <c r="S151" s="288" t="str">
        <f>IF('Council Own'!F112="A","A"," ")</f>
        <v xml:space="preserve"> </v>
      </c>
    </row>
    <row r="152" spans="1:19" x14ac:dyDescent="0.2">
      <c r="A152" s="280"/>
      <c r="B152" s="341" t="str">
        <f>'Council Own'!C8</f>
        <v>&lt;List Requirement Here&gt;</v>
      </c>
      <c r="C152" s="288" t="str">
        <f>IF('Council Own'!F8="A","A"," ")</f>
        <v xml:space="preserve"> </v>
      </c>
      <c r="E152" s="280"/>
      <c r="F152" s="341" t="str">
        <f>'Council Own'!C41</f>
        <v>&lt;List Requirement Here&gt;</v>
      </c>
      <c r="G152" s="288" t="str">
        <f>IF('Council Own'!F41="A","A"," ")</f>
        <v xml:space="preserve"> </v>
      </c>
      <c r="I152" s="280"/>
      <c r="J152" s="341" t="str">
        <f>'Council Own'!C65</f>
        <v>&lt;List Requirement Here&gt;</v>
      </c>
      <c r="K152" s="288" t="str">
        <f>IF('Council Own'!F65="A","A"," ")</f>
        <v xml:space="preserve"> </v>
      </c>
      <c r="M152" s="280"/>
      <c r="N152" s="341" t="str">
        <f>'Council Own'!C89</f>
        <v>&lt;List Requirement Here&gt;</v>
      </c>
      <c r="O152" s="288" t="str">
        <f>IF('Council Own'!F89="A","A"," ")</f>
        <v xml:space="preserve"> </v>
      </c>
      <c r="Q152" s="280"/>
      <c r="R152" s="341" t="str">
        <f>'Council Own'!C113</f>
        <v>&lt;List Requirement Here&gt;</v>
      </c>
      <c r="S152" s="288" t="str">
        <f>IF('Council Own'!F113="A","A"," ")</f>
        <v xml:space="preserve"> </v>
      </c>
    </row>
    <row r="153" spans="1:19" x14ac:dyDescent="0.2">
      <c r="A153" s="280"/>
      <c r="B153" s="341" t="str">
        <f>'Council Own'!C9</f>
        <v>&lt;List Requirement Here&gt;</v>
      </c>
      <c r="C153" s="288" t="str">
        <f>IF('Council Own'!F9="A","A"," ")</f>
        <v xml:space="preserve"> </v>
      </c>
      <c r="E153" s="280"/>
      <c r="F153" s="341" t="str">
        <f>'Council Own'!C42</f>
        <v>&lt;List Requirement Here&gt;</v>
      </c>
      <c r="G153" s="288" t="str">
        <f>IF('Council Own'!F42="A","A"," ")</f>
        <v xml:space="preserve"> </v>
      </c>
      <c r="I153" s="280"/>
      <c r="J153" s="341" t="str">
        <f>'Council Own'!C66</f>
        <v>&lt;List Requirement Here&gt;</v>
      </c>
      <c r="K153" s="288" t="str">
        <f>IF('Council Own'!F66="A","A"," ")</f>
        <v xml:space="preserve"> </v>
      </c>
      <c r="M153" s="280"/>
      <c r="N153" s="341" t="str">
        <f>'Council Own'!C90</f>
        <v>&lt;List Requirement Here&gt;</v>
      </c>
      <c r="O153" s="288" t="str">
        <f>IF('Council Own'!F90="A","A"," ")</f>
        <v xml:space="preserve"> </v>
      </c>
      <c r="Q153" s="280"/>
      <c r="R153" s="341" t="str">
        <f>'Council Own'!C114</f>
        <v>&lt;List Requirement Here&gt;</v>
      </c>
      <c r="S153" s="288" t="str">
        <f>IF('Council Own'!F114="A","A"," ")</f>
        <v xml:space="preserve"> </v>
      </c>
    </row>
    <row r="154" spans="1:19" x14ac:dyDescent="0.2">
      <c r="A154" s="280"/>
      <c r="B154" s="341" t="str">
        <f>'Council Own'!C10</f>
        <v>&lt;List Requirement Here&gt;</v>
      </c>
      <c r="C154" s="288" t="str">
        <f>IF('Council Own'!F10="A","A"," ")</f>
        <v xml:space="preserve"> </v>
      </c>
      <c r="E154" s="280">
        <v>4</v>
      </c>
      <c r="F154" s="341" t="str">
        <f>'Council Own'!C43</f>
        <v>&lt;List Requirement Here&gt;</v>
      </c>
      <c r="G154" s="288" t="str">
        <f>IF('Council Own'!F43="A","A"," ")</f>
        <v xml:space="preserve"> </v>
      </c>
      <c r="I154" s="280">
        <v>4</v>
      </c>
      <c r="J154" s="341" t="str">
        <f>'Council Own'!C67</f>
        <v>&lt;List Requirement Here&gt;</v>
      </c>
      <c r="K154" s="288" t="str">
        <f>IF('Council Own'!F67="A","A"," ")</f>
        <v xml:space="preserve"> </v>
      </c>
      <c r="M154" s="280">
        <v>4</v>
      </c>
      <c r="N154" s="341" t="str">
        <f>'Council Own'!C91</f>
        <v>&lt;List Requirement Here&gt;</v>
      </c>
      <c r="O154" s="288" t="str">
        <f>IF('Council Own'!F91="A","A"," ")</f>
        <v xml:space="preserve"> </v>
      </c>
      <c r="Q154" s="280">
        <v>4</v>
      </c>
      <c r="R154" s="341" t="str">
        <f>'Council Own'!C115</f>
        <v>&lt;List Requirement Here&gt;</v>
      </c>
      <c r="S154" s="288" t="str">
        <f>IF('Council Own'!F115="A","A"," ")</f>
        <v xml:space="preserve"> </v>
      </c>
    </row>
    <row r="155" spans="1:19" x14ac:dyDescent="0.2">
      <c r="A155" s="280">
        <v>2</v>
      </c>
      <c r="B155" s="341" t="str">
        <f>'Council Own'!C11</f>
        <v>&lt;List Requirement Here&gt;</v>
      </c>
      <c r="C155" s="288" t="str">
        <f>IF('Council Own'!F11="A","A"," ")</f>
        <v xml:space="preserve"> </v>
      </c>
      <c r="E155" s="280"/>
      <c r="F155" s="341" t="str">
        <f>'Council Own'!C44</f>
        <v>&lt;List Requirement Here&gt;</v>
      </c>
      <c r="G155" s="288" t="str">
        <f>IF('Council Own'!F44="A","A"," ")</f>
        <v xml:space="preserve"> </v>
      </c>
      <c r="I155" s="280"/>
      <c r="J155" s="341" t="str">
        <f>'Council Own'!C68</f>
        <v>&lt;List Requirement Here&gt;</v>
      </c>
      <c r="K155" s="288" t="str">
        <f>IF('Council Own'!F68="A","A"," ")</f>
        <v xml:space="preserve"> </v>
      </c>
      <c r="M155" s="280"/>
      <c r="N155" s="341" t="str">
        <f>'Council Own'!C92</f>
        <v>&lt;List Requirement Here&gt;</v>
      </c>
      <c r="O155" s="288" t="str">
        <f>IF('Council Own'!F92="A","A"," ")</f>
        <v xml:space="preserve"> </v>
      </c>
      <c r="Q155" s="280"/>
      <c r="R155" s="341" t="str">
        <f>'Council Own'!C116</f>
        <v>&lt;List Requirement Here&gt;</v>
      </c>
      <c r="S155" s="288" t="str">
        <f>IF('Council Own'!F116="A","A"," ")</f>
        <v xml:space="preserve"> </v>
      </c>
    </row>
    <row r="156" spans="1:19" x14ac:dyDescent="0.2">
      <c r="A156" s="280"/>
      <c r="B156" s="341" t="str">
        <f>'Council Own'!C12</f>
        <v>&lt;List Requirement Here&gt;</v>
      </c>
      <c r="C156" s="288" t="str">
        <f>IF('Council Own'!F12="A","A"," ")</f>
        <v xml:space="preserve"> </v>
      </c>
      <c r="E156" s="280"/>
      <c r="F156" s="341" t="str">
        <f>'Council Own'!C45</f>
        <v>&lt;List Requirement Here&gt;</v>
      </c>
      <c r="G156" s="288" t="str">
        <f>IF('Council Own'!F45="A","A"," ")</f>
        <v xml:space="preserve"> </v>
      </c>
      <c r="I156" s="280"/>
      <c r="J156" s="341" t="str">
        <f>'Council Own'!C69</f>
        <v>&lt;List Requirement Here&gt;</v>
      </c>
      <c r="K156" s="288" t="str">
        <f>IF('Council Own'!F69="A","A"," ")</f>
        <v xml:space="preserve"> </v>
      </c>
      <c r="M156" s="280"/>
      <c r="N156" s="341" t="str">
        <f>'Council Own'!C93</f>
        <v>&lt;List Requirement Here&gt;</v>
      </c>
      <c r="O156" s="288" t="str">
        <f>IF('Council Own'!F93="A","A"," ")</f>
        <v xml:space="preserve"> </v>
      </c>
      <c r="Q156" s="280"/>
      <c r="R156" s="341" t="str">
        <f>'Council Own'!C117</f>
        <v>&lt;List Requirement Here&gt;</v>
      </c>
      <c r="S156" s="288" t="str">
        <f>IF('Council Own'!F117="A","A"," ")</f>
        <v xml:space="preserve"> </v>
      </c>
    </row>
    <row r="157" spans="1:19" x14ac:dyDescent="0.2">
      <c r="A157" s="280"/>
      <c r="B157" s="341" t="str">
        <f>'Council Own'!C13</f>
        <v>&lt;List Requirement Here&gt;</v>
      </c>
      <c r="C157" s="288" t="str">
        <f>IF('Council Own'!F13="A","A"," ")</f>
        <v xml:space="preserve"> </v>
      </c>
      <c r="E157" s="280"/>
      <c r="F157" s="341" t="str">
        <f>'Council Own'!C46</f>
        <v>&lt;List Requirement Here&gt;</v>
      </c>
      <c r="G157" s="288" t="str">
        <f>IF('Council Own'!F46="A","A"," ")</f>
        <v xml:space="preserve"> </v>
      </c>
      <c r="I157" s="280"/>
      <c r="J157" s="341" t="str">
        <f>'Council Own'!C70</f>
        <v>&lt;List Requirement Here&gt;</v>
      </c>
      <c r="K157" s="288" t="str">
        <f>IF('Council Own'!F70="A","A"," ")</f>
        <v xml:space="preserve"> </v>
      </c>
      <c r="M157" s="280"/>
      <c r="N157" s="341" t="str">
        <f>'Council Own'!C94</f>
        <v>&lt;List Requirement Here&gt;</v>
      </c>
      <c r="O157" s="288" t="str">
        <f>IF('Council Own'!F94="A","A"," ")</f>
        <v xml:space="preserve"> </v>
      </c>
      <c r="Q157" s="280"/>
      <c r="R157" s="341" t="str">
        <f>'Council Own'!C118</f>
        <v>&lt;List Requirement Here&gt;</v>
      </c>
      <c r="S157" s="288" t="str">
        <f>IF('Council Own'!F118="A","A"," ")</f>
        <v xml:space="preserve"> </v>
      </c>
    </row>
    <row r="158" spans="1:19" x14ac:dyDescent="0.2">
      <c r="A158" s="280"/>
      <c r="B158" s="341" t="str">
        <f>'Council Own'!C14</f>
        <v>&lt;List Requirement Here&gt;</v>
      </c>
      <c r="C158" s="288" t="str">
        <f>IF('Council Own'!F14="A","A"," ")</f>
        <v xml:space="preserve"> </v>
      </c>
      <c r="E158" s="280">
        <v>5</v>
      </c>
      <c r="F158" s="341" t="str">
        <f>'Council Own'!C47</f>
        <v>&lt;List Requirement Here&gt;</v>
      </c>
      <c r="G158" s="288" t="str">
        <f>IF('Council Own'!F47="A","A"," ")</f>
        <v xml:space="preserve"> </v>
      </c>
      <c r="I158" s="280">
        <v>5</v>
      </c>
      <c r="J158" s="341" t="str">
        <f>'Council Own'!C71</f>
        <v>&lt;List Requirement Here&gt;</v>
      </c>
      <c r="K158" s="288" t="str">
        <f>IF('Council Own'!F71="A","A"," ")</f>
        <v xml:space="preserve"> </v>
      </c>
      <c r="M158" s="280">
        <v>5</v>
      </c>
      <c r="N158" s="341" t="str">
        <f>'Council Own'!C95</f>
        <v>&lt;List Requirement Here&gt;</v>
      </c>
      <c r="O158" s="288" t="str">
        <f>IF('Council Own'!F95="A","A"," ")</f>
        <v xml:space="preserve"> </v>
      </c>
      <c r="Q158" s="280">
        <v>5</v>
      </c>
      <c r="R158" s="341" t="str">
        <f>'Council Own'!C119</f>
        <v>&lt;List Requirement Here&gt;</v>
      </c>
      <c r="S158" s="288" t="str">
        <f>IF('Council Own'!F119="A","A"," ")</f>
        <v xml:space="preserve"> </v>
      </c>
    </row>
    <row r="159" spans="1:19" x14ac:dyDescent="0.2">
      <c r="A159" s="280">
        <v>3</v>
      </c>
      <c r="B159" s="341" t="str">
        <f>'Council Own'!C15</f>
        <v>&lt;List Requirement Here&gt;</v>
      </c>
      <c r="C159" s="288" t="str">
        <f>IF('Council Own'!F15="A","A"," ")</f>
        <v xml:space="preserve"> </v>
      </c>
      <c r="E159" s="280"/>
      <c r="F159" s="341" t="str">
        <f>'Council Own'!C48</f>
        <v>&lt;List Requirement Here&gt;</v>
      </c>
      <c r="G159" s="288" t="str">
        <f>IF('Council Own'!F48="A","A"," ")</f>
        <v xml:space="preserve"> </v>
      </c>
      <c r="I159" s="280"/>
      <c r="J159" s="341" t="str">
        <f>'Council Own'!C72</f>
        <v>&lt;List Requirement Here&gt;</v>
      </c>
      <c r="K159" s="288" t="str">
        <f>IF('Council Own'!F72="A","A"," ")</f>
        <v xml:space="preserve"> </v>
      </c>
      <c r="M159" s="280"/>
      <c r="N159" s="341" t="str">
        <f>'Council Own'!C96</f>
        <v>&lt;List Requirement Here&gt;</v>
      </c>
      <c r="O159" s="288" t="str">
        <f>IF('Council Own'!F96="A","A"," ")</f>
        <v xml:space="preserve"> </v>
      </c>
      <c r="Q159" s="280"/>
      <c r="R159" s="341" t="str">
        <f>'Council Own'!C120</f>
        <v>&lt;List Requirement Here&gt;</v>
      </c>
      <c r="S159" s="288" t="str">
        <f>IF('Council Own'!F120="A","A"," ")</f>
        <v xml:space="preserve"> </v>
      </c>
    </row>
    <row r="160" spans="1:19" x14ac:dyDescent="0.2">
      <c r="A160" s="280"/>
      <c r="B160" s="341" t="str">
        <f>'Council Own'!C16</f>
        <v>&lt;List Requirement Here&gt;</v>
      </c>
      <c r="C160" s="288" t="str">
        <f>IF('Council Own'!F16="A","A"," ")</f>
        <v xml:space="preserve"> </v>
      </c>
      <c r="E160" s="280"/>
      <c r="F160" s="341" t="str">
        <f>'Council Own'!C49</f>
        <v>&lt;List Requirement Here&gt;</v>
      </c>
      <c r="G160" s="288" t="str">
        <f>IF('Council Own'!F49="A","A"," ")</f>
        <v xml:space="preserve"> </v>
      </c>
      <c r="I160" s="280"/>
      <c r="J160" s="341" t="str">
        <f>'Council Own'!C73</f>
        <v>&lt;List Requirement Here&gt;</v>
      </c>
      <c r="K160" s="288" t="str">
        <f>IF('Council Own'!F73="A","A"," ")</f>
        <v xml:space="preserve"> </v>
      </c>
      <c r="M160" s="280"/>
      <c r="N160" s="341" t="str">
        <f>'Council Own'!C97</f>
        <v>&lt;List Requirement Here&gt;</v>
      </c>
      <c r="O160" s="288" t="str">
        <f>IF('Council Own'!F97="A","A"," ")</f>
        <v xml:space="preserve"> </v>
      </c>
      <c r="Q160" s="280"/>
      <c r="R160" s="341" t="str">
        <f>'Council Own'!C121</f>
        <v>&lt;List Requirement Here&gt;</v>
      </c>
      <c r="S160" s="288" t="str">
        <f>IF('Council Own'!F121="A","A"," ")</f>
        <v xml:space="preserve"> </v>
      </c>
    </row>
    <row r="161" spans="1:19" x14ac:dyDescent="0.2">
      <c r="A161" s="280"/>
      <c r="B161" s="341" t="str">
        <f>'Council Own'!C17</f>
        <v>&lt;List Requirement Here&gt;</v>
      </c>
      <c r="C161" s="288" t="str">
        <f>IF('Council Own'!F17="A","A"," ")</f>
        <v xml:space="preserve"> </v>
      </c>
      <c r="E161" s="280"/>
      <c r="F161" s="341" t="str">
        <f>'Council Own'!C50</f>
        <v>&lt;List Requirement Here&gt;</v>
      </c>
      <c r="G161" s="288" t="str">
        <f>IF('Council Own'!F50="A","A"," ")</f>
        <v xml:space="preserve"> </v>
      </c>
      <c r="I161" s="280"/>
      <c r="J161" s="341" t="str">
        <f>'Council Own'!C74</f>
        <v>&lt;List Requirement Here&gt;</v>
      </c>
      <c r="K161" s="288" t="str">
        <f>IF('Council Own'!F68="A","A"," ")</f>
        <v xml:space="preserve"> </v>
      </c>
      <c r="M161" s="280"/>
      <c r="N161" s="341" t="str">
        <f>'Council Own'!C98</f>
        <v>&lt;List Requirement Here&gt;</v>
      </c>
      <c r="O161" s="288" t="str">
        <f>IF('Council Own'!F98="A","A"," ")</f>
        <v xml:space="preserve"> </v>
      </c>
      <c r="Q161" s="280"/>
      <c r="R161" s="341" t="str">
        <f>'Council Own'!C122</f>
        <v>&lt;List Requirement Here&gt;</v>
      </c>
      <c r="S161" s="288" t="str">
        <f>IF('Council Own'!F122="A","A"," ")</f>
        <v xml:space="preserve"> </v>
      </c>
    </row>
    <row r="162" spans="1:19" x14ac:dyDescent="0.2">
      <c r="A162" s="280"/>
      <c r="B162" s="341" t="str">
        <f>'Council Own'!C18</f>
        <v>&lt;List Requirement Here&gt;</v>
      </c>
      <c r="C162" s="288" t="str">
        <f>IF('Council Own'!F18="A","A"," ")</f>
        <v xml:space="preserve"> </v>
      </c>
    </row>
    <row r="163" spans="1:19" x14ac:dyDescent="0.2">
      <c r="A163" s="280">
        <v>4</v>
      </c>
      <c r="B163" s="341" t="str">
        <f>'Council Own'!C19</f>
        <v>&lt;List Requirement Here&gt;</v>
      </c>
      <c r="C163" s="288" t="str">
        <f>IF('Council Own'!F19="A","A","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Own'!F20="A","A"," ")</f>
        <v xml:space="preserve"> </v>
      </c>
      <c r="F164" s="374" t="str">
        <f>'Fun Patches'!C5</f>
        <v>&lt;List Patch Here&gt;</v>
      </c>
      <c r="G164" s="375"/>
      <c r="H164" s="281" t="str">
        <f>IF('Fun Patches'!F5="A","A"," ")</f>
        <v xml:space="preserve"> </v>
      </c>
      <c r="J164" s="487" t="str">
        <f>'Fun Patches'!C24</f>
        <v>&lt;List Patch Here&gt;</v>
      </c>
      <c r="K164" s="488"/>
      <c r="L164" s="288" t="str">
        <f>IF('Fun Patches'!F24="A","A"," ")</f>
        <v xml:space="preserve"> </v>
      </c>
      <c r="N164" s="487" t="str">
        <f>'Fun Patches'!C43</f>
        <v>&lt;List Patch Here&gt;</v>
      </c>
      <c r="O164" s="488"/>
      <c r="P164" s="288" t="str">
        <f>IF('Fun Patches'!F43="A","A"," ")</f>
        <v xml:space="preserve"> </v>
      </c>
    </row>
    <row r="165" spans="1:19" x14ac:dyDescent="0.2">
      <c r="A165" s="280"/>
      <c r="B165" s="341" t="str">
        <f>'Council Own'!C21</f>
        <v>&lt;List Requirement Here&gt;</v>
      </c>
      <c r="C165" s="288" t="str">
        <f>IF('Council Own'!F21="A","A"," ")</f>
        <v xml:space="preserve"> </v>
      </c>
      <c r="F165" s="372" t="str">
        <f>'Fun Patches'!C6</f>
        <v>&lt;List Patch Here&gt;</v>
      </c>
      <c r="G165" s="373"/>
      <c r="H165" s="288" t="str">
        <f>IF('Fun Patches'!F6="A","A"," ")</f>
        <v xml:space="preserve"> </v>
      </c>
      <c r="J165" s="487" t="str">
        <f>'Fun Patches'!C25</f>
        <v>&lt;List Patch Here&gt;</v>
      </c>
      <c r="K165" s="488"/>
      <c r="L165" s="288" t="str">
        <f>IF('Fun Patches'!F25="A","A"," ")</f>
        <v xml:space="preserve"> </v>
      </c>
      <c r="N165" s="487" t="str">
        <f>'Fun Patches'!C44</f>
        <v>&lt;List Patch Here&gt;</v>
      </c>
      <c r="O165" s="488"/>
      <c r="P165" s="288" t="str">
        <f>IF('Fun Patches'!F44="A","A"," ")</f>
        <v xml:space="preserve"> </v>
      </c>
    </row>
    <row r="166" spans="1:19" x14ac:dyDescent="0.2">
      <c r="A166" s="280"/>
      <c r="B166" s="341" t="str">
        <f>'Council Own'!C22</f>
        <v>&lt;List Requirement Here&gt;</v>
      </c>
      <c r="C166" s="288" t="str">
        <f>IF('Council Own'!F22="A","A"," ")</f>
        <v xml:space="preserve"> </v>
      </c>
      <c r="F166" s="372" t="str">
        <f>'Fun Patches'!C7</f>
        <v>&lt;List Patch Here&gt;</v>
      </c>
      <c r="G166" s="373"/>
      <c r="H166" s="288" t="str">
        <f>IF('Fun Patches'!F7="A","A"," ")</f>
        <v xml:space="preserve"> </v>
      </c>
      <c r="J166" s="487" t="str">
        <f>'Fun Patches'!C26</f>
        <v>&lt;List Patch Here&gt;</v>
      </c>
      <c r="K166" s="488"/>
      <c r="L166" s="288" t="str">
        <f>IF('Fun Patches'!F26="A","A"," ")</f>
        <v xml:space="preserve"> </v>
      </c>
      <c r="N166" s="487" t="str">
        <f>'Fun Patches'!C45</f>
        <v>&lt;List Patch Here&gt;</v>
      </c>
      <c r="O166" s="488"/>
      <c r="P166" s="288" t="str">
        <f>IF('Fun Patches'!F45="A","A"," ")</f>
        <v xml:space="preserve"> </v>
      </c>
    </row>
    <row r="167" spans="1:19" x14ac:dyDescent="0.2">
      <c r="A167" s="280">
        <v>5</v>
      </c>
      <c r="B167" s="341" t="str">
        <f>'Council Own'!C23</f>
        <v>&lt;List Requirement Here&gt;</v>
      </c>
      <c r="C167" s="288" t="str">
        <f>IF('Council Own'!F23="A","A"," ")</f>
        <v xml:space="preserve"> </v>
      </c>
      <c r="F167" s="372" t="str">
        <f>'Fun Patches'!C8</f>
        <v>&lt;List Patch Here&gt;</v>
      </c>
      <c r="G167" s="373"/>
      <c r="H167" s="288" t="str">
        <f>IF('Fun Patches'!F8="A","A"," ")</f>
        <v xml:space="preserve"> </v>
      </c>
      <c r="J167" s="487" t="str">
        <f>'Fun Patches'!C27</f>
        <v>&lt;List Patch Here&gt;</v>
      </c>
      <c r="K167" s="488"/>
      <c r="L167" s="288" t="str">
        <f>IF('Fun Patches'!F27="A","A"," ")</f>
        <v xml:space="preserve"> </v>
      </c>
      <c r="N167" s="487" t="str">
        <f>'Fun Patches'!C46</f>
        <v>&lt;List Patch Here&gt;</v>
      </c>
      <c r="O167" s="488"/>
      <c r="P167" s="288" t="str">
        <f>IF('Fun Patches'!F46="A","A"," ")</f>
        <v xml:space="preserve"> </v>
      </c>
    </row>
    <row r="168" spans="1:19" x14ac:dyDescent="0.2">
      <c r="A168" s="280"/>
      <c r="B168" s="341" t="str">
        <f>'Council Own'!C24</f>
        <v>&lt;List Requirement Here&gt;</v>
      </c>
      <c r="C168" s="288" t="str">
        <f>IF('Council Own'!F24="A","A"," ")</f>
        <v xml:space="preserve"> </v>
      </c>
      <c r="F168" s="372" t="str">
        <f>'Fun Patches'!C9</f>
        <v>&lt;List Patch Here&gt;</v>
      </c>
      <c r="G168" s="373"/>
      <c r="H168" s="288" t="str">
        <f>IF('Fun Patches'!F9="A","A"," ")</f>
        <v xml:space="preserve"> </v>
      </c>
      <c r="J168" s="487" t="str">
        <f>'Fun Patches'!C28</f>
        <v>&lt;List Patch Here&gt;</v>
      </c>
      <c r="K168" s="488"/>
      <c r="L168" s="288" t="str">
        <f>IF('Fun Patches'!F28="A","A"," ")</f>
        <v xml:space="preserve"> </v>
      </c>
      <c r="N168" s="495" t="str">
        <f>'Fun Patches'!C47</f>
        <v>&lt;List Patch Here&gt;</v>
      </c>
      <c r="O168" s="496"/>
      <c r="P168" s="281" t="str">
        <f>IF('Fun Patches'!F47="A","A"," ")</f>
        <v xml:space="preserve"> </v>
      </c>
    </row>
    <row r="169" spans="1:19" x14ac:dyDescent="0.2">
      <c r="A169" s="280"/>
      <c r="B169" s="341" t="str">
        <f>'Council Own'!C25</f>
        <v>&lt;List Requirement Here&gt;</v>
      </c>
      <c r="C169" s="288" t="str">
        <f>IF('Council Own'!F25="A","A"," ")</f>
        <v xml:space="preserve"> </v>
      </c>
      <c r="F169" s="372" t="str">
        <f>'Fun Patches'!C10</f>
        <v>&lt;List Patch Here&gt;</v>
      </c>
      <c r="G169" s="373"/>
      <c r="H169" s="288" t="str">
        <f>IF('Fun Patches'!F10="A","A"," ")</f>
        <v xml:space="preserve"> </v>
      </c>
      <c r="J169" s="487" t="str">
        <f>'Fun Patches'!C29</f>
        <v>&lt;List Patch Here&gt;</v>
      </c>
      <c r="K169" s="488"/>
      <c r="L169" s="288" t="str">
        <f>IF('Fun Patches'!F29="A","A"," ")</f>
        <v xml:space="preserve"> </v>
      </c>
      <c r="N169" s="487" t="str">
        <f>'Fun Patches'!C48</f>
        <v>&lt;List Patch Here&gt;</v>
      </c>
      <c r="O169" s="488"/>
      <c r="P169" s="288" t="str">
        <f>IF('Fun Patches'!F48="A","A"," ")</f>
        <v xml:space="preserve"> </v>
      </c>
    </row>
    <row r="170" spans="1:19" ht="12.75" customHeight="1" x14ac:dyDescent="0.2">
      <c r="A170" s="280"/>
      <c r="B170" s="341" t="str">
        <f>'Council Own'!C26</f>
        <v>&lt;List Requirement Here&gt;</v>
      </c>
      <c r="C170" s="288" t="str">
        <f>IF('Council Own'!F26="A","A"," ")</f>
        <v xml:space="preserve"> </v>
      </c>
      <c r="F170" s="372" t="str">
        <f>'Fun Patches'!C11</f>
        <v>&lt;List Patch Here&gt;</v>
      </c>
      <c r="G170" s="373"/>
      <c r="H170" s="288" t="str">
        <f>IF('Fun Patches'!F11="A","A"," ")</f>
        <v xml:space="preserve"> </v>
      </c>
      <c r="J170" s="487" t="str">
        <f>'Fun Patches'!C30</f>
        <v>&lt;List Patch Here&gt;</v>
      </c>
      <c r="K170" s="488"/>
      <c r="L170" s="288" t="str">
        <f>IF('Fun Patches'!F30="A","A"," ")</f>
        <v xml:space="preserve"> </v>
      </c>
      <c r="N170" s="487" t="str">
        <f>'Fun Patches'!C49</f>
        <v>&lt;List Patch Here&gt;</v>
      </c>
      <c r="O170" s="488"/>
      <c r="P170" s="288" t="str">
        <f>IF('Fun Patches'!F49="A","A"," ")</f>
        <v xml:space="preserve"> </v>
      </c>
    </row>
    <row r="171" spans="1:19" ht="12.75" customHeight="1" x14ac:dyDescent="0.2">
      <c r="F171" s="372" t="str">
        <f>'Fun Patches'!C12</f>
        <v>&lt;List Patch Here&gt;</v>
      </c>
      <c r="G171" s="373"/>
      <c r="H171" s="288" t="str">
        <f>IF('Fun Patches'!F12="A","A"," ")</f>
        <v xml:space="preserve"> </v>
      </c>
      <c r="J171" s="487" t="str">
        <f>'Fun Patches'!C31</f>
        <v>&lt;List Patch Here&gt;</v>
      </c>
      <c r="K171" s="488"/>
      <c r="L171" s="288" t="str">
        <f>IF('Fun Patches'!F31="A","A"," ")</f>
        <v xml:space="preserve"> </v>
      </c>
      <c r="N171" s="487" t="str">
        <f>'Fun Patches'!C50</f>
        <v>&lt;List Patch Here&gt;</v>
      </c>
      <c r="O171" s="488"/>
      <c r="P171" s="288" t="str">
        <f>IF('Fun Patches'!F50="A","A"," ")</f>
        <v xml:space="preserve"> </v>
      </c>
    </row>
    <row r="172" spans="1:19" x14ac:dyDescent="0.2">
      <c r="A172" s="509" t="s">
        <v>81</v>
      </c>
      <c r="B172" s="510"/>
      <c r="C172" s="510"/>
      <c r="F172" s="372" t="str">
        <f>'Fun Patches'!C13</f>
        <v>&lt;List Patch Here&gt;</v>
      </c>
      <c r="G172" s="373"/>
      <c r="H172" s="288" t="str">
        <f>IF('Fun Patches'!F13="A","A"," ")</f>
        <v xml:space="preserve"> </v>
      </c>
      <c r="J172" s="487" t="str">
        <f>'Fun Patches'!C32</f>
        <v>&lt;List Patch Here&gt;</v>
      </c>
      <c r="K172" s="488"/>
      <c r="L172" s="288" t="str">
        <f>IF('Fun Patches'!F32="A","A"," ")</f>
        <v xml:space="preserve"> </v>
      </c>
      <c r="N172" s="487" t="str">
        <f>'Fun Patches'!C51</f>
        <v>&lt;List Patch Here&gt;</v>
      </c>
      <c r="O172" s="488"/>
      <c r="P172" s="288" t="str">
        <f>IF('Fun Patches'!F51="A","A"," ")</f>
        <v xml:space="preserve"> </v>
      </c>
    </row>
    <row r="173" spans="1:19" x14ac:dyDescent="0.2">
      <c r="A173" s="500" t="s">
        <v>82</v>
      </c>
      <c r="B173" s="501"/>
      <c r="C173" s="502"/>
      <c r="F173" s="372" t="str">
        <f>'Fun Patches'!C14</f>
        <v>&lt;List Patch Here&gt;</v>
      </c>
      <c r="G173" s="373"/>
      <c r="H173" s="288" t="str">
        <f>IF('Fun Patches'!F14="A","A"," ")</f>
        <v xml:space="preserve"> </v>
      </c>
      <c r="J173" s="487" t="str">
        <f>'Fun Patches'!C33</f>
        <v>&lt;List Patch Here&gt;</v>
      </c>
      <c r="K173" s="488"/>
      <c r="L173" s="288" t="str">
        <f>IF('Fun Patches'!F33="A","A"," ")</f>
        <v xml:space="preserve"> </v>
      </c>
      <c r="N173" s="487" t="str">
        <f>'Fun Patches'!C52</f>
        <v>&lt;List Patch Here&gt;</v>
      </c>
      <c r="O173" s="488"/>
      <c r="P173" s="288" t="str">
        <f>IF('Fun Patches'!F52="A","A"," ")</f>
        <v xml:space="preserve"> </v>
      </c>
    </row>
    <row r="174" spans="1:19" x14ac:dyDescent="0.2">
      <c r="A174" s="500" t="s">
        <v>83</v>
      </c>
      <c r="B174" s="501"/>
      <c r="C174" s="502"/>
      <c r="F174" s="372" t="str">
        <f>'Fun Patches'!C15</f>
        <v>&lt;List Patch Here&gt;</v>
      </c>
      <c r="G174" s="373"/>
      <c r="H174" s="288" t="str">
        <f>IF('Fun Patches'!F15="A","A"," ")</f>
        <v xml:space="preserve"> </v>
      </c>
      <c r="J174" s="487" t="str">
        <f>'Fun Patches'!C34</f>
        <v>&lt;List Patch Here&gt;</v>
      </c>
      <c r="K174" s="488"/>
      <c r="L174" s="288" t="str">
        <f>IF('Fun Patches'!F34="A","A"," ")</f>
        <v xml:space="preserve"> </v>
      </c>
      <c r="N174" s="487" t="str">
        <f>'Fun Patches'!C53</f>
        <v>&lt;List Patch Here&gt;</v>
      </c>
      <c r="O174" s="488"/>
      <c r="P174" s="288" t="str">
        <f>IF('Fun Patches'!F53="A","A"," ")</f>
        <v xml:space="preserve"> </v>
      </c>
    </row>
    <row r="175" spans="1:19" x14ac:dyDescent="0.2">
      <c r="A175" s="497" t="s">
        <v>84</v>
      </c>
      <c r="B175" s="498"/>
      <c r="C175" s="499"/>
      <c r="F175" s="372" t="str">
        <f>'Fun Patches'!C16</f>
        <v>&lt;List Patch Here&gt;</v>
      </c>
      <c r="G175" s="373"/>
      <c r="H175" s="288" t="str">
        <f>IF('Fun Patches'!F16="A","A"," ")</f>
        <v xml:space="preserve"> </v>
      </c>
      <c r="J175" s="487" t="str">
        <f>'Fun Patches'!C35</f>
        <v>&lt;List Patch Here&gt;</v>
      </c>
      <c r="K175" s="488"/>
      <c r="L175" s="288" t="str">
        <f>IF('Fun Patches'!F35="A","A"," ")</f>
        <v xml:space="preserve"> </v>
      </c>
      <c r="N175" s="487" t="str">
        <f>'Fun Patches'!C54</f>
        <v>&lt;List Patch Here&gt;</v>
      </c>
      <c r="O175" s="488"/>
      <c r="P175" s="288" t="str">
        <f>IF('Fun Patches'!F54="A","A"," ")</f>
        <v xml:space="preserve"> </v>
      </c>
    </row>
    <row r="176" spans="1:19" x14ac:dyDescent="0.2">
      <c r="F176" s="374" t="str">
        <f>'Fun Patches'!C17</f>
        <v>&lt;List Patch Here&gt;</v>
      </c>
      <c r="G176" s="375"/>
      <c r="H176" s="281" t="str">
        <f>IF('Fun Patches'!F17="A","A"," ")</f>
        <v xml:space="preserve"> </v>
      </c>
      <c r="J176" s="487" t="str">
        <f>'Fun Patches'!C36</f>
        <v>&lt;List Patch Here&gt;</v>
      </c>
      <c r="K176" s="488"/>
      <c r="L176" s="288" t="str">
        <f>IF('Fun Patches'!F36="A","A"," ")</f>
        <v xml:space="preserve"> </v>
      </c>
    </row>
    <row r="177" spans="6:12" x14ac:dyDescent="0.2">
      <c r="F177" s="372" t="str">
        <f>'Fun Patches'!C18</f>
        <v>&lt;List Patch Here&gt;</v>
      </c>
      <c r="G177" s="373"/>
      <c r="H177" s="288" t="str">
        <f>IF('Fun Patches'!F18="A","A"," ")</f>
        <v xml:space="preserve"> </v>
      </c>
      <c r="J177" s="487" t="str">
        <f>'Fun Patches'!C37</f>
        <v>&lt;List Patch Here&gt;</v>
      </c>
      <c r="K177" s="488"/>
      <c r="L177" s="288" t="str">
        <f>IF('Fun Patches'!F37="A","A"," ")</f>
        <v xml:space="preserve"> </v>
      </c>
    </row>
    <row r="178" spans="6:12" x14ac:dyDescent="0.2">
      <c r="F178" s="372" t="str">
        <f>'Fun Patches'!C19</f>
        <v>&lt;List Patch Here&gt;</v>
      </c>
      <c r="G178" s="373"/>
      <c r="H178" s="288" t="str">
        <f>IF('Fun Patches'!F19="A","A"," ")</f>
        <v xml:space="preserve"> </v>
      </c>
      <c r="J178" s="487" t="str">
        <f>'Fun Patches'!C38</f>
        <v>&lt;List Patch Here&gt;</v>
      </c>
      <c r="K178" s="488"/>
      <c r="L178" s="288" t="str">
        <f>IF('Fun Patches'!F38="A","A"," ")</f>
        <v xml:space="preserve"> </v>
      </c>
    </row>
    <row r="179" spans="6:12" x14ac:dyDescent="0.2">
      <c r="F179" s="372" t="str">
        <f>'Fun Patches'!C20</f>
        <v>&lt;List Patch Here&gt;</v>
      </c>
      <c r="G179" s="373"/>
      <c r="H179" s="288" t="str">
        <f>IF('Fun Patches'!F20="A","A"," ")</f>
        <v xml:space="preserve"> </v>
      </c>
      <c r="J179" s="487" t="str">
        <f>'Fun Patches'!C39</f>
        <v>&lt;List Patch Here&gt;</v>
      </c>
      <c r="K179" s="488"/>
      <c r="L179" s="288" t="str">
        <f>IF('Fun Patches'!F39="A","A"," ")</f>
        <v xml:space="preserve"> </v>
      </c>
    </row>
    <row r="180" spans="6:12" x14ac:dyDescent="0.2">
      <c r="F180" s="372" t="str">
        <f>'Fun Patches'!C21</f>
        <v>&lt;List Patch Here&gt;</v>
      </c>
      <c r="G180" s="373"/>
      <c r="H180" s="288" t="str">
        <f>IF('Fun Patches'!F21="A","A"," ")</f>
        <v xml:space="preserve"> </v>
      </c>
      <c r="J180" s="487" t="str">
        <f>'Fun Patches'!C40</f>
        <v>&lt;List Patch Here&gt;</v>
      </c>
      <c r="K180" s="488"/>
      <c r="L180" s="288" t="str">
        <f>IF('Fun Patches'!F40="A","A"," ")</f>
        <v xml:space="preserve"> </v>
      </c>
    </row>
    <row r="181" spans="6:12" x14ac:dyDescent="0.2">
      <c r="F181" s="372" t="str">
        <f>'Fun Patches'!C22</f>
        <v>&lt;List Patch Here&gt;</v>
      </c>
      <c r="G181" s="373"/>
      <c r="H181" s="288" t="str">
        <f>IF('Fun Patches'!F22="A","A"," ")</f>
        <v xml:space="preserve"> </v>
      </c>
      <c r="J181" s="487" t="str">
        <f>'Fun Patches'!C41</f>
        <v>&lt;List Patch Here&gt;</v>
      </c>
      <c r="K181" s="488"/>
      <c r="L181" s="288" t="str">
        <f>IF('Fun Patches'!F41="A","A"," ")</f>
        <v xml:space="preserve"> </v>
      </c>
    </row>
    <row r="182" spans="6:12" x14ac:dyDescent="0.2">
      <c r="F182" s="487" t="str">
        <f>'Fun Patches'!C23</f>
        <v>&lt;List Patch Here&gt;</v>
      </c>
      <c r="G182" s="488"/>
      <c r="H182" s="288" t="str">
        <f>IF('Fun Patches'!F23="A","A"," ")</f>
        <v xml:space="preserve"> </v>
      </c>
      <c r="J182" s="487" t="str">
        <f>'Fun Patches'!C42</f>
        <v>&lt;List Patch Here&gt;</v>
      </c>
      <c r="K182" s="488"/>
      <c r="L182" s="288" t="str">
        <f>IF('Fun Patches'!F42="A","A","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4jiTemse6OUArCQSOSwdHSuOh1XfEMk6LRNdnhWhNyqQkeTILTpxJMcroETVwrtypW2hbnAoHIrE/djEAqQvbQ==" saltValue="aV5/0G74saHfe79khGLhMg==" spinCount="100000" sheet="1" objects="1" scenarios="1" selectLockedCells="1" selectUnlockedCells="1"/>
  <mergeCells count="145">
    <mergeCell ref="I207:K207"/>
    <mergeCell ref="A302:C303"/>
    <mergeCell ref="A305:C306"/>
    <mergeCell ref="A149:C149"/>
    <mergeCell ref="A172:C172"/>
    <mergeCell ref="A173:C173"/>
    <mergeCell ref="A174:C174"/>
    <mergeCell ref="A175:C175"/>
    <mergeCell ref="E207:G207"/>
    <mergeCell ref="F163:H163"/>
    <mergeCell ref="A142:C142"/>
    <mergeCell ref="A143:B143"/>
    <mergeCell ref="A144:B144"/>
    <mergeCell ref="A145:B145"/>
    <mergeCell ref="A146:B146"/>
    <mergeCell ref="A147:B147"/>
    <mergeCell ref="N174:O174"/>
    <mergeCell ref="N175:O175"/>
    <mergeCell ref="F182:G182"/>
    <mergeCell ref="J181:K181"/>
    <mergeCell ref="J182:K182"/>
    <mergeCell ref="J178:K178"/>
    <mergeCell ref="J179:K179"/>
    <mergeCell ref="J180:K180"/>
    <mergeCell ref="J174:K174"/>
    <mergeCell ref="J175:K175"/>
    <mergeCell ref="J176:K176"/>
    <mergeCell ref="J177:K177"/>
    <mergeCell ref="J164:K164"/>
    <mergeCell ref="J165:K165"/>
    <mergeCell ref="J166:K166"/>
    <mergeCell ref="A140:C140"/>
    <mergeCell ref="E140:G140"/>
    <mergeCell ref="I140:K140"/>
    <mergeCell ref="M140:O140"/>
    <mergeCell ref="Q140:S140"/>
    <mergeCell ref="N163:P163"/>
    <mergeCell ref="N171:O171"/>
    <mergeCell ref="N172:O172"/>
    <mergeCell ref="N173:O173"/>
    <mergeCell ref="N168:O168"/>
    <mergeCell ref="N169:O169"/>
    <mergeCell ref="N170:O170"/>
    <mergeCell ref="N165:O165"/>
    <mergeCell ref="N166:O166"/>
    <mergeCell ref="N167:O167"/>
    <mergeCell ref="N164:O164"/>
    <mergeCell ref="J173:K173"/>
    <mergeCell ref="J167:K167"/>
    <mergeCell ref="J168:K168"/>
    <mergeCell ref="J169:K169"/>
    <mergeCell ref="J170:K170"/>
    <mergeCell ref="J171:K171"/>
    <mergeCell ref="J172:K172"/>
    <mergeCell ref="J163:L163"/>
    <mergeCell ref="Q108:R108"/>
    <mergeCell ref="A89:C89"/>
    <mergeCell ref="B90:C90"/>
    <mergeCell ref="Q114:R114"/>
    <mergeCell ref="A86:C86"/>
    <mergeCell ref="A87:B87"/>
    <mergeCell ref="A82:B82"/>
    <mergeCell ref="Q105:R105"/>
    <mergeCell ref="A83:C83"/>
    <mergeCell ref="Q106:R106"/>
    <mergeCell ref="A84:B84"/>
    <mergeCell ref="Q107:R107"/>
    <mergeCell ref="Q102:R102"/>
    <mergeCell ref="Q103:R103"/>
    <mergeCell ref="A81:B81"/>
    <mergeCell ref="Q104:R104"/>
    <mergeCell ref="A76:B76"/>
    <mergeCell ref="M92:O92"/>
    <mergeCell ref="Q99:R99"/>
    <mergeCell ref="A77:B77"/>
    <mergeCell ref="Q100:R100"/>
    <mergeCell ref="A78:B78"/>
    <mergeCell ref="Q101:R101"/>
    <mergeCell ref="A85:B85"/>
    <mergeCell ref="A73:B73"/>
    <mergeCell ref="Q96:R96"/>
    <mergeCell ref="A74:B74"/>
    <mergeCell ref="Q97:R97"/>
    <mergeCell ref="A75:B75"/>
    <mergeCell ref="Q98:R98"/>
    <mergeCell ref="Q93:S93"/>
    <mergeCell ref="E71:G71"/>
    <mergeCell ref="I71:K71"/>
    <mergeCell ref="M71:O71"/>
    <mergeCell ref="Q94:R94"/>
    <mergeCell ref="A72:C72"/>
    <mergeCell ref="Q95:R95"/>
    <mergeCell ref="Q71:S71"/>
    <mergeCell ref="A79:B79"/>
    <mergeCell ref="A80:C80"/>
    <mergeCell ref="I92:K92"/>
    <mergeCell ref="M53:O53"/>
    <mergeCell ref="I57:K57"/>
    <mergeCell ref="E61:G61"/>
    <mergeCell ref="A65:C65"/>
    <mergeCell ref="A70:C70"/>
    <mergeCell ref="E70:G70"/>
    <mergeCell ref="I70:K70"/>
    <mergeCell ref="M70:O70"/>
    <mergeCell ref="Q70:S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366"/>
  <sheetViews>
    <sheetView showGridLines="0" topLeftCell="A61" zoomScale="90" zoomScaleNormal="90" workbookViewId="0">
      <selection activeCell="P82" sqref="P82"/>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4</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IF(Badges!G58="A","A"," ")</f>
        <v xml:space="preserve"> </v>
      </c>
      <c r="I4" s="280"/>
      <c r="J4" s="283" t="str">
        <f>Badges!C132</f>
        <v>Make a pinch pot</v>
      </c>
      <c r="K4" s="281" t="str">
        <f>IF(Badges!G132="A","A"," ")</f>
        <v xml:space="preserve"> </v>
      </c>
      <c r="M4" s="280"/>
      <c r="N4" s="283" t="str">
        <f>Badges!C205</f>
        <v>GORP</v>
      </c>
      <c r="O4" s="281" t="str">
        <f>IF(Badges!G205="A","A"," ")</f>
        <v xml:space="preserve"> </v>
      </c>
      <c r="Q4" s="280"/>
      <c r="R4" s="283" t="str">
        <f>Badges!C279</f>
        <v>If you have a pet of your own, make</v>
      </c>
      <c r="S4" s="281" t="str">
        <f>IF(Badges!G279="A","A"," ")</f>
        <v xml:space="preserve"> </v>
      </c>
      <c r="T4" s="526"/>
      <c r="U4" s="526"/>
    </row>
    <row r="5" spans="1:21" ht="12.75" customHeight="1" x14ac:dyDescent="0.2">
      <c r="A5" s="514" t="str">
        <f>Summary!A5</f>
        <v>Computer Expert</v>
      </c>
      <c r="B5" s="515"/>
      <c r="C5" s="330" t="str">
        <f>IF(Badges!G28="C","C",IF(Badges!G28="P","P",""))</f>
        <v/>
      </c>
      <c r="E5" s="280"/>
      <c r="F5" s="283" t="str">
        <f>Badges!C59</f>
        <v>Ask a dancer for help</v>
      </c>
      <c r="G5" s="281" t="str">
        <f>IF(Badges!G59="A","A"," ")</f>
        <v xml:space="preserve"> </v>
      </c>
      <c r="I5" s="280"/>
      <c r="J5" s="283" t="str">
        <f>Badges!C133</f>
        <v>Make a coil pot</v>
      </c>
      <c r="K5" s="281" t="str">
        <f>IF(Badges!G133="A","A"," ")</f>
        <v xml:space="preserve"> </v>
      </c>
      <c r="M5" s="280"/>
      <c r="N5" s="283" t="str">
        <f>Badges!C206</f>
        <v>Make a "walking salad"</v>
      </c>
      <c r="O5" s="281" t="str">
        <f>IF(Badges!G206="A","A"," ")</f>
        <v xml:space="preserve"> </v>
      </c>
      <c r="Q5" s="280"/>
      <c r="R5" s="283" t="str">
        <f>Badges!C280</f>
        <v>Volunteer to feed someone else's</v>
      </c>
      <c r="S5" s="281" t="str">
        <f>IF(Badges!G280="A","A"," ")</f>
        <v xml:space="preserve"> </v>
      </c>
      <c r="T5" s="526"/>
      <c r="U5" s="526"/>
    </row>
    <row r="6" spans="1:21" ht="12.75" customHeight="1" x14ac:dyDescent="0.2">
      <c r="A6" s="503" t="str">
        <f>Summary!A6</f>
        <v>My Best Self</v>
      </c>
      <c r="B6" s="504"/>
      <c r="C6" s="282" t="str">
        <f>IF(Badges!G51="C","C",IF(Badges!G51="P","P",""))</f>
        <v/>
      </c>
      <c r="E6" s="280"/>
      <c r="F6" s="283" t="str">
        <f>Badges!C60</f>
        <v>Try "dancersise"</v>
      </c>
      <c r="G6" s="281" t="str">
        <f>IF(Badges!G60="A","A"," ")</f>
        <v xml:space="preserve"> </v>
      </c>
      <c r="I6" s="280"/>
      <c r="J6" s="283" t="str">
        <f>Badges!C134</f>
        <v>Make a slab pot</v>
      </c>
      <c r="K6" s="281" t="str">
        <f>IF(Badges!G134="A","A"," ")</f>
        <v xml:space="preserve"> </v>
      </c>
      <c r="M6" s="280"/>
      <c r="N6" s="283" t="str">
        <f>Badges!C207</f>
        <v>Bring a "nose-bag lunch"</v>
      </c>
      <c r="O6" s="281" t="str">
        <f>IF(Badges!G207="A","A"," ")</f>
        <v xml:space="preserve"> </v>
      </c>
      <c r="Q6" s="280"/>
      <c r="R6" s="283" t="str">
        <f>Badges!C281</f>
        <v>Make a pet budget for two pets</v>
      </c>
      <c r="S6" s="281" t="str">
        <f>IF(Badges!G281="A","A"," ")</f>
        <v xml:space="preserve"> </v>
      </c>
      <c r="T6" s="526"/>
      <c r="U6" s="526"/>
    </row>
    <row r="7" spans="1:21" x14ac:dyDescent="0.2">
      <c r="A7" s="503" t="str">
        <f>Summary!A7</f>
        <v>Dancer</v>
      </c>
      <c r="B7" s="504"/>
      <c r="C7" s="282" t="str">
        <f>IF(Badges!G74="C","C",IF(Badges!G74="P","P",""))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IF(Badges!G97="C","C",IF(Badges!G97="P","P",""))</f>
        <v/>
      </c>
      <c r="E8" s="280"/>
      <c r="F8" s="283" t="str">
        <f>Badges!C62</f>
        <v>Head to the studio</v>
      </c>
      <c r="G8" s="281" t="str">
        <f>IF(Badges!G62="A","A"," ")</f>
        <v xml:space="preserve"> </v>
      </c>
      <c r="I8" s="280"/>
      <c r="J8" s="283" t="str">
        <f>Badges!C136</f>
        <v>Decorate a tile</v>
      </c>
      <c r="K8" s="281" t="str">
        <f>IF(Badges!G136="A","A"," ")</f>
        <v xml:space="preserve"> </v>
      </c>
      <c r="M8" s="280"/>
      <c r="N8" s="283" t="str">
        <f>Badges!C209</f>
        <v>Have a scavenger hunt</v>
      </c>
      <c r="O8" s="281" t="str">
        <f>IF(Badges!G209="A","A"," ")</f>
        <v xml:space="preserve"> </v>
      </c>
      <c r="Q8" s="280">
        <v>1</v>
      </c>
      <c r="R8" s="283" t="str">
        <f>Badges!C285</f>
        <v>Try a scavenger hunt</v>
      </c>
      <c r="S8" s="294"/>
    </row>
    <row r="9" spans="1:21" x14ac:dyDescent="0.2">
      <c r="A9" s="512" t="str">
        <f>Summary!A9</f>
        <v>My Family Story</v>
      </c>
      <c r="B9" s="513"/>
      <c r="C9" s="329" t="str">
        <f>IF(Badges!G120="C","C",IF(Badges!G120="P","P",""))</f>
        <v/>
      </c>
      <c r="E9" s="280"/>
      <c r="F9" s="283" t="str">
        <f>Badges!C63</f>
        <v>Team up with an adult to find</v>
      </c>
      <c r="G9" s="281" t="str">
        <f>IF(Badges!G63="A","A"," ")</f>
        <v xml:space="preserve"> </v>
      </c>
      <c r="I9" s="280"/>
      <c r="J9" s="283" t="str">
        <f>Badges!C137</f>
        <v>Make a pinch or slab sculpture</v>
      </c>
      <c r="K9" s="281" t="str">
        <f>IF(Badges!G137="A","A"," ")</f>
        <v xml:space="preserve"> </v>
      </c>
      <c r="M9" s="280"/>
      <c r="N9" s="283" t="str">
        <f>Badges!C210</f>
        <v>Play "I Spy"</v>
      </c>
      <c r="O9" s="281" t="str">
        <f>IF(Badges!G210="A","A"," ")</f>
        <v xml:space="preserve"> </v>
      </c>
      <c r="Q9" s="280"/>
      <c r="R9" s="283" t="str">
        <f>Badges!C286</f>
        <v>Find it</v>
      </c>
      <c r="S9" s="281" t="str">
        <f>IF(Badges!G286="A","A"," ")</f>
        <v xml:space="preserve"> </v>
      </c>
    </row>
    <row r="10" spans="1:21" x14ac:dyDescent="0.2">
      <c r="A10" s="505" t="str">
        <f>Summary!A10</f>
        <v>It's Your Planet -- Love It!</v>
      </c>
      <c r="B10" s="505"/>
      <c r="C10" s="505"/>
      <c r="E10" s="280"/>
      <c r="F10" s="283" t="str">
        <f>Badges!C64</f>
        <v>Pretend you're a Girl Scout</v>
      </c>
      <c r="G10" s="281" t="str">
        <f>IF(Badges!G64="A","A"," ")</f>
        <v xml:space="preserve"> </v>
      </c>
      <c r="I10" s="280"/>
      <c r="J10" s="283" t="str">
        <f>Badges!C138</f>
        <v>Make beads for jewelry</v>
      </c>
      <c r="K10" s="281" t="str">
        <f>IF(Badges!G138="A","A"," ")</f>
        <v xml:space="preserve"> </v>
      </c>
      <c r="M10" s="280"/>
      <c r="N10" s="283" t="str">
        <f>Badges!C211</f>
        <v>Do a detective hike</v>
      </c>
      <c r="O10" s="281" t="str">
        <f>IF(Badges!G211="A","A"," ")</f>
        <v xml:space="preserve"> </v>
      </c>
      <c r="Q10" s="280"/>
      <c r="R10" s="283" t="str">
        <f>Badges!C287</f>
        <v>See it</v>
      </c>
      <c r="S10" s="281" t="str">
        <f>IF(Badges!G287="A","A"," ")</f>
        <v xml:space="preserve"> </v>
      </c>
    </row>
    <row r="11" spans="1:21" x14ac:dyDescent="0.2">
      <c r="A11" s="514" t="str">
        <f>Summary!A11</f>
        <v>Potter</v>
      </c>
      <c r="B11" s="515"/>
      <c r="C11" s="330" t="str">
        <f>IF(Badges!G144="C","C",IF(Badges!G144="P","P",""))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IF(Badges!G288="A","A"," ")</f>
        <v xml:space="preserve"> </v>
      </c>
    </row>
    <row r="12" spans="1:21" x14ac:dyDescent="0.2">
      <c r="A12" s="503" t="str">
        <f>Summary!A12</f>
        <v>Household Elf</v>
      </c>
      <c r="B12" s="504"/>
      <c r="C12" s="282" t="str">
        <f>IF(Badges!G167="C","C",IF(Badges!G167="P","P",""))</f>
        <v/>
      </c>
      <c r="E12" s="280"/>
      <c r="F12" s="283" t="str">
        <f>Badges!C66</f>
        <v>Create a special-occasion dance</v>
      </c>
      <c r="G12" s="281" t="str">
        <f>IF(Badges!G66="A","A"," ")</f>
        <v xml:space="preserve"> </v>
      </c>
      <c r="I12" s="280"/>
      <c r="J12" s="283" t="str">
        <f>Badges!C140</f>
        <v>Dip your pottery</v>
      </c>
      <c r="K12" s="281" t="str">
        <f>IF(Badges!G140="A","A","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IF(Badges!G190="C","C",IF(Badges!G190="P","P",""))</f>
        <v/>
      </c>
      <c r="E13" s="280"/>
      <c r="F13" s="283" t="str">
        <f>Badges!C67</f>
        <v>Use dance to tell a story</v>
      </c>
      <c r="G13" s="281" t="str">
        <f>IF(Badges!G67="A","A"," ")</f>
        <v xml:space="preserve"> </v>
      </c>
      <c r="I13" s="280"/>
      <c r="J13" s="283" t="str">
        <f>Badges!C141</f>
        <v>Paint on glaze</v>
      </c>
      <c r="K13" s="281" t="str">
        <f>IF(Badges!G141="A","A"," ")</f>
        <v xml:space="preserve"> </v>
      </c>
      <c r="M13" s="280"/>
      <c r="N13" s="283" t="str">
        <f>Badges!C216</f>
        <v>Set your alarm</v>
      </c>
      <c r="O13" s="281" t="str">
        <f>IF(Badges!G216="A","A"," ")</f>
        <v xml:space="preserve"> </v>
      </c>
      <c r="Q13" s="280"/>
      <c r="R13" s="283" t="str">
        <f>Badges!C290</f>
        <v>Get a clue</v>
      </c>
      <c r="S13" s="281" t="str">
        <f>IF(Badges!G290="A","A"," ")</f>
        <v xml:space="preserve"> </v>
      </c>
    </row>
    <row r="14" spans="1:21" x14ac:dyDescent="0.2">
      <c r="A14" s="503" t="str">
        <f>Summary!A14</f>
        <v>Hiker</v>
      </c>
      <c r="B14" s="504"/>
      <c r="C14" s="282" t="str">
        <f>IF(Badges!G213="C","C",IF(Badges!G213="P","P",""))</f>
        <v/>
      </c>
      <c r="E14" s="280"/>
      <c r="F14" s="283" t="str">
        <f>Badges!C68</f>
        <v>Make up a dance to your favorite</v>
      </c>
      <c r="G14" s="281" t="str">
        <f>IF(Badges!G68="A","A"," ")</f>
        <v xml:space="preserve"> </v>
      </c>
      <c r="I14" s="280"/>
      <c r="J14" s="283" t="str">
        <f>Badges!C142</f>
        <v>Sponge paint your pottery</v>
      </c>
      <c r="K14" s="281" t="str">
        <f>IF(Badges!G142="A","A"," ")</f>
        <v xml:space="preserve"> </v>
      </c>
      <c r="M14" s="280"/>
      <c r="N14" s="283" t="str">
        <f>Badges!C217</f>
        <v>Lay out your clothes</v>
      </c>
      <c r="O14" s="281" t="str">
        <f>IF(Badges!G217="A","A"," ")</f>
        <v xml:space="preserve"> </v>
      </c>
      <c r="Q14" s="280"/>
      <c r="R14" s="283" t="str">
        <f>Badges!C291</f>
        <v>Mystery box</v>
      </c>
      <c r="S14" s="281" t="str">
        <f>IF(Badges!G291="A","A"," ")</f>
        <v xml:space="preserve"> </v>
      </c>
    </row>
    <row r="15" spans="1:21" x14ac:dyDescent="0.2">
      <c r="A15" s="512" t="str">
        <f>Summary!A15</f>
        <v>My Great Day</v>
      </c>
      <c r="B15" s="513"/>
      <c r="C15" s="329" t="str">
        <f>IF(Badges!G236="C","C",IF(Badges!G236="P","P",""))</f>
        <v/>
      </c>
      <c r="E15" s="280">
        <v>5</v>
      </c>
      <c r="F15" s="283" t="str">
        <f>Badges!C69</f>
        <v>Show your moves</v>
      </c>
      <c r="G15" s="294"/>
      <c r="I15" s="489" t="str">
        <f>Badges!B145</f>
        <v>Household Elf</v>
      </c>
      <c r="J15" s="490"/>
      <c r="K15" s="490"/>
      <c r="M15" s="280"/>
      <c r="N15" s="283" t="str">
        <f>Badges!C218</f>
        <v>Make your bed</v>
      </c>
      <c r="O15" s="281" t="str">
        <f>IF(Badges!G218="A","A"," ")</f>
        <v xml:space="preserve"> </v>
      </c>
      <c r="Q15" s="280"/>
      <c r="R15" s="283" t="str">
        <f>Badges!C292</f>
        <v>Who's who</v>
      </c>
      <c r="S15" s="281" t="str">
        <f>IF(Badges!G292="A","A"," ")</f>
        <v xml:space="preserve"> </v>
      </c>
    </row>
    <row r="16" spans="1:21" x14ac:dyDescent="0.2">
      <c r="A16" s="505" t="str">
        <f>Summary!A16</f>
        <v>It's Your Story -- Tell It!</v>
      </c>
      <c r="B16" s="505"/>
      <c r="C16" s="505"/>
      <c r="E16" s="280"/>
      <c r="F16" s="283" t="str">
        <f>Badges!C70</f>
        <v>Throw a dance party</v>
      </c>
      <c r="G16" s="281" t="str">
        <f>IF(Badges!G70="A","A","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IF(Badges!G260="C","C",IF(Badges!G260="P","P",""))</f>
        <v/>
      </c>
      <c r="E17" s="280"/>
      <c r="F17" s="283" t="str">
        <f>Badges!C71</f>
        <v>Perform a dance show for your</v>
      </c>
      <c r="G17" s="281" t="str">
        <f>IF(Badges!G71="A","A"," ")</f>
        <v xml:space="preserve"> </v>
      </c>
      <c r="I17" s="280"/>
      <c r="J17" s="283" t="str">
        <f>Badges!C147</f>
        <v>Be a light-saver</v>
      </c>
      <c r="K17" s="281" t="str">
        <f>IF(Badges!G146="A","A"," ")</f>
        <v xml:space="preserve"> </v>
      </c>
      <c r="M17" s="280"/>
      <c r="N17" s="283" t="str">
        <f>Badges!C220</f>
        <v>Sort your school supplies</v>
      </c>
      <c r="O17" s="281" t="str">
        <f>IF(Badges!G220="A","A"," ")</f>
        <v xml:space="preserve"> </v>
      </c>
      <c r="Q17" s="280"/>
      <c r="R17" s="283" t="str">
        <f>Badges!C294</f>
        <v>Pin the tail on…</v>
      </c>
      <c r="S17" s="281" t="str">
        <f>IF(Badges!G294="A","A"," ")</f>
        <v xml:space="preserve"> </v>
      </c>
    </row>
    <row r="18" spans="1:19" x14ac:dyDescent="0.2">
      <c r="A18" s="503" t="str">
        <f>Summary!A18</f>
        <v>Pets</v>
      </c>
      <c r="B18" s="504"/>
      <c r="C18" s="282" t="str">
        <f>IF(Badges!G283="C","C",IF(Badges!G283="P","P",""))</f>
        <v/>
      </c>
      <c r="E18" s="280"/>
      <c r="F18" s="283" t="str">
        <f>Badges!C72</f>
        <v>Perform a dance for your family</v>
      </c>
      <c r="G18" s="281" t="str">
        <f>IF(Badges!G72="A","A"," ")</f>
        <v xml:space="preserve"> </v>
      </c>
      <c r="I18" s="280"/>
      <c r="J18" s="283" t="str">
        <f>Badges!C148</f>
        <v>Go on an energy scavenger hunt</v>
      </c>
      <c r="K18" s="281" t="str">
        <f>IF(Badges!G147="A","A"," ")</f>
        <v xml:space="preserve"> </v>
      </c>
      <c r="M18" s="280"/>
      <c r="N18" s="283" t="str">
        <f>Badges!C221</f>
        <v>Make and label play-stuff bins</v>
      </c>
      <c r="O18" s="281" t="str">
        <f>IF(Badges!G221="A","A"," ")</f>
        <v xml:space="preserve"> </v>
      </c>
      <c r="Q18" s="280"/>
      <c r="R18" s="283" t="str">
        <f>Badges!C295</f>
        <v>Heat things up</v>
      </c>
      <c r="S18" s="281" t="str">
        <f>IF(Badges!G295="A","A"," ")</f>
        <v xml:space="preserve"> </v>
      </c>
    </row>
    <row r="19" spans="1:19" x14ac:dyDescent="0.2">
      <c r="A19" s="503" t="str">
        <f>Summary!A19</f>
        <v>Making Games</v>
      </c>
      <c r="B19" s="504"/>
      <c r="C19" s="282" t="str">
        <f>IF(Badges!G306="C","C",IF(Badges!G306="P","P",""))</f>
        <v/>
      </c>
      <c r="E19" s="489" t="str">
        <f>Badges!B75</f>
        <v>Home Scientist</v>
      </c>
      <c r="F19" s="490"/>
      <c r="G19" s="490"/>
      <c r="I19" s="280"/>
      <c r="J19" s="283" t="str">
        <f>Badges!C149</f>
        <v>Find out about three ways to use</v>
      </c>
      <c r="K19" s="281" t="str">
        <f>IF(Badges!G148="A","A"," ")</f>
        <v xml:space="preserve"> </v>
      </c>
      <c r="M19" s="280"/>
      <c r="N19" s="283" t="str">
        <f>Badges!C222</f>
        <v>Organize your clothes</v>
      </c>
      <c r="O19" s="281" t="str">
        <f>IF(Badges!G222="A","A"," ")</f>
        <v xml:space="preserve"> </v>
      </c>
      <c r="Q19" s="280"/>
      <c r="R19" s="283" t="str">
        <f>Badges!C296</f>
        <v>Race day</v>
      </c>
      <c r="S19" s="281" t="str">
        <f>IF(Badges!G296="A","A"," ")</f>
        <v xml:space="preserve"> </v>
      </c>
    </row>
    <row r="20" spans="1:19" x14ac:dyDescent="0.2">
      <c r="A20" s="503" t="str">
        <f>Summary!A20</f>
        <v>Inventor</v>
      </c>
      <c r="B20" s="504"/>
      <c r="C20" s="282" t="str">
        <f>IF(Badges!G329="C","C",IF(Badges!G329="P","P",""))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IF(Badges!G352="C","C",IF(Badges!G352="P","P",""))</f>
        <v/>
      </c>
      <c r="E21" s="280"/>
      <c r="F21" s="283" t="str">
        <f>Badges!C77</f>
        <v>Make a salad dressing</v>
      </c>
      <c r="G21" s="281" t="str">
        <f>IF(Badges!G77="A","A"," ")</f>
        <v xml:space="preserve"> </v>
      </c>
      <c r="I21" s="280"/>
      <c r="J21" s="283" t="str">
        <f>Badges!C151</f>
        <v>Use less water by taking shorter</v>
      </c>
      <c r="K21" s="281" t="str">
        <f>IF(Badges!G150="A","A"," ")</f>
        <v xml:space="preserve"> </v>
      </c>
      <c r="M21" s="280"/>
      <c r="N21" s="283" t="str">
        <f>Badges!C224</f>
        <v>Create your own homework space</v>
      </c>
      <c r="O21" s="281" t="str">
        <f>IF(Badges!G224="A","A"," ")</f>
        <v xml:space="preserve"> </v>
      </c>
      <c r="Q21" s="280"/>
      <c r="R21" s="283" t="str">
        <f>Badges!C298</f>
        <v>You're It</v>
      </c>
      <c r="S21" s="281" t="str">
        <f>IF(Badges!G298="A","A"," ")</f>
        <v xml:space="preserve"> </v>
      </c>
    </row>
    <row r="22" spans="1:19" x14ac:dyDescent="0.2">
      <c r="A22" s="217"/>
      <c r="B22" s="327"/>
      <c r="C22" s="296"/>
      <c r="E22" s="280"/>
      <c r="F22" s="283" t="str">
        <f>Badges!C78</f>
        <v>Grow rock candy</v>
      </c>
      <c r="G22" s="281" t="str">
        <f>IF(Badges!G78="A","A"," ")</f>
        <v xml:space="preserve"> </v>
      </c>
      <c r="I22" s="280"/>
      <c r="J22" s="283" t="str">
        <f>Badges!C152</f>
        <v>Turn off the faucet when brushing</v>
      </c>
      <c r="K22" s="281" t="str">
        <f>IF(Badges!G151="A","A"," ")</f>
        <v xml:space="preserve"> </v>
      </c>
      <c r="M22" s="280"/>
      <c r="N22" s="283" t="str">
        <f>Badges!C225</f>
        <v>Make a homework station</v>
      </c>
      <c r="O22" s="281" t="str">
        <f>IF(Badges!G225="A","A"," ")</f>
        <v xml:space="preserve"> </v>
      </c>
      <c r="Q22" s="280"/>
      <c r="R22" s="283" t="str">
        <f>Badges!C299</f>
        <v>Duck, Duck, "Moo"-se</v>
      </c>
      <c r="S22" s="281" t="str">
        <f>IF(Badges!G299="A","A"," ")</f>
        <v xml:space="preserve"> </v>
      </c>
    </row>
    <row r="23" spans="1:19" x14ac:dyDescent="0.2">
      <c r="A23" s="489" t="str">
        <f>Badges!B6</f>
        <v>Computer Expert</v>
      </c>
      <c r="B23" s="490"/>
      <c r="C23" s="490"/>
      <c r="E23" s="280"/>
      <c r="F23" s="283" t="str">
        <f>Badges!C79</f>
        <v>Make your own ice cream</v>
      </c>
      <c r="G23" s="281" t="str">
        <f>IF(Badges!G79="A","A"," ")</f>
        <v xml:space="preserve"> </v>
      </c>
      <c r="I23" s="280"/>
      <c r="J23" s="283" t="str">
        <f>Badges!C153</f>
        <v>Find three ways to save water</v>
      </c>
      <c r="K23" s="281" t="str">
        <f>IF(Badges!G152="A","A"," ")</f>
        <v xml:space="preserve"> </v>
      </c>
      <c r="M23" s="280"/>
      <c r="N23" s="283" t="str">
        <f>Badges!C226</f>
        <v>Make a homework schedule</v>
      </c>
      <c r="O23" s="281" t="str">
        <f>IF(Badges!G226="A","A"," ")</f>
        <v xml:space="preserve"> </v>
      </c>
      <c r="Q23" s="280"/>
      <c r="R23" s="283" t="str">
        <f>Badges!C300</f>
        <v>Hop to it</v>
      </c>
      <c r="S23" s="281" t="str">
        <f>IF(Badges!G300="A","A","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IF(Badges!G8="A","A"," ")</f>
        <v xml:space="preserve"> </v>
      </c>
      <c r="E25" s="280"/>
      <c r="F25" s="283" t="str">
        <f>Badges!C81</f>
        <v>Follow the balloon leader</v>
      </c>
      <c r="G25" s="281" t="str">
        <f>IF(Badges!G81="A","A"," ")</f>
        <v xml:space="preserve"> </v>
      </c>
      <c r="I25" s="280"/>
      <c r="J25" s="283" t="str">
        <f>Badges!C155</f>
        <v>Make a natural cleaner</v>
      </c>
      <c r="K25" s="281" t="str">
        <f>IF(Badges!G154="A","A"," ")</f>
        <v xml:space="preserve"> </v>
      </c>
      <c r="M25" s="280"/>
      <c r="N25" s="283" t="str">
        <f>Badges!C228</f>
        <v>Make a "special dates" calendar</v>
      </c>
      <c r="O25" s="281" t="str">
        <f>IF(Badges!G228="A","A"," ")</f>
        <v xml:space="preserve"> </v>
      </c>
      <c r="Q25" s="280"/>
      <c r="R25" s="283" t="str">
        <f>Badges!C302</f>
        <v>Queen of the court</v>
      </c>
      <c r="S25" s="281" t="str">
        <f>IF(Badges!G302="A","A"," ")</f>
        <v xml:space="preserve"> </v>
      </c>
    </row>
    <row r="26" spans="1:19" x14ac:dyDescent="0.2">
      <c r="A26" s="280"/>
      <c r="B26" s="283" t="str">
        <f>Badges!C9</f>
        <v>Create a cool card</v>
      </c>
      <c r="C26" s="281" t="str">
        <f>IF(Badges!G9="A","A"," ")</f>
        <v xml:space="preserve"> </v>
      </c>
      <c r="E26" s="280"/>
      <c r="F26" s="283" t="str">
        <f>Badges!C82</f>
        <v>Make pepper dance</v>
      </c>
      <c r="G26" s="281" t="str">
        <f>IF(Badges!G82="A","A"," ")</f>
        <v xml:space="preserve"> </v>
      </c>
      <c r="I26" s="280"/>
      <c r="J26" s="283" t="str">
        <f>Badges!C156</f>
        <v>Make a natural spray to use on</v>
      </c>
      <c r="K26" s="281" t="str">
        <f>IF(Badges!G155="A","A"," ")</f>
        <v xml:space="preserve"> </v>
      </c>
      <c r="M26" s="280"/>
      <c r="N26" s="283" t="str">
        <f>Badges!C229</f>
        <v>Make a family activities schedule</v>
      </c>
      <c r="O26" s="281" t="str">
        <f>IF(Badges!G229="A","A"," ")</f>
        <v xml:space="preserve"> </v>
      </c>
      <c r="Q26" s="280"/>
      <c r="R26" s="283" t="str">
        <f>Badges!C303</f>
        <v>Field of dreams</v>
      </c>
      <c r="S26" s="281" t="str">
        <f>IF(Badges!G303="A","A"," ")</f>
        <v xml:space="preserve"> </v>
      </c>
    </row>
    <row r="27" spans="1:19" x14ac:dyDescent="0.2">
      <c r="A27" s="280"/>
      <c r="B27" s="283" t="str">
        <f>Badges!C10</f>
        <v>Build a bookmark</v>
      </c>
      <c r="C27" s="281" t="str">
        <f>IF(Badges!G10="A","A"," ")</f>
        <v xml:space="preserve"> </v>
      </c>
      <c r="E27" s="280"/>
      <c r="F27" s="283" t="str">
        <f>Badges!C79</f>
        <v>Make your own ice cream</v>
      </c>
      <c r="G27" s="281" t="str">
        <f>IF(Badges!G83="A","A"," ")</f>
        <v xml:space="preserve"> </v>
      </c>
      <c r="I27" s="280"/>
      <c r="J27" s="283" t="str">
        <f>Badges!C157</f>
        <v>Take your own reusable bag to the</v>
      </c>
      <c r="K27" s="281" t="str">
        <f>IF(Badges!G156="A","A"," ")</f>
        <v xml:space="preserve"> </v>
      </c>
      <c r="M27" s="280"/>
      <c r="N27" s="283" t="str">
        <f>Badges!C230</f>
        <v>Be a family grocery helper</v>
      </c>
      <c r="O27" s="281" t="str">
        <f>IF(Badges!G230="A","A"," ")</f>
        <v xml:space="preserve"> </v>
      </c>
      <c r="Q27" s="280"/>
      <c r="R27" s="283" t="str">
        <f>Badges!C304</f>
        <v>The new ballpark</v>
      </c>
      <c r="S27" s="281" t="str">
        <f>IF(Badges!G304="A","A","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IF(Badges!G12="A","A"," ")</f>
        <v xml:space="preserve"> </v>
      </c>
      <c r="E29" s="280"/>
      <c r="F29" s="283" t="str">
        <f>Badges!C85</f>
        <v>Eggs in salt water</v>
      </c>
      <c r="G29" s="281" t="str">
        <f>IF(Badges!G85="A","A"," ")</f>
        <v xml:space="preserve"> </v>
      </c>
      <c r="I29" s="280"/>
      <c r="J29" s="283" t="str">
        <f>Badges!C159</f>
        <v>How much trash can you stash</v>
      </c>
      <c r="K29" s="281" t="str">
        <f>IF(Badges!G158="A","A"," ")</f>
        <v xml:space="preserve"> </v>
      </c>
      <c r="M29" s="280"/>
      <c r="N29" s="283" t="str">
        <f>Badges!C232</f>
        <v>Organize a Girl Scout place</v>
      </c>
      <c r="O29" s="281" t="str">
        <f>IF(Badges!G232="A","A"," ")</f>
        <v xml:space="preserve"> </v>
      </c>
      <c r="Q29" s="280">
        <v>1</v>
      </c>
      <c r="R29" s="283" t="str">
        <f>Badges!C308</f>
        <v>Warm up your inventor's mind</v>
      </c>
      <c r="S29" s="294"/>
    </row>
    <row r="30" spans="1:19" x14ac:dyDescent="0.2">
      <c r="A30" s="280"/>
      <c r="B30" s="283" t="str">
        <f>Badges!C13</f>
        <v>Hometown history</v>
      </c>
      <c r="C30" s="281" t="str">
        <f>IF(Badges!G13="A","A"," ")</f>
        <v xml:space="preserve"> </v>
      </c>
      <c r="E30" s="280"/>
      <c r="F30" s="283" t="str">
        <f>Badges!C86</f>
        <v>Dancing raisins</v>
      </c>
      <c r="G30" s="281" t="str">
        <f>IF(Badges!G86="A","A"," ")</f>
        <v xml:space="preserve"> </v>
      </c>
      <c r="I30" s="280"/>
      <c r="J30" s="283" t="str">
        <f>Badges!C160</f>
        <v>Recycle plastic bags</v>
      </c>
      <c r="K30" s="281" t="str">
        <f>IF(Badges!G159="A","A"," ")</f>
        <v xml:space="preserve"> </v>
      </c>
      <c r="M30" s="280"/>
      <c r="N30" s="283" t="str">
        <f>Badges!C233</f>
        <v>Organize a community place</v>
      </c>
      <c r="O30" s="281" t="str">
        <f>IF(Badges!G233="A","A"," ")</f>
        <v xml:space="preserve"> </v>
      </c>
      <c r="Q30" s="280"/>
      <c r="R30" s="283" t="str">
        <f>Badges!C309</f>
        <v>Make up five new uses for a box</v>
      </c>
      <c r="S30" s="281" t="str">
        <f>IF(Badges!G309="A","A"," ")</f>
        <v xml:space="preserve"> </v>
      </c>
    </row>
    <row r="31" spans="1:19" x14ac:dyDescent="0.2">
      <c r="A31" s="280"/>
      <c r="B31" s="283" t="str">
        <f>Badges!C14</f>
        <v>Online art walk</v>
      </c>
      <c r="C31" s="281" t="str">
        <f>IF(Badges!G14="A","A"," ")</f>
        <v xml:space="preserve"> </v>
      </c>
      <c r="E31" s="280"/>
      <c r="F31" s="283" t="str">
        <f>Badges!C83</f>
        <v>Bend water</v>
      </c>
      <c r="G31" s="281" t="str">
        <f>IF(Badges!G87="A","A"," ")</f>
        <v xml:space="preserve"> </v>
      </c>
      <c r="I31" s="280"/>
      <c r="J31" s="283" t="str">
        <f>Badges!C161</f>
        <v>Donate toys and clothes</v>
      </c>
      <c r="K31" s="281" t="str">
        <f>IF(Badges!G160="A","A"," ")</f>
        <v xml:space="preserve"> </v>
      </c>
      <c r="M31" s="280"/>
      <c r="N31" s="283" t="str">
        <f>Badges!C234</f>
        <v>Help a relative, friend, or neighbor</v>
      </c>
      <c r="O31" s="281" t="str">
        <f>IF(Badges!G234="A","A"," ")</f>
        <v xml:space="preserve"> </v>
      </c>
      <c r="Q31" s="280"/>
      <c r="R31" s="283" t="str">
        <f>Badges!C310</f>
        <v>Come up with fun and different</v>
      </c>
      <c r="S31" s="281" t="str">
        <f>IF(Badges!G310="A","A","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IF(Badges!G311="A","A"," ")</f>
        <v xml:space="preserve"> </v>
      </c>
    </row>
    <row r="33" spans="1:19" x14ac:dyDescent="0.2">
      <c r="A33" s="280"/>
      <c r="B33" s="283" t="str">
        <f>Badges!C16</f>
        <v>Road trip</v>
      </c>
      <c r="C33" s="281" t="str">
        <f>IF(Badges!G16="A","A"," ")</f>
        <v xml:space="preserve"> </v>
      </c>
      <c r="E33" s="280"/>
      <c r="F33" s="283" t="str">
        <f>Badges!C89</f>
        <v>Soda geyser</v>
      </c>
      <c r="G33" s="281" t="str">
        <f>IF(Badges!G89="A","A"," ")</f>
        <v xml:space="preserve"> </v>
      </c>
      <c r="I33" s="280"/>
      <c r="J33" s="283" t="str">
        <f>Badges!C163</f>
        <v>Clean or replace an air filter</v>
      </c>
      <c r="K33" s="281" t="str">
        <f>IF(Badges!G162="A","A","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IF(Badges!G17="A","A"," ")</f>
        <v xml:space="preserve"> </v>
      </c>
      <c r="E34" s="280"/>
      <c r="F34" s="283" t="str">
        <f>Badges!C90</f>
        <v>Film-canister rockets</v>
      </c>
      <c r="G34" s="281" t="str">
        <f>IF(Badges!G90="A","A"," ")</f>
        <v xml:space="preserve"> </v>
      </c>
      <c r="I34" s="280"/>
      <c r="J34" s="283" t="str">
        <f>Badges!C164</f>
        <v>Discover natural filters</v>
      </c>
      <c r="K34" s="281" t="str">
        <f>IF(Badges!G163="A","A"," ")</f>
        <v xml:space="preserve"> </v>
      </c>
      <c r="M34" s="280"/>
      <c r="N34" s="283" t="str">
        <f>Badges!C240</f>
        <v>Make a letterboxing dictionary</v>
      </c>
      <c r="O34" s="281" t="str">
        <f>IF(Badges!G240="A","A"," ")</f>
        <v xml:space="preserve"> </v>
      </c>
      <c r="Q34" s="280"/>
      <c r="R34" s="283" t="str">
        <f>Badges!C313</f>
        <v>Making music</v>
      </c>
      <c r="S34" s="281" t="str">
        <f>IF(Badges!G313="A","A"," ")</f>
        <v xml:space="preserve"> </v>
      </c>
    </row>
    <row r="35" spans="1:19" x14ac:dyDescent="0.2">
      <c r="A35" s="280"/>
      <c r="B35" s="283" t="str">
        <f>Badges!C18</f>
        <v>3…2…1…blastoff!</v>
      </c>
      <c r="C35" s="281" t="str">
        <f>IF(Badges!G18="A","A"," ")</f>
        <v xml:space="preserve"> </v>
      </c>
      <c r="E35" s="280"/>
      <c r="F35" s="283" t="str">
        <f>Badges!C87</f>
        <v>Lemons vs. limes</v>
      </c>
      <c r="G35" s="281" t="str">
        <f>IF(Badges!G91="A","A"," ")</f>
        <v xml:space="preserve"> </v>
      </c>
      <c r="I35" s="280"/>
      <c r="J35" s="283" t="str">
        <f>Badges!C165</f>
        <v>Make a natural air freshener</v>
      </c>
      <c r="K35" s="281" t="str">
        <f>IF(Badges!G164="A","A"," ")</f>
        <v xml:space="preserve"> </v>
      </c>
      <c r="M35" s="280"/>
      <c r="N35" s="283" t="str">
        <f>Badges!C241</f>
        <v>Think of hiding places</v>
      </c>
      <c r="O35" s="281" t="str">
        <f>IF(Badges!G241="A","A"," ")</f>
        <v xml:space="preserve"> </v>
      </c>
      <c r="Q35" s="280"/>
      <c r="R35" s="283" t="str">
        <f>Badges!C314</f>
        <v>Carrying lunch</v>
      </c>
      <c r="S35" s="281" t="str">
        <f>IF(Badges!G314="A","A","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IF(Badges!G242="A","A"," ")</f>
        <v xml:space="preserve"> </v>
      </c>
      <c r="Q36" s="280"/>
      <c r="R36" s="283" t="str">
        <f>Badges!C315</f>
        <v>Watering plants</v>
      </c>
      <c r="S36" s="281" t="str">
        <f>IF(Badges!G315="A","A"," ")</f>
        <v xml:space="preserve"> </v>
      </c>
    </row>
    <row r="37" spans="1:19" ht="12.75" customHeight="1" x14ac:dyDescent="0.2">
      <c r="A37" s="280"/>
      <c r="B37" s="283" t="str">
        <f>Badges!C20</f>
        <v>Here is my card</v>
      </c>
      <c r="C37" s="281" t="str">
        <f>IF(Badges!G20="A","A"," ")</f>
        <v xml:space="preserve"> </v>
      </c>
      <c r="E37" s="280"/>
      <c r="F37" s="283" t="str">
        <f>Badges!C93</f>
        <v>Giant bubbles</v>
      </c>
      <c r="G37" s="281" t="str">
        <f>IF(Badges!G93="A","A","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IF(Badges!G21="A","A"," ")</f>
        <v xml:space="preserve"> </v>
      </c>
      <c r="E38" s="280"/>
      <c r="F38" s="283" t="str">
        <f>Badges!C94</f>
        <v>Homemade Silly Putty</v>
      </c>
      <c r="G38" s="281" t="str">
        <f>IF(Badges!G94="A","A"," ")</f>
        <v xml:space="preserve"> </v>
      </c>
      <c r="I38" s="280"/>
      <c r="J38" s="283" t="str">
        <f>Badges!C170</f>
        <v>Hold a scavenger hunt in your</v>
      </c>
      <c r="K38" s="281" t="str">
        <f>IF(Badges!G170="A","A"," ")</f>
        <v xml:space="preserve"> </v>
      </c>
      <c r="M38" s="280"/>
      <c r="N38" s="283" t="str">
        <f>Badges!C244</f>
        <v>Cut your own stamp from craft foam</v>
      </c>
      <c r="O38" s="281" t="str">
        <f>IF(Badges!G244="A","A"," ")</f>
        <v xml:space="preserve"> </v>
      </c>
      <c r="Q38" s="280"/>
      <c r="R38" s="283" t="str">
        <f>Badges!C317</f>
        <v>Mornings</v>
      </c>
      <c r="S38" s="281" t="str">
        <f>IF(Badges!G317="A","A"," ")</f>
        <v xml:space="preserve"> </v>
      </c>
    </row>
    <row r="39" spans="1:19" x14ac:dyDescent="0.2">
      <c r="A39" s="280"/>
      <c r="B39" s="283" t="str">
        <f>Badges!C22</f>
        <v>Dear President…</v>
      </c>
      <c r="C39" s="281" t="str">
        <f>IF(Badges!G22="A","A"," ")</f>
        <v xml:space="preserve"> </v>
      </c>
      <c r="E39" s="280"/>
      <c r="F39" s="283" t="str">
        <f>Badges!C91</f>
        <v>Blow up a balloon without using</v>
      </c>
      <c r="G39" s="281" t="str">
        <f>IF(Badges!G95="A","A"," ")</f>
        <v xml:space="preserve"> </v>
      </c>
      <c r="I39" s="280"/>
      <c r="J39" s="283" t="str">
        <f>Badges!C171</f>
        <v>Play Kim's Game</v>
      </c>
      <c r="K39" s="281" t="str">
        <f>IF(Badges!G171="A","A"," ")</f>
        <v xml:space="preserve"> </v>
      </c>
      <c r="M39" s="280"/>
      <c r="N39" s="283" t="str">
        <f>Badges!C245</f>
        <v>Use a stamp-making kit from a</v>
      </c>
      <c r="O39" s="281" t="str">
        <f>IF(Badges!G245="A","A"," ")</f>
        <v xml:space="preserve"> </v>
      </c>
      <c r="Q39" s="280"/>
      <c r="R39" s="283" t="str">
        <f>Badges!C318</f>
        <v>Lunch at school</v>
      </c>
      <c r="S39" s="281" t="str">
        <f>IF(Badges!G318="A","A","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IF(Badges!G172="A","A"," ")</f>
        <v xml:space="preserve"> </v>
      </c>
      <c r="M40" s="280"/>
      <c r="N40" s="283" t="str">
        <f>Badges!C246</f>
        <v>Choose a special stamp</v>
      </c>
      <c r="O40" s="281" t="str">
        <f>IF(Badges!G246="A","A"," ")</f>
        <v xml:space="preserve"> </v>
      </c>
      <c r="Q40" s="280"/>
      <c r="R40" s="283" t="str">
        <f>Badges!C319</f>
        <v>Brownie meetings</v>
      </c>
      <c r="S40" s="281" t="str">
        <f>IF(Badges!G319="A","A"," ")</f>
        <v xml:space="preserve"> </v>
      </c>
    </row>
    <row r="41" spans="1:19" x14ac:dyDescent="0.2">
      <c r="A41" s="280"/>
      <c r="B41" s="283" t="str">
        <f>Badges!C24</f>
        <v>Game on</v>
      </c>
      <c r="C41" s="281" t="str">
        <f>IF(Badges!G24="A","A","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IF(Badges!G25="A","A"," ")</f>
        <v xml:space="preserve"> </v>
      </c>
      <c r="E42" s="280"/>
      <c r="F42" s="283" t="str">
        <f>Badges!C100</f>
        <v>Read two stories starring families</v>
      </c>
      <c r="G42" s="281" t="str">
        <f>IF(Badges!G100="A","A"," ")</f>
        <v xml:space="preserve"> </v>
      </c>
      <c r="I42" s="280"/>
      <c r="J42" s="283" t="str">
        <f>Badges!C174</f>
        <v>Listen for 10 different sounds</v>
      </c>
      <c r="K42" s="281" t="str">
        <f>IF(Badges!G174="A","A"," ")</f>
        <v xml:space="preserve"> </v>
      </c>
      <c r="M42" s="280"/>
      <c r="N42" s="283" t="str">
        <f>Badges!C248</f>
        <v>Create a fill-in-the-blank clue</v>
      </c>
      <c r="O42" s="281" t="str">
        <f>IF(Badges!G248="A","A"," ")</f>
        <v xml:space="preserve"> </v>
      </c>
      <c r="Q42" s="280"/>
      <c r="R42" s="283" t="str">
        <f>Badges!C321</f>
        <v>Mind-map</v>
      </c>
      <c r="S42" s="281" t="str">
        <f>IF(Badges!G321="A","A"," ")</f>
        <v xml:space="preserve"> </v>
      </c>
    </row>
    <row r="43" spans="1:19" ht="12.75" customHeight="1" x14ac:dyDescent="0.2">
      <c r="A43" s="280"/>
      <c r="B43" s="283" t="str">
        <f>Badges!C26</f>
        <v>Print on</v>
      </c>
      <c r="C43" s="281" t="str">
        <f>IF(Badges!G26="A","A"," ")</f>
        <v xml:space="preserve"> </v>
      </c>
      <c r="E43" s="280"/>
      <c r="F43" s="283" t="str">
        <f>Badges!C101</f>
        <v>Watch a family story</v>
      </c>
      <c r="G43" s="281" t="str">
        <f>IF(Badges!G101="A","A"," ")</f>
        <v xml:space="preserve"> </v>
      </c>
      <c r="I43" s="280"/>
      <c r="J43" s="283" t="str">
        <f>Badges!C175</f>
        <v>Listen to sound boxes</v>
      </c>
      <c r="K43" s="281" t="str">
        <f>IF(Badges!G175="A","A"," ")</f>
        <v xml:space="preserve"> </v>
      </c>
      <c r="M43" s="280"/>
      <c r="N43" s="283" t="str">
        <f>Badges!C249</f>
        <v>Create a scramble</v>
      </c>
      <c r="O43" s="281" t="str">
        <f>IF(Badges!G249="A","A"," ")</f>
        <v xml:space="preserve"> </v>
      </c>
      <c r="Q43" s="280"/>
      <c r="R43" s="283" t="str">
        <f>Badges!C322</f>
        <v>Sketch it out</v>
      </c>
      <c r="S43" s="281" t="str">
        <f>IF(Badges!G322="A","A"," ")</f>
        <v xml:space="preserve"> </v>
      </c>
    </row>
    <row r="44" spans="1:19" x14ac:dyDescent="0.2">
      <c r="A44" s="489" t="str">
        <f>Badges!B29</f>
        <v>My Best Self</v>
      </c>
      <c r="B44" s="490"/>
      <c r="C44" s="490"/>
      <c r="E44" s="280"/>
      <c r="F44" s="283" t="str">
        <f>Badges!C102</f>
        <v>Share family stories with friends</v>
      </c>
      <c r="G44" s="281" t="str">
        <f>IF(Badges!G102="A","A"," ")</f>
        <v xml:space="preserve"> </v>
      </c>
      <c r="I44" s="280"/>
      <c r="J44" s="283" t="str">
        <f>Badges!C176</f>
        <v>Wear safety earplugs to understand</v>
      </c>
      <c r="K44" s="281" t="str">
        <f>IF(Badges!G176="A","A"," ")</f>
        <v xml:space="preserve"> </v>
      </c>
      <c r="M44" s="280"/>
      <c r="N44" s="283" t="str">
        <f>Badges!C250</f>
        <v>Create a number code clue</v>
      </c>
      <c r="O44" s="281" t="str">
        <f>IF(Badges!G250="A","A"," ")</f>
        <v xml:space="preserve"> </v>
      </c>
      <c r="Q44" s="280"/>
      <c r="R44" s="283" t="str">
        <f>Badges!C323</f>
        <v>Buddy up and brainstorm lots of</v>
      </c>
      <c r="S44" s="281" t="str">
        <f>IF(Badges!G323="A","A","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IF(Badges!G31="A","A"," ")</f>
        <v xml:space="preserve"> </v>
      </c>
      <c r="E46" s="280"/>
      <c r="F46" s="283" t="str">
        <f>Badges!C104</f>
        <v>Ask about a festival, holiday, or</v>
      </c>
      <c r="G46" s="281" t="str">
        <f>IF(Badges!G104="A","A"," ")</f>
        <v xml:space="preserve"> </v>
      </c>
      <c r="I46" s="280"/>
      <c r="J46" s="283" t="str">
        <f>Badges!C178</f>
        <v>Follow a friend using only your nose</v>
      </c>
      <c r="K46" s="281" t="str">
        <f>IF(Badges!G178="A","A"," ")</f>
        <v xml:space="preserve"> </v>
      </c>
      <c r="M46" s="280"/>
      <c r="N46" s="283" t="str">
        <f>Badges!C252</f>
        <v>Go on a letterbox search using a</v>
      </c>
      <c r="O46" s="281" t="str">
        <f>IF(Badges!G252="A","A"," ")</f>
        <v xml:space="preserve"> </v>
      </c>
      <c r="Q46" s="280"/>
      <c r="R46" s="283" t="str">
        <f>Badges!C325</f>
        <v>Draw it</v>
      </c>
      <c r="S46" s="281" t="str">
        <f>IF(Badges!G325="A","A"," ")</f>
        <v xml:space="preserve"> </v>
      </c>
    </row>
    <row r="47" spans="1:19" x14ac:dyDescent="0.2">
      <c r="A47" s="280"/>
      <c r="B47" s="283" t="str">
        <f>Badges!C32</f>
        <v xml:space="preserve">Write on your elf self where you </v>
      </c>
      <c r="C47" s="281" t="str">
        <f>IF(Badges!G32="A","A"," ")</f>
        <v xml:space="preserve"> </v>
      </c>
      <c r="E47" s="280"/>
      <c r="F47" s="283" t="str">
        <f>Badges!C105</f>
        <v>Ask about a song, game, or</v>
      </c>
      <c r="G47" s="281" t="str">
        <f>IF(Badges!G105="A","A"," ")</f>
        <v xml:space="preserve"> </v>
      </c>
      <c r="I47" s="280"/>
      <c r="J47" s="283" t="str">
        <f>Badges!C179</f>
        <v>Play a smelly game with your</v>
      </c>
      <c r="K47" s="281" t="str">
        <f>IF(Badges!G179="A","A"," ")</f>
        <v xml:space="preserve"> </v>
      </c>
      <c r="M47" s="280"/>
      <c r="N47" s="283" t="str">
        <f>Badges!C253</f>
        <v>Go on an adventure in a new place</v>
      </c>
      <c r="O47" s="281" t="str">
        <f>IF(Badges!G253="A","A"," ")</f>
        <v xml:space="preserve"> </v>
      </c>
      <c r="Q47" s="280"/>
      <c r="R47" s="283" t="str">
        <f>Badges!C326</f>
        <v>Act it out</v>
      </c>
      <c r="S47" s="281" t="str">
        <f>IF(Badges!G326="A","A"," ")</f>
        <v xml:space="preserve"> </v>
      </c>
    </row>
    <row r="48" spans="1:19" x14ac:dyDescent="0.2">
      <c r="A48" s="280"/>
      <c r="B48" s="283" t="str">
        <f>Badges!C33</f>
        <v>Share how you're unique</v>
      </c>
      <c r="C48" s="281" t="str">
        <f>IF(Badges!G33="A","A"," ")</f>
        <v xml:space="preserve"> </v>
      </c>
      <c r="E48" s="280"/>
      <c r="F48" s="283" t="str">
        <f>Badges!C106</f>
        <v>Ask about a family recipe</v>
      </c>
      <c r="G48" s="281" t="str">
        <f>IF(Badges!G106="A","A"," ")</f>
        <v xml:space="preserve"> </v>
      </c>
      <c r="I48" s="280"/>
      <c r="J48" s="283" t="str">
        <f>Badges!C180</f>
        <v>Try sniffing out three different foods</v>
      </c>
      <c r="K48" s="281" t="str">
        <f>IF(Badges!G180="A","A"," ")</f>
        <v xml:space="preserve"> </v>
      </c>
      <c r="M48" s="280"/>
      <c r="N48" s="283" t="str">
        <f>Badges!C254</f>
        <v xml:space="preserve">Go on a letterbox search that </v>
      </c>
      <c r="O48" s="281" t="str">
        <f>IF(Badges!G254="A","A"," ")</f>
        <v xml:space="preserve"> </v>
      </c>
      <c r="Q48" s="280"/>
      <c r="R48" s="283" t="str">
        <f>Badges!C327</f>
        <v>Build it</v>
      </c>
      <c r="S48" s="281" t="str">
        <f>IF(Badges!G327="A","A","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IF(Badges!G35="A","A"," ")</f>
        <v xml:space="preserve"> </v>
      </c>
      <c r="E50" s="280"/>
      <c r="F50" s="283" t="str">
        <f>Badges!C108</f>
        <v>Use the story tree</v>
      </c>
      <c r="G50" s="281" t="str">
        <f>IF(Badges!G108="A","A"," ")</f>
        <v xml:space="preserve"> </v>
      </c>
      <c r="I50" s="280"/>
      <c r="J50" s="283" t="str">
        <f>Badges!C182</f>
        <v>Do a taste test with salty, sweet</v>
      </c>
      <c r="K50" s="281" t="str">
        <f>IF(Badges!G182="A","A"," ")</f>
        <v xml:space="preserve"> </v>
      </c>
      <c r="M50" s="280"/>
      <c r="N50" s="283" t="str">
        <f>Badges!C256</f>
        <v>Hide a letterbox in your yard</v>
      </c>
      <c r="O50" s="281" t="str">
        <f>IF(Badges!G256="A","A"," ")</f>
        <v xml:space="preserve"> </v>
      </c>
      <c r="Q50" s="280">
        <v>1</v>
      </c>
      <c r="R50" s="283" t="str">
        <f>Badges!C331</f>
        <v>Make friendly introductions</v>
      </c>
      <c r="S50" s="294"/>
    </row>
    <row r="51" spans="1:19" x14ac:dyDescent="0.2">
      <c r="A51" s="280"/>
      <c r="B51" s="283" t="str">
        <f>Badges!C36</f>
        <v>Try three different kinds of exercise</v>
      </c>
      <c r="C51" s="281" t="str">
        <f>IF(Badges!G36="A","A"," ")</f>
        <v xml:space="preserve"> </v>
      </c>
      <c r="E51" s="280"/>
      <c r="F51" s="283" t="str">
        <f>Badges!C109</f>
        <v>Draw or paint your tree</v>
      </c>
      <c r="G51" s="281" t="str">
        <f>IF(Badges!G109="A","A"," ")</f>
        <v xml:space="preserve"> </v>
      </c>
      <c r="I51" s="280"/>
      <c r="J51" s="283" t="str">
        <f>Badges!C183</f>
        <v>Look at the taste buds on a friend's</v>
      </c>
      <c r="K51" s="281" t="str">
        <f>IF(Badges!G183="A","A"," ")</f>
        <v xml:space="preserve"> </v>
      </c>
      <c r="M51" s="280"/>
      <c r="N51" s="283" t="str">
        <f>Badges!C257</f>
        <v>Hide a letterbox along a nearby</v>
      </c>
      <c r="O51" s="281" t="str">
        <f>IF(Badges!G257="A","A"," ")</f>
        <v xml:space="preserve"> </v>
      </c>
      <c r="Q51" s="280"/>
      <c r="R51" s="283" t="str">
        <f>Badges!C332</f>
        <v>Introduce yourself</v>
      </c>
      <c r="S51" s="281" t="str">
        <f>IF(Badges!G332="A","A"," ")</f>
        <v xml:space="preserve"> </v>
      </c>
    </row>
    <row r="52" spans="1:19" x14ac:dyDescent="0.2">
      <c r="A52" s="280"/>
      <c r="B52" s="283" t="str">
        <f>Badges!C37</f>
        <v>Take a thirsty challenge</v>
      </c>
      <c r="C52" s="281" t="str">
        <f>IF(Badges!G37="A","A"," ")</f>
        <v xml:space="preserve"> </v>
      </c>
      <c r="E52" s="280"/>
      <c r="F52" s="283" t="str">
        <f>Badges!C110</f>
        <v xml:space="preserve">Use software on a computer, or </v>
      </c>
      <c r="G52" s="281" t="str">
        <f>IF(Badges!G110="A","A"," ")</f>
        <v xml:space="preserve"> </v>
      </c>
      <c r="I52" s="280"/>
      <c r="J52" s="283" t="str">
        <f>Badges!C184</f>
        <v>Explore how sight influences taste</v>
      </c>
      <c r="K52" s="281" t="str">
        <f>IF(Badges!G184="A","A"," ")</f>
        <v xml:space="preserve"> </v>
      </c>
      <c r="M52" s="280"/>
      <c r="N52" s="283" t="str">
        <f>Badges!C258</f>
        <v>Hide a letterbox using compass</v>
      </c>
      <c r="O52" s="281" t="str">
        <f>IF(Badges!G258="A","A"," ")</f>
        <v xml:space="preserve"> </v>
      </c>
      <c r="Q52" s="280"/>
      <c r="R52" s="283" t="str">
        <f>Badges!C333</f>
        <v>Introduce a friend to someone else</v>
      </c>
      <c r="S52" s="281" t="str">
        <f>IF(Badges!G333="A","A","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IF(Badges!G334="A","A"," ")</f>
        <v xml:space="preserve"> </v>
      </c>
    </row>
    <row r="54" spans="1:19" x14ac:dyDescent="0.2">
      <c r="A54" s="280"/>
      <c r="B54" s="283" t="str">
        <f>Badges!C39</f>
        <v>Talk about three common reasons</v>
      </c>
      <c r="C54" s="281" t="str">
        <f>IF(Badges!G39="A","A"," ")</f>
        <v xml:space="preserve"> </v>
      </c>
      <c r="E54" s="280"/>
      <c r="F54" s="283" t="str">
        <f>Badges!C112</f>
        <v>Ask about an old photo</v>
      </c>
      <c r="G54" s="281" t="str">
        <f>IF(Badges!G112="A","A"," ")</f>
        <v xml:space="preserve"> </v>
      </c>
      <c r="I54" s="280"/>
      <c r="J54" s="283" t="str">
        <f>Badges!C186</f>
        <v>Find things that have different</v>
      </c>
      <c r="K54" s="281" t="str">
        <f>IF(Badges!G186="A","A","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IF(Badges!G40="A","A"," ")</f>
        <v xml:space="preserve"> </v>
      </c>
      <c r="E55" s="280"/>
      <c r="F55" s="283" t="str">
        <f>Badges!C113</f>
        <v>Talk about an object that has been</v>
      </c>
      <c r="G55" s="281" t="str">
        <f>IF(Badges!G113="A","A"," ")</f>
        <v xml:space="preserve"> </v>
      </c>
      <c r="I55" s="280"/>
      <c r="J55" s="283" t="str">
        <f>Badges!C187</f>
        <v>Try an arm or leg touch test</v>
      </c>
      <c r="K55" s="281" t="str">
        <f>IF(Badges!G187="A","A"," ")</f>
        <v xml:space="preserve"> </v>
      </c>
      <c r="M55" s="280"/>
      <c r="N55" s="283" t="str">
        <f>Badges!C263</f>
        <v>Play bingo at a pet store</v>
      </c>
      <c r="O55" s="281" t="str">
        <f>IF(Badges!G263="A","A"," ")</f>
        <v xml:space="preserve"> </v>
      </c>
      <c r="Q55" s="280"/>
      <c r="R55" s="283" t="str">
        <f>Badges!C336</f>
        <v>Write a name poem</v>
      </c>
      <c r="S55" s="281" t="str">
        <f>IF(Badges!G336="A","A"," ")</f>
        <v xml:space="preserve"> </v>
      </c>
    </row>
    <row r="56" spans="1:19" x14ac:dyDescent="0.2">
      <c r="A56" s="280"/>
      <c r="B56" s="283" t="str">
        <f>Badges!C41</f>
        <v>Find out about bandages</v>
      </c>
      <c r="C56" s="281" t="str">
        <f>IF(Badges!G41="A","A"," ")</f>
        <v xml:space="preserve"> </v>
      </c>
      <c r="E56" s="280"/>
      <c r="F56" s="283" t="str">
        <f>Badges!C114</f>
        <v>Ask about an object that belongs</v>
      </c>
      <c r="G56" s="281" t="str">
        <f>IF(Badges!G114="A","A"," ")</f>
        <v xml:space="preserve"> </v>
      </c>
      <c r="I56" s="280"/>
      <c r="J56" s="283" t="str">
        <f>Badges!C188</f>
        <v>Try Braille</v>
      </c>
      <c r="K56" s="281" t="str">
        <f>IF(Badges!G188="A","A"," ")</f>
        <v xml:space="preserve"> </v>
      </c>
      <c r="M56" s="280"/>
      <c r="N56" s="283" t="str">
        <f>Badges!C264</f>
        <v>Play bingo at a veterinarian's office</v>
      </c>
      <c r="O56" s="281" t="str">
        <f>IF(Badges!G264="A","A"," ")</f>
        <v xml:space="preserve"> </v>
      </c>
      <c r="Q56" s="280"/>
      <c r="R56" s="283" t="str">
        <f>Badges!C337</f>
        <v>Give something special to a friend</v>
      </c>
      <c r="S56" s="281" t="str">
        <f>IF(Badges!G337="A","A","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IF(Badges!G265="A","A"," ")</f>
        <v xml:space="preserve"> </v>
      </c>
      <c r="Q57" s="280"/>
      <c r="R57" s="283" t="str">
        <f>Badges!C338</f>
        <v>Be a friend to someone you don't</v>
      </c>
      <c r="S57" s="281" t="str">
        <f>IF(Badges!G338="A","A"," ")</f>
        <v xml:space="preserve"> </v>
      </c>
    </row>
    <row r="58" spans="1:19" x14ac:dyDescent="0.2">
      <c r="A58" s="280"/>
      <c r="B58" s="283" t="str">
        <f>Badges!C43</f>
        <v>Create a "happy box" with five</v>
      </c>
      <c r="C58" s="281" t="str">
        <f>IF(Badges!G43="A","A"," ")</f>
        <v xml:space="preserve"> </v>
      </c>
      <c r="E58" s="280"/>
      <c r="F58" s="283" t="str">
        <f>Badges!C116</f>
        <v>Have a "family tree" potluck party</v>
      </c>
      <c r="G58" s="281" t="str">
        <f>IF(Badges!G116="A","A","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IF(Badges!G44="A","A"," ")</f>
        <v xml:space="preserve"> </v>
      </c>
      <c r="E59" s="280"/>
      <c r="F59" s="283" t="str">
        <f>Badges!C117</f>
        <v>Make a family crest</v>
      </c>
      <c r="G59" s="281" t="str">
        <f>IF(Badges!G117="A","A"," ")</f>
        <v xml:space="preserve"> </v>
      </c>
      <c r="I59" s="280"/>
      <c r="J59" s="283" t="str">
        <f>Badges!C193</f>
        <v>Find a trail</v>
      </c>
      <c r="K59" s="281" t="str">
        <f>IF(Badges!G193="A","A"," ")</f>
        <v xml:space="preserve"> </v>
      </c>
      <c r="M59" s="280"/>
      <c r="N59" s="283" t="str">
        <f>Badges!C267</f>
        <v>Be the cage or tank cleaner</v>
      </c>
      <c r="O59" s="281" t="str">
        <f>IF(Badges!G267="A","A"," ")</f>
        <v xml:space="preserve"> </v>
      </c>
      <c r="Q59" s="280"/>
      <c r="R59" s="283" t="str">
        <f>Badges!C340</f>
        <v>Do a friend's favorite thing</v>
      </c>
      <c r="S59" s="281" t="str">
        <f>IF(Badges!G340="A","A"," ")</f>
        <v xml:space="preserve"> </v>
      </c>
    </row>
    <row r="60" spans="1:19" x14ac:dyDescent="0.2">
      <c r="A60" s="280"/>
      <c r="B60" s="283" t="str">
        <f>Badges!C45</f>
        <v xml:space="preserve">Moving helps our bodies feel </v>
      </c>
      <c r="C60" s="281" t="str">
        <f>IF(Badges!G45="A","A"," ")</f>
        <v xml:space="preserve"> </v>
      </c>
      <c r="E60" s="280"/>
      <c r="F60" s="283" t="str">
        <f>Badges!C118</f>
        <v>Become pen pals with another</v>
      </c>
      <c r="G60" s="281" t="str">
        <f>IF(Badges!G118="A","A"," ")</f>
        <v xml:space="preserve"> </v>
      </c>
      <c r="I60" s="280"/>
      <c r="J60" s="283" t="str">
        <f>Badges!C194</f>
        <v>Ask an expert</v>
      </c>
      <c r="K60" s="281" t="str">
        <f>IF(Badges!G194="A","A"," ")</f>
        <v xml:space="preserve"> </v>
      </c>
      <c r="M60" s="280"/>
      <c r="N60" s="283" t="str">
        <f>Badges!C268</f>
        <v>Learn how to muck out a stall</v>
      </c>
      <c r="O60" s="281" t="str">
        <f>IF(Badges!G268="A","A"," ")</f>
        <v xml:space="preserve"> </v>
      </c>
      <c r="Q60" s="280"/>
      <c r="R60" s="283" t="str">
        <f>Badges!C341</f>
        <v>Share a favorite activity with a friend</v>
      </c>
      <c r="S60" s="281" t="str">
        <f>IF(Badges!G341="A","A","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IF(Badges!G195="A","A"," ")</f>
        <v xml:space="preserve"> </v>
      </c>
      <c r="M61" s="280"/>
      <c r="N61" s="283" t="str">
        <f>Badges!C269</f>
        <v>Make a cozy sleeping space for a</v>
      </c>
      <c r="O61" s="281" t="str">
        <f>IF(Badges!G269="A","A"," ")</f>
        <v xml:space="preserve"> </v>
      </c>
      <c r="Q61" s="280"/>
      <c r="R61" s="283" t="str">
        <f>Badges!C342</f>
        <v>Try a game or activity that's new to</v>
      </c>
      <c r="S61" s="281" t="str">
        <f>IF(Badges!G342="A","A"," ")</f>
        <v xml:space="preserve"> </v>
      </c>
    </row>
    <row r="62" spans="1:19" ht="12.75" customHeight="1" x14ac:dyDescent="0.2">
      <c r="A62" s="280"/>
      <c r="B62" s="283" t="str">
        <f>Badges!C47</f>
        <v>Visit a doctor, dentist, or</v>
      </c>
      <c r="C62" s="281" t="str">
        <f>IF(Badges!G47="A","A","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IF(Badges!G48="A","A"," ")</f>
        <v xml:space="preserve"> </v>
      </c>
      <c r="E63" s="280"/>
      <c r="F63" s="283" t="str">
        <f>Badges!C124</f>
        <v>Visit an art gallery or museum</v>
      </c>
      <c r="G63" s="281" t="str">
        <f>IF(Badges!G124="A","A"," ")</f>
        <v xml:space="preserve"> </v>
      </c>
      <c r="I63" s="280"/>
      <c r="J63" s="283" t="str">
        <f>Badges!C197</f>
        <v>Learn to follow trail signs</v>
      </c>
      <c r="K63" s="281" t="str">
        <f>IF(Badges!G197="A","A"," ")</f>
        <v xml:space="preserve"> </v>
      </c>
      <c r="M63" s="280"/>
      <c r="N63" s="283" t="str">
        <f>Badges!C271</f>
        <v>Ask a veterinarian about health</v>
      </c>
      <c r="O63" s="281" t="str">
        <f>IF(Badges!G271="A","A"," ")</f>
        <v xml:space="preserve"> </v>
      </c>
      <c r="Q63" s="280"/>
      <c r="R63" s="283" t="str">
        <f>Badges!C344</f>
        <v>Practice being a good listener</v>
      </c>
      <c r="S63" s="281" t="str">
        <f>IF(Badges!G344="A","A"," ")</f>
        <v xml:space="preserve"> </v>
      </c>
    </row>
    <row r="64" spans="1:19" x14ac:dyDescent="0.2">
      <c r="A64" s="280"/>
      <c r="B64" s="283" t="str">
        <f>Badges!C49</f>
        <v>Meet someone who works in an</v>
      </c>
      <c r="C64" s="281" t="str">
        <f>IF(Badges!G49="A","A"," ")</f>
        <v xml:space="preserve"> </v>
      </c>
      <c r="E64" s="280"/>
      <c r="F64" s="283" t="str">
        <f>Badges!C125</f>
        <v>Look for clay in your life</v>
      </c>
      <c r="G64" s="281" t="str">
        <f>IF(Badges!G125="A","A"," ")</f>
        <v xml:space="preserve"> </v>
      </c>
      <c r="I64" s="280"/>
      <c r="J64" s="283" t="str">
        <f>Badges!C198</f>
        <v>Practice observation on a</v>
      </c>
      <c r="K64" s="281" t="str">
        <f>IF(Badges!G198="A","A"," ")</f>
        <v xml:space="preserve"> </v>
      </c>
      <c r="M64" s="280"/>
      <c r="N64" s="283" t="str">
        <f>Badges!C272</f>
        <v>Help a dog get exercise for one</v>
      </c>
      <c r="O64" s="281" t="str">
        <f>IF(Badges!G272="A","A"," ")</f>
        <v xml:space="preserve"> </v>
      </c>
      <c r="Q64" s="280"/>
      <c r="R64" s="283" t="str">
        <f>Badges!C345</f>
        <v>Remember what you agree about</v>
      </c>
      <c r="S64" s="281" t="str">
        <f>IF(Badges!G345="A","A"," ")</f>
        <v xml:space="preserve"> </v>
      </c>
    </row>
    <row r="65" spans="1:19" x14ac:dyDescent="0.2">
      <c r="A65" s="489" t="str">
        <f>Badges!B52</f>
        <v>Dancer</v>
      </c>
      <c r="B65" s="490"/>
      <c r="C65" s="490"/>
      <c r="E65" s="280"/>
      <c r="F65" s="283" t="str">
        <f>Badges!C126</f>
        <v>Look in books, magazines, or</v>
      </c>
      <c r="G65" s="281" t="str">
        <f>IF(Badges!G126="A","A"," ")</f>
        <v xml:space="preserve"> </v>
      </c>
      <c r="I65" s="280"/>
      <c r="J65" s="283" t="str">
        <f>Badges!C199</f>
        <v>Know the trail</v>
      </c>
      <c r="K65" s="281" t="str">
        <f>IF(Badges!G199="A","A"," ")</f>
        <v xml:space="preserve"> </v>
      </c>
      <c r="M65" s="280"/>
      <c r="N65" s="283" t="str">
        <f>Badges!C273</f>
        <v>Find out how to keep different</v>
      </c>
      <c r="O65" s="281" t="str">
        <f>IF(Badges!G273="A","A"," ")</f>
        <v xml:space="preserve"> </v>
      </c>
      <c r="Q65" s="280"/>
      <c r="R65" s="283" t="str">
        <f>Badges!C346</f>
        <v>Find kind words</v>
      </c>
      <c r="S65" s="281" t="str">
        <f>IF(Badges!G346="A","A","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IF(Badges!G54="A","A"," ")</f>
        <v xml:space="preserve"> </v>
      </c>
      <c r="E67" s="280"/>
      <c r="F67" s="283" t="str">
        <f>Badges!C128</f>
        <v>Visit a potter's studio</v>
      </c>
      <c r="G67" s="281" t="str">
        <f>IF(Badges!G128="A","A"," ")</f>
        <v xml:space="preserve"> </v>
      </c>
      <c r="I67" s="280"/>
      <c r="J67" s="283" t="str">
        <f>Badges!C201</f>
        <v>Visit an outdoor store</v>
      </c>
      <c r="K67" s="281" t="str">
        <f>IF(Badges!G201="A","A"," ")</f>
        <v xml:space="preserve"> </v>
      </c>
      <c r="M67" s="280"/>
      <c r="N67" s="283" t="str">
        <f>Badges!C275</f>
        <v>Make up a game to play with a pet</v>
      </c>
      <c r="O67" s="281" t="str">
        <f>IF(Badges!G275="A","A"," ")</f>
        <v xml:space="preserve"> </v>
      </c>
      <c r="Q67" s="280"/>
      <c r="R67" s="283" t="str">
        <f>Badges!C348</f>
        <v>Invite another Brownie group to an</v>
      </c>
      <c r="S67" s="281" t="str">
        <f>IF(Badges!G348="A","A"," ")</f>
        <v xml:space="preserve"> </v>
      </c>
    </row>
    <row r="68" spans="1:19" x14ac:dyDescent="0.2">
      <c r="A68" s="280"/>
      <c r="B68" s="283" t="str">
        <f>Badges!C55</f>
        <v>Make your warm-up animal themed</v>
      </c>
      <c r="C68" s="281" t="str">
        <f>IF(Badges!G55="A","A"," ")</f>
        <v xml:space="preserve"> </v>
      </c>
      <c r="E68" s="280"/>
      <c r="F68" s="283" t="str">
        <f>Badges!C129</f>
        <v>Invite a craft teacher to your</v>
      </c>
      <c r="G68" s="281" t="str">
        <f>IF(Badges!G129="A","A"," ")</f>
        <v xml:space="preserve"> </v>
      </c>
      <c r="I68" s="280"/>
      <c r="J68" s="283" t="str">
        <f>Badges!C202</f>
        <v>Ask an older Girl Scout</v>
      </c>
      <c r="K68" s="281" t="str">
        <f>IF(Badges!G202="A","A"," ")</f>
        <v xml:space="preserve"> </v>
      </c>
      <c r="M68" s="280"/>
      <c r="N68" s="283" t="str">
        <f>Badges!C276</f>
        <v>Make a simple pet toy</v>
      </c>
      <c r="O68" s="281" t="str">
        <f>IF(Badges!G276="A","A"," ")</f>
        <v xml:space="preserve"> </v>
      </c>
      <c r="Q68" s="280"/>
      <c r="R68" s="283" t="str">
        <f>Badges!C349</f>
        <v>Sit at a different table or area at</v>
      </c>
      <c r="S68" s="281" t="str">
        <f>IF(Badges!G349="A","A"," ")</f>
        <v xml:space="preserve"> </v>
      </c>
    </row>
    <row r="69" spans="1:19" x14ac:dyDescent="0.2">
      <c r="A69" s="280"/>
      <c r="B69" s="283" t="str">
        <f>Badges!C56</f>
        <v>Use the music</v>
      </c>
      <c r="C69" s="281" t="str">
        <f>IF(Badges!G56="A","A"," ")</f>
        <v xml:space="preserve"> </v>
      </c>
      <c r="E69" s="280"/>
      <c r="F69" s="283" t="str">
        <f>Badges!C130</f>
        <v xml:space="preserve">Go to a pottery class at a </v>
      </c>
      <c r="G69" s="281" t="str">
        <f>IF(Badges!G130="A","A"," ")</f>
        <v xml:space="preserve"> </v>
      </c>
      <c r="I69" s="280"/>
      <c r="J69" s="283" t="str">
        <f>Badges!C203</f>
        <v>Invite an experienced hiker to your</v>
      </c>
      <c r="K69" s="281" t="str">
        <f>IF(Badges!G203="A","A"," ")</f>
        <v xml:space="preserve"> </v>
      </c>
      <c r="M69" s="280"/>
      <c r="N69" s="283" t="str">
        <f>Badges!C277</f>
        <v>Learn about how three different</v>
      </c>
      <c r="O69" s="281" t="str">
        <f>IF(Badges!G277="A","A"," ")</f>
        <v xml:space="preserve"> </v>
      </c>
      <c r="Q69" s="280"/>
      <c r="R69" s="283" t="str">
        <f>Badges!C350</f>
        <v>Go to a dance or art class, sports</v>
      </c>
      <c r="S69" s="281" t="str">
        <f>IF(Badges!G350="A","A"," ")</f>
        <v xml:space="preserve"> </v>
      </c>
    </row>
    <row r="70" spans="1:19" ht="23.25" x14ac:dyDescent="0.35">
      <c r="A70" s="524" t="str">
        <f ca="1">MID(CELL("filename",A8),FIND(IF(ISERROR(FIND("]",CELL("filename",A8))),"$","]"),CELL("filename",A8))+1,256)</f>
        <v>Brownie 4</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IF(Badges!G376="C","C",IF(Badges!G376="P","P",""))</f>
        <v/>
      </c>
      <c r="E73" s="280"/>
      <c r="F73" s="283" t="str">
        <f>Badges!C379</f>
        <v>Teach the rules of an active</v>
      </c>
      <c r="G73" s="281" t="str">
        <f>IF(Badges!G379="A","A"," ")</f>
        <v xml:space="preserve"> </v>
      </c>
      <c r="I73" s="280"/>
      <c r="J73" s="283" t="str">
        <f>Badges!C448</f>
        <v>Role-play 911</v>
      </c>
      <c r="K73" s="281" t="str">
        <f>IF(Badges!G448="A","A"," ")</f>
        <v xml:space="preserve"> </v>
      </c>
      <c r="M73" s="280"/>
      <c r="N73" s="283" t="str">
        <f>Badges!C518</f>
        <v>Go shopping…at home</v>
      </c>
      <c r="O73" s="281" t="str">
        <f>IF(Badges!G518="A","A"," ")</f>
        <v xml:space="preserve"> </v>
      </c>
      <c r="Q73" s="280"/>
      <c r="R73" s="283" t="str">
        <f>Badges!C592</f>
        <v>Try an outdoor challenge</v>
      </c>
      <c r="S73" s="281" t="str">
        <f>IF(Badges!G592="A","A"," ")</f>
        <v xml:space="preserve"> </v>
      </c>
    </row>
    <row r="74" spans="1:19" x14ac:dyDescent="0.2">
      <c r="A74" s="503" t="str">
        <f>Summary!A24</f>
        <v>Fair Play</v>
      </c>
      <c r="B74" s="504"/>
      <c r="C74" s="282" t="str">
        <f>IF(Badges!G399="C","C",IF(Badges!G399="P","P",""))</f>
        <v/>
      </c>
      <c r="E74" s="280"/>
      <c r="F74" s="283" t="str">
        <f>Badges!C380</f>
        <v>Make up two new rules for hide</v>
      </c>
      <c r="G74" s="281" t="str">
        <f>IF(Badges!G380="A","A"," ")</f>
        <v xml:space="preserve"> </v>
      </c>
      <c r="I74" s="280"/>
      <c r="J74" s="283" t="str">
        <f>Badges!C449</f>
        <v>Practice 911 with a friend or family</v>
      </c>
      <c r="K74" s="281" t="str">
        <f>IF(Badges!G449="A","A"," ")</f>
        <v xml:space="preserve"> </v>
      </c>
      <c r="M74" s="280"/>
      <c r="N74" s="283" t="str">
        <f>Badges!C519</f>
        <v>Go shopping with a Brownie friends</v>
      </c>
      <c r="O74" s="281" t="str">
        <f>IF(Badges!G519="A","A"," ")</f>
        <v xml:space="preserve"> </v>
      </c>
      <c r="Q74" s="280"/>
      <c r="R74" s="283" t="str">
        <f>Badges!C593</f>
        <v>Explore the night</v>
      </c>
      <c r="S74" s="281" t="str">
        <f>IF(Badges!G593="A","A"," ")</f>
        <v xml:space="preserve"> </v>
      </c>
    </row>
    <row r="75" spans="1:19" x14ac:dyDescent="0.2">
      <c r="A75" s="503" t="str">
        <f>Summary!A25</f>
        <v>Celebrating Community</v>
      </c>
      <c r="B75" s="504"/>
      <c r="C75" s="282" t="str">
        <f>IF(Badges!G422="C","C",IF(Badges!G422="P","P",""))</f>
        <v/>
      </c>
      <c r="E75" s="280"/>
      <c r="F75" s="283" t="str">
        <f>Badges!C381</f>
        <v>Learn two rules for a sport or</v>
      </c>
      <c r="G75" s="281" t="str">
        <f>IF(Badges!G381="A","A"," ")</f>
        <v xml:space="preserve"> </v>
      </c>
      <c r="I75" s="280"/>
      <c r="J75" s="283" t="str">
        <f>Badges!C450</f>
        <v>Get advice from an expert</v>
      </c>
      <c r="K75" s="281" t="str">
        <f>IF(Badges!G450="A","A"," ")</f>
        <v xml:space="preserve"> </v>
      </c>
      <c r="M75" s="280"/>
      <c r="N75" s="283" t="str">
        <f>Badges!C520</f>
        <v>Go shopping with your Brownie</v>
      </c>
      <c r="O75" s="281" t="str">
        <f>IF(Badges!G520="A","A"," ")</f>
        <v xml:space="preserve"> </v>
      </c>
      <c r="Q75" s="280"/>
      <c r="R75" s="283" t="str">
        <f>Badges!C594</f>
        <v>Have fun with water</v>
      </c>
      <c r="S75" s="281" t="str">
        <f>IF(Badges!G594="A","A"," ")</f>
        <v xml:space="preserve"> </v>
      </c>
    </row>
    <row r="76" spans="1:19" x14ac:dyDescent="0.2">
      <c r="A76" s="503" t="str">
        <f>Summary!A26</f>
        <v>Snacks</v>
      </c>
      <c r="B76" s="504"/>
      <c r="C76" s="282" t="str">
        <f>IF(Badges!G445="C","C",IF(Badges!G445="P","P",""))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IF(Badges!G468="C","C",IF(Badges!G468="P","P",""))</f>
        <v/>
      </c>
      <c r="E77" s="280"/>
      <c r="F77" s="283" t="str">
        <f>Badges!C383</f>
        <v>Ask a woman about Title IX</v>
      </c>
      <c r="G77" s="281" t="str">
        <f>IF(Badges!G383="A","A"," ")</f>
        <v xml:space="preserve"> </v>
      </c>
      <c r="I77" s="280"/>
      <c r="J77" s="283" t="str">
        <f>Badges!C452</f>
        <v>Interview a medical professional</v>
      </c>
      <c r="K77" s="281" t="str">
        <f>IF(Badges!G452="A","A"," ")</f>
        <v xml:space="preserve"> </v>
      </c>
      <c r="M77" s="280"/>
      <c r="N77" s="283" t="str">
        <f>Badges!C522</f>
        <v>Shop at a store</v>
      </c>
      <c r="O77" s="281" t="str">
        <f>IF(Badges!G522="A","A"," ")</f>
        <v xml:space="preserve"> </v>
      </c>
      <c r="Q77" s="280"/>
      <c r="R77" s="283" t="str">
        <f>Badges!C596</f>
        <v>Go on a nature hike</v>
      </c>
      <c r="S77" s="281" t="str">
        <f>IF(Badges!G596="A","A"," ")</f>
        <v xml:space="preserve"> </v>
      </c>
    </row>
    <row r="78" spans="1:19" x14ac:dyDescent="0.2">
      <c r="A78" s="503" t="str">
        <f>Summary!A28</f>
        <v>Brownie Girl Scout Way</v>
      </c>
      <c r="B78" s="504"/>
      <c r="C78" s="282" t="str">
        <f>IF(Badges!G491="C","C",IF(Badges!G491="P","P",""))</f>
        <v/>
      </c>
      <c r="E78" s="280"/>
      <c r="F78" s="283" t="str">
        <f>Badges!C384</f>
        <v>Find a sport that women play</v>
      </c>
      <c r="G78" s="281" t="str">
        <f>IF(Badges!G384="A","A"," ")</f>
        <v xml:space="preserve"> </v>
      </c>
      <c r="I78" s="280"/>
      <c r="J78" s="283" t="str">
        <f>Badges!C453</f>
        <v>Talk to the police</v>
      </c>
      <c r="K78" s="281" t="str">
        <f>IF(Badges!G453="A","A"," ")</f>
        <v xml:space="preserve"> </v>
      </c>
      <c r="M78" s="280"/>
      <c r="N78" s="283" t="str">
        <f>Badges!C523</f>
        <v>Shop on paper</v>
      </c>
      <c r="O78" s="281" t="str">
        <f>IF(Badges!G523="A","A"," ")</f>
        <v xml:space="preserve"> </v>
      </c>
      <c r="Q78" s="280"/>
      <c r="R78" s="283" t="str">
        <f>Badges!C597</f>
        <v>Create a scent diary</v>
      </c>
      <c r="S78" s="281" t="str">
        <f>IF(Badges!G597="A","A"," ")</f>
        <v xml:space="preserve"> </v>
      </c>
    </row>
    <row r="79" spans="1:19" x14ac:dyDescent="0.2">
      <c r="A79" s="512" t="str">
        <f>Summary!A29</f>
        <v>Bugs</v>
      </c>
      <c r="B79" s="513"/>
      <c r="C79" s="329" t="str">
        <f>IF(Badges!G514="C","C",IF(Badges!G514="P","P",""))</f>
        <v/>
      </c>
      <c r="E79" s="280"/>
      <c r="F79" s="283" t="str">
        <f>Badges!C385</f>
        <v>Learn about disabilities and</v>
      </c>
      <c r="G79" s="281" t="str">
        <f>IF(Badges!G385="A","A"," ")</f>
        <v xml:space="preserve"> </v>
      </c>
      <c r="I79" s="280"/>
      <c r="J79" s="283" t="str">
        <f>Badges!C454</f>
        <v>Visit a fire station</v>
      </c>
      <c r="K79" s="281" t="str">
        <f>IF(Badges!G454="A","A"," ")</f>
        <v xml:space="preserve"> </v>
      </c>
      <c r="M79" s="280"/>
      <c r="N79" s="283" t="str">
        <f>Badges!C524</f>
        <v>Shop online</v>
      </c>
      <c r="O79" s="281" t="str">
        <f>IF(Badges!G524="A","A"," ")</f>
        <v xml:space="preserve"> </v>
      </c>
      <c r="Q79" s="280"/>
      <c r="R79" s="283" t="str">
        <f>Badges!C598</f>
        <v>Sky watch</v>
      </c>
      <c r="S79" s="281" t="str">
        <f>IF(Badges!G598="A","A","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IF(Badges!G538="C","C",IF(Badges!G538="P","P",""))</f>
        <v/>
      </c>
      <c r="E81" s="280"/>
      <c r="F81" s="283" t="str">
        <f>Badges!C387</f>
        <v>Play popcorn</v>
      </c>
      <c r="G81" s="281" t="str">
        <f>IF(Badges!G387="A","A"," ")</f>
        <v xml:space="preserve"> </v>
      </c>
      <c r="I81" s="280"/>
      <c r="J81" s="283" t="str">
        <f>Badges!C456</f>
        <v>Make a first aid kit for your home</v>
      </c>
      <c r="K81" s="281" t="str">
        <f>IF(Badges!G456="A","A"," ")</f>
        <v xml:space="preserve"> </v>
      </c>
      <c r="M81" s="280"/>
      <c r="N81" s="283" t="str">
        <f>Badges!C526</f>
        <v>Browse through catalogs</v>
      </c>
      <c r="O81" s="281" t="str">
        <f>IF(Badges!G526="A","A"," ")</f>
        <v xml:space="preserve"> </v>
      </c>
      <c r="Q81" s="280"/>
      <c r="R81" s="283" t="str">
        <f>Badges!C600</f>
        <v>Play a survival game</v>
      </c>
      <c r="S81" s="281" t="str">
        <f>IF(Badges!G600="A","A"," ")</f>
        <v xml:space="preserve"> </v>
      </c>
    </row>
    <row r="82" spans="1:22" x14ac:dyDescent="0.2">
      <c r="A82" s="503" t="str">
        <f>Summary!A32</f>
        <v>Philanthropist</v>
      </c>
      <c r="B82" s="504"/>
      <c r="C82" s="282" t="str">
        <f>IF(Badges!G561="C","C",IF(Badges!G561="P","P",""))</f>
        <v/>
      </c>
      <c r="E82" s="280"/>
      <c r="F82" s="283" t="str">
        <f>Badges!C388</f>
        <v>Untangle yourself from a human</v>
      </c>
      <c r="G82" s="281" t="str">
        <f>IF(Badges!G388="A","A"," ")</f>
        <v xml:space="preserve"> </v>
      </c>
      <c r="I82" s="280"/>
      <c r="J82" s="283" t="str">
        <f>Badges!C457</f>
        <v>Make a kit for your Girl Scout</v>
      </c>
      <c r="K82" s="281" t="str">
        <f>IF(Badges!G457="A","A"," ")</f>
        <v xml:space="preserve"> </v>
      </c>
      <c r="M82" s="280"/>
      <c r="N82" s="283" t="str">
        <f>Badges!C527</f>
        <v>Go to the mall</v>
      </c>
      <c r="O82" s="281" t="str">
        <f>IF(Badges!G527="A","A"," ")</f>
        <v xml:space="preserve"> </v>
      </c>
      <c r="Q82" s="280"/>
      <c r="R82" s="283" t="str">
        <f>Badges!C601</f>
        <v>Play a night game</v>
      </c>
      <c r="S82" s="281" t="str">
        <f>IF(Badges!G601="A","A"," ")</f>
        <v xml:space="preserve"> </v>
      </c>
    </row>
    <row r="83" spans="1:22" x14ac:dyDescent="0.2">
      <c r="A83" s="520" t="str">
        <f>Summary!A33</f>
        <v>Cookie Business</v>
      </c>
      <c r="B83" s="521"/>
      <c r="C83" s="522"/>
      <c r="D83" s="124"/>
      <c r="E83" s="280"/>
      <c r="F83" s="283" t="str">
        <f>Badges!C389</f>
        <v>Try a game of Octopus Tag</v>
      </c>
      <c r="G83" s="281" t="str">
        <f>IF(Badges!G389="A","A"," ")</f>
        <v xml:space="preserve"> </v>
      </c>
      <c r="I83" s="280"/>
      <c r="J83" s="283" t="str">
        <f>Badges!C458</f>
        <v>Make a first aid kit and donate it</v>
      </c>
      <c r="K83" s="281" t="str">
        <f>IF(Badges!G458="A","A"," ")</f>
        <v xml:space="preserve"> </v>
      </c>
      <c r="M83" s="280"/>
      <c r="N83" s="283" t="str">
        <f>Badges!C528</f>
        <v>Shop secondhand</v>
      </c>
      <c r="O83" s="281" t="str">
        <f>IF(Badges!G528="A","A"," ")</f>
        <v xml:space="preserve"> </v>
      </c>
      <c r="Q83" s="280"/>
      <c r="R83" s="283" t="str">
        <f>Badges!C602</f>
        <v>Play a water game</v>
      </c>
      <c r="S83" s="281" t="str">
        <f>IF(Badges!G602="A","A"," ")</f>
        <v xml:space="preserve"> </v>
      </c>
    </row>
    <row r="84" spans="1:22" x14ac:dyDescent="0.2">
      <c r="A84" s="503" t="str">
        <f>Summary!A34</f>
        <v>Meet My Customers</v>
      </c>
      <c r="B84" s="504"/>
      <c r="C84" s="282" t="str">
        <f>IF(Badges!G575="C","C",IF(Badges!G575="P","P",""))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IF(Badges!G588="C","C",IF(Badges!G588="P","P",""))</f>
        <v/>
      </c>
      <c r="E85" s="280"/>
      <c r="F85" s="283" t="str">
        <f>Badges!C391</f>
        <v>See a sport live or on television</v>
      </c>
      <c r="G85" s="281" t="str">
        <f>IF(Badges!G391="A","A"," ")</f>
        <v xml:space="preserve"> </v>
      </c>
      <c r="I85" s="280"/>
      <c r="J85" s="283" t="str">
        <f>Badges!C460</f>
        <v>Get tips from a medical professional</v>
      </c>
      <c r="K85" s="281" t="str">
        <f>IF(Badges!G460="A","A"," ")</f>
        <v xml:space="preserve"> </v>
      </c>
      <c r="M85" s="280"/>
      <c r="N85" s="283" t="str">
        <f>Badges!C530</f>
        <v>You have $15 total</v>
      </c>
      <c r="O85" s="281" t="str">
        <f>IF(Badges!G530="A","A"," ")</f>
        <v xml:space="preserve"> </v>
      </c>
      <c r="Q85" s="280"/>
      <c r="R85" s="283" t="str">
        <f>Badges!C604</f>
        <v>Prepare a campfire</v>
      </c>
      <c r="S85" s="281" t="str">
        <f>IF(Badges!G604="A","A"," ")</f>
        <v xml:space="preserve"> </v>
      </c>
    </row>
    <row r="86" spans="1:22" x14ac:dyDescent="0.2">
      <c r="A86" s="520" t="str">
        <f>Summary!A36</f>
        <v>Outdoor Badge</v>
      </c>
      <c r="B86" s="521"/>
      <c r="C86" s="522"/>
      <c r="E86" s="280"/>
      <c r="F86" s="283" t="str">
        <f>Badges!C392</f>
        <v>Make more points</v>
      </c>
      <c r="G86" s="281" t="str">
        <f>IF(Badges!G392="A","A"," ")</f>
        <v xml:space="preserve"> </v>
      </c>
      <c r="I86" s="280"/>
      <c r="J86" s="283" t="str">
        <f>Badges!C461</f>
        <v>Learn with the Red Cross</v>
      </c>
      <c r="K86" s="281" t="str">
        <f>IF(Badges!G461="A","A"," ")</f>
        <v xml:space="preserve"> </v>
      </c>
      <c r="M86" s="280"/>
      <c r="N86" s="283" t="str">
        <f>Badges!C531</f>
        <v>You have $30 total</v>
      </c>
      <c r="O86" s="281" t="str">
        <f>IF(Badges!G531="A","A"," ")</f>
        <v xml:space="preserve"> </v>
      </c>
      <c r="Q86" s="280"/>
      <c r="R86" s="283" t="str">
        <f>Badges!C605</f>
        <v>Tie an overhand and square knot</v>
      </c>
      <c r="S86" s="281" t="str">
        <f>IF(Badges!G605="A","A"," ")</f>
        <v xml:space="preserve"> </v>
      </c>
    </row>
    <row r="87" spans="1:22" x14ac:dyDescent="0.2">
      <c r="A87" s="503" t="str">
        <f>Summary!A37</f>
        <v>Outdoor Adventurer</v>
      </c>
      <c r="B87" s="504"/>
      <c r="C87" s="282" t="str">
        <f>IF(Badges!G612="C","C",IF(Badges!G612="P","P",""))</f>
        <v/>
      </c>
      <c r="E87" s="280"/>
      <c r="F87" s="283" t="str">
        <f>Badges!C393</f>
        <v>Keep score for a sport you play</v>
      </c>
      <c r="G87" s="281" t="str">
        <f>IF(Badges!G393="A","A"," ")</f>
        <v xml:space="preserve"> </v>
      </c>
      <c r="I87" s="280"/>
      <c r="J87" s="283" t="str">
        <f>Badges!C462</f>
        <v>Talk to an EMT</v>
      </c>
      <c r="K87" s="281" t="str">
        <f>IF(Badges!G462="A","A"," ")</f>
        <v xml:space="preserve"> </v>
      </c>
      <c r="M87" s="280"/>
      <c r="N87" s="283" t="str">
        <f>Badges!C532</f>
        <v>Pool your money</v>
      </c>
      <c r="O87" s="281" t="str">
        <f>IF(Badges!G532="A","A"," ")</f>
        <v xml:space="preserve"> </v>
      </c>
      <c r="Q87" s="280"/>
      <c r="R87" s="283" t="str">
        <f>Badges!C606</f>
        <v>Learn to roll a sleeping bag</v>
      </c>
      <c r="S87" s="281" t="str">
        <f>IF(Badges!G606="A","A","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IF(Badges!G395="A","A"," ")</f>
        <v xml:space="preserve"> </v>
      </c>
      <c r="I89" s="280"/>
      <c r="J89" s="283" t="str">
        <f>Badges!C464</f>
        <v>Take a hike</v>
      </c>
      <c r="K89" s="281" t="str">
        <f>IF(Badges!G464="A","A"," ")</f>
        <v xml:space="preserve"> </v>
      </c>
      <c r="M89" s="280"/>
      <c r="N89" s="283" t="str">
        <f>Badges!C534</f>
        <v>Go to the movies with a friend</v>
      </c>
      <c r="O89" s="281" t="str">
        <f>IF(Badges!G534="A","A"," ")</f>
        <v xml:space="preserve"> </v>
      </c>
      <c r="Q89" s="280"/>
      <c r="R89" s="283" t="str">
        <f>Badges!C608</f>
        <v>Improve a trail</v>
      </c>
      <c r="S89" s="281" t="str">
        <f>IF(Badges!G608="A","A"," ")</f>
        <v xml:space="preserve"> </v>
      </c>
    </row>
    <row r="90" spans="1:22" x14ac:dyDescent="0.2">
      <c r="B90" s="516" t="str">
        <f>'Journey Awards'!A6</f>
        <v>Brownie Quest</v>
      </c>
      <c r="C90" s="517"/>
      <c r="E90" s="280"/>
      <c r="F90" s="283" t="str">
        <f>Badges!C396</f>
        <v>Make a theme day</v>
      </c>
      <c r="G90" s="281" t="str">
        <f>IF(Badges!G396="A","A"," ")</f>
        <v xml:space="preserve"> </v>
      </c>
      <c r="I90" s="280"/>
      <c r="J90" s="283" t="str">
        <f>Badges!C465</f>
        <v>Read all about it</v>
      </c>
      <c r="K90" s="281" t="str">
        <f>IF(Badges!G465="A","A"," ")</f>
        <v xml:space="preserve"> </v>
      </c>
      <c r="M90" s="280"/>
      <c r="N90" s="283" t="str">
        <f>Badges!C535</f>
        <v>Get outdoors</v>
      </c>
      <c r="O90" s="281" t="str">
        <f>IF(Badges!G535="A","A"," ")</f>
        <v xml:space="preserve"> </v>
      </c>
      <c r="Q90" s="280"/>
      <c r="R90" s="283" t="str">
        <f>Badges!C609</f>
        <v>Care for animals</v>
      </c>
      <c r="S90" s="281" t="str">
        <f>IF(Badges!G609="A","A"," ")</f>
        <v xml:space="preserve"> </v>
      </c>
    </row>
    <row r="91" spans="1:22" x14ac:dyDescent="0.2">
      <c r="B91" s="289" t="str">
        <f>'Journey Awards'!B7</f>
        <v>The Discover Key</v>
      </c>
      <c r="C91" s="288" t="str">
        <f>'Journey Awards'!G11</f>
        <v xml:space="preserve"> </v>
      </c>
      <c r="E91" s="280"/>
      <c r="F91" s="283" t="str">
        <f>Badges!C397</f>
        <v>Make up a championship</v>
      </c>
      <c r="G91" s="281" t="str">
        <f>IF(Badges!G397="A","A"," ")</f>
        <v xml:space="preserve"> </v>
      </c>
      <c r="I91" s="280"/>
      <c r="J91" s="283" t="str">
        <f>Badges!C466</f>
        <v>Talk to an outdoor expert</v>
      </c>
      <c r="K91" s="281" t="str">
        <f>IF(Badges!G466="A","A"," ")</f>
        <v xml:space="preserve"> </v>
      </c>
      <c r="M91" s="280"/>
      <c r="N91" s="283" t="str">
        <f>Badges!C536</f>
        <v>Have fun with friends</v>
      </c>
      <c r="O91" s="281" t="str">
        <f>IF(Badges!G536="A","A"," ")</f>
        <v xml:space="preserve"> </v>
      </c>
      <c r="Q91" s="280"/>
      <c r="R91" s="283" t="str">
        <f>Badges!C610</f>
        <v>Help an outdoors space you love</v>
      </c>
      <c r="S91" s="281" t="str">
        <f>IF(Badges!G610="A","A"," ")</f>
        <v xml:space="preserve"> </v>
      </c>
    </row>
    <row r="92" spans="1:22" ht="15.75" x14ac:dyDescent="0.2">
      <c r="B92" s="289" t="str">
        <f>'Journey Awards'!B12</f>
        <v>The Connect Key</v>
      </c>
      <c r="C92" s="288" t="str">
        <f>'Journey Awards'!G16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508"/>
      <c r="S92" s="508"/>
    </row>
    <row r="93" spans="1:22" x14ac:dyDescent="0.2">
      <c r="B93" s="289" t="str">
        <f>'Journey Awards'!B17</f>
        <v>The Take Action Key</v>
      </c>
      <c r="C93" s="288" t="str">
        <f>'Journey Awards'!G21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377" t="str">
        <f>'Age-Level'!C6</f>
        <v>Cookie Rally (Year 1)</v>
      </c>
      <c r="R93" s="377"/>
      <c r="S93" s="281" t="str">
        <f>IF('Age-Level'!G6="A","A"," ")</f>
        <v xml:space="preserve"> </v>
      </c>
    </row>
    <row r="94" spans="1:22" x14ac:dyDescent="0.2">
      <c r="B94" s="289" t="str">
        <f>'Journey Awards'!B22</f>
        <v>The Brownie Quest Award</v>
      </c>
      <c r="C94" s="288" t="str">
        <f>'Journey Awards'!G24</f>
        <v xml:space="preserve"> </v>
      </c>
      <c r="E94" s="280"/>
      <c r="F94" s="283" t="str">
        <f>Badges!C402</f>
        <v>Go on a flag hunt</v>
      </c>
      <c r="G94" s="281" t="str">
        <f>IF(Badges!G402="A","A"," ")</f>
        <v xml:space="preserve"> </v>
      </c>
      <c r="I94" s="280"/>
      <c r="J94" s="283" t="str">
        <f>Badges!C471</f>
        <v>Learn three new Girl Scout songs</v>
      </c>
      <c r="K94" s="281" t="str">
        <f>IF(Badges!G471="A","A"," ")</f>
        <v xml:space="preserve"> </v>
      </c>
      <c r="M94" s="280"/>
      <c r="N94" s="283" t="str">
        <f>Badges!C541</f>
        <v>Create a list</v>
      </c>
      <c r="O94" s="281" t="str">
        <f>IF(Badges!G541="A","A"," ")</f>
        <v xml:space="preserve"> </v>
      </c>
      <c r="Q94" s="371" t="str">
        <f>'Age-Level'!C7</f>
        <v>Cookie Sales (Year 1)</v>
      </c>
      <c r="R94" s="371"/>
      <c r="S94" s="288" t="str">
        <f>IF('Age-Level'!G7="A","A"," ")</f>
        <v xml:space="preserve"> </v>
      </c>
    </row>
    <row r="95" spans="1:22" x14ac:dyDescent="0.2">
      <c r="A95" s="383"/>
      <c r="B95" s="343" t="str">
        <f>'Journey Awards'!A27</f>
        <v>WOW! Wonders of Water</v>
      </c>
      <c r="C95" s="344"/>
      <c r="E95" s="280"/>
      <c r="F95" s="283" t="str">
        <f>Badges!C403</f>
        <v>Draw your state's symbols</v>
      </c>
      <c r="G95" s="281" t="str">
        <f>IF(Badges!G403="A","A"," ")</f>
        <v xml:space="preserve"> </v>
      </c>
      <c r="I95" s="280"/>
      <c r="J95" s="283" t="str">
        <f>Badges!C472</f>
        <v>Learn a new singing game</v>
      </c>
      <c r="K95" s="281" t="str">
        <f>IF(Badges!G472="A","A"," ")</f>
        <v xml:space="preserve"> </v>
      </c>
      <c r="M95" s="280"/>
      <c r="N95" s="283" t="str">
        <f>Badges!C542</f>
        <v>Create posters</v>
      </c>
      <c r="O95" s="281" t="str">
        <f>IF(Badges!G542="A","A"," ")</f>
        <v xml:space="preserve"> </v>
      </c>
      <c r="Q95" s="371" t="str">
        <f>'Age-Level'!C8</f>
        <v>Cookie Pin (Year 1)</v>
      </c>
      <c r="R95" s="371"/>
      <c r="S95" s="288" t="str">
        <f>IF('Age-Level'!G8="A","A"," ")</f>
        <v xml:space="preserve"> </v>
      </c>
      <c r="U95" s="279"/>
      <c r="V95" s="279"/>
    </row>
    <row r="96" spans="1:22" x14ac:dyDescent="0.2">
      <c r="A96" s="383"/>
      <c r="B96" s="289" t="str">
        <f>'Journey Awards'!B28</f>
        <v>LOVE Water</v>
      </c>
      <c r="C96" s="288" t="str">
        <f>'Journey Awards'!G31</f>
        <v xml:space="preserve"> </v>
      </c>
      <c r="E96" s="280"/>
      <c r="F96" s="283" t="str">
        <f>Badges!C404</f>
        <v>Find your own town's symbols</v>
      </c>
      <c r="G96" s="281" t="str">
        <f>IF(Badges!G404="A","A"," ")</f>
        <v xml:space="preserve"> </v>
      </c>
      <c r="I96" s="280"/>
      <c r="J96" s="283" t="str">
        <f>Badges!C473</f>
        <v>Make up your own song based on</v>
      </c>
      <c r="K96" s="281" t="str">
        <f>IF(Badges!G473="A","A"," ")</f>
        <v xml:space="preserve"> </v>
      </c>
      <c r="M96" s="280"/>
      <c r="N96" s="283" t="str">
        <f>Badges!C543</f>
        <v>Get Inspired</v>
      </c>
      <c r="O96" s="281" t="str">
        <f>IF(Badges!G543="A","A"," ")</f>
        <v xml:space="preserve"> </v>
      </c>
      <c r="Q96" s="371" t="str">
        <f>'Age-Level'!C9</f>
        <v>Cookie Rally (Year 2)</v>
      </c>
      <c r="R96" s="371"/>
      <c r="S96" s="288" t="str">
        <f>IF('Age-Level'!G9="A","A"," ")</f>
        <v xml:space="preserve"> </v>
      </c>
      <c r="U96" s="279"/>
      <c r="V96" s="279"/>
    </row>
    <row r="97" spans="1:23" x14ac:dyDescent="0.2">
      <c r="A97" s="383"/>
      <c r="B97" s="289" t="str">
        <f>'Journey Awards'!B32</f>
        <v>SAVE Water</v>
      </c>
      <c r="C97" s="288" t="str">
        <f>'Journey Awards'!G34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371" t="str">
        <f>'Age-Level'!C10</f>
        <v>Cookie Sales (Year 2)</v>
      </c>
      <c r="R97" s="371"/>
      <c r="S97" s="288" t="str">
        <f>IF('Age-Level'!G10="A","A"," ")</f>
        <v xml:space="preserve"> </v>
      </c>
      <c r="U97" s="279"/>
      <c r="V97" s="279"/>
    </row>
    <row r="98" spans="1:23" ht="14.25" customHeight="1" x14ac:dyDescent="0.2">
      <c r="A98" s="217"/>
      <c r="B98" s="289" t="str">
        <f>'Journey Awards'!B35</f>
        <v>SHARE Water</v>
      </c>
      <c r="C98" s="288" t="str">
        <f>'Journey Awards'!G37</f>
        <v xml:space="preserve"> </v>
      </c>
      <c r="E98" s="280"/>
      <c r="F98" s="283" t="str">
        <f>Badges!C406</f>
        <v>Choose natinoal songs</v>
      </c>
      <c r="G98" s="281" t="str">
        <f>IF(Badges!G406="A","A"," ")</f>
        <v xml:space="preserve"> </v>
      </c>
      <c r="I98" s="280"/>
      <c r="J98" s="283" t="str">
        <f>Badges!C475</f>
        <v>Throw a birthday bash</v>
      </c>
      <c r="K98" s="281" t="str">
        <f>IF(Badges!G475="A","A"," ")</f>
        <v xml:space="preserve"> </v>
      </c>
      <c r="M98" s="280"/>
      <c r="N98" s="283" t="str">
        <f>Badges!C545</f>
        <v>Do you own research</v>
      </c>
      <c r="O98" s="281" t="str">
        <f>IF(Badges!G545="A","A"," ")</f>
        <v xml:space="preserve"> </v>
      </c>
      <c r="Q98" s="371" t="str">
        <f>'Age-Level'!C11</f>
        <v>Cookie Pin (Year 2)</v>
      </c>
      <c r="R98" s="371"/>
      <c r="S98" s="288" t="str">
        <f>IF('Age-Level'!G11="A","A"," ")</f>
        <v xml:space="preserve"> </v>
      </c>
      <c r="U98" s="279"/>
      <c r="V98" s="279"/>
    </row>
    <row r="99" spans="1:23" x14ac:dyDescent="0.2">
      <c r="A99" s="217"/>
      <c r="B99" s="289" t="str">
        <f>'Journey Awards'!B38</f>
        <v>WOW!</v>
      </c>
      <c r="C99" s="288" t="str">
        <f>'Journey Awards'!G40</f>
        <v xml:space="preserve"> </v>
      </c>
      <c r="E99" s="280"/>
      <c r="F99" s="283" t="str">
        <f>Badges!C407</f>
        <v>Pick three community songs</v>
      </c>
      <c r="G99" s="281" t="str">
        <f>IF(Badges!G407="A","A"," ")</f>
        <v xml:space="preserve"> </v>
      </c>
      <c r="I99" s="280"/>
      <c r="J99" s="283" t="str">
        <f>Badges!C476</f>
        <v>Make a birthday card for a Daisy</v>
      </c>
      <c r="K99" s="281" t="str">
        <f>IF(Badges!G476="A","A"," ")</f>
        <v xml:space="preserve"> </v>
      </c>
      <c r="M99" s="280"/>
      <c r="N99" s="283" t="str">
        <f>Badges!C546</f>
        <v>Take a field trip</v>
      </c>
      <c r="O99" s="281" t="str">
        <f>IF(Badges!G546="A","A"," ")</f>
        <v xml:space="preserve"> </v>
      </c>
      <c r="Q99" s="371" t="str">
        <f>Summary!A68</f>
        <v>Fall Sales (Year 1)</v>
      </c>
      <c r="R99" s="371"/>
      <c r="S99" s="282" t="str">
        <f>IF('Age-Level'!G13="A","A","")</f>
        <v/>
      </c>
      <c r="U99" s="352"/>
      <c r="V99" s="353"/>
      <c r="W99" s="337"/>
    </row>
    <row r="100" spans="1:23" x14ac:dyDescent="0.2">
      <c r="B100" s="392" t="str">
        <f>'Journey Awards'!A43</f>
        <v>A World of Girls</v>
      </c>
      <c r="C100" s="393"/>
      <c r="E100" s="280"/>
      <c r="F100" s="283" t="str">
        <f>Badges!C408</f>
        <v>Find three celebration songs</v>
      </c>
      <c r="G100" s="281" t="str">
        <f>IF(Badges!G408="A","A"," ")</f>
        <v xml:space="preserve"> </v>
      </c>
      <c r="I100" s="280"/>
      <c r="J100" s="283" t="str">
        <f>Badges!C477</f>
        <v>Make up a birthday message</v>
      </c>
      <c r="K100" s="281" t="str">
        <f>IF(Badges!G477="A","A"," ")</f>
        <v xml:space="preserve"> </v>
      </c>
      <c r="M100" s="280"/>
      <c r="N100" s="283" t="str">
        <f>Badges!C547</f>
        <v>Invite a guest speaker</v>
      </c>
      <c r="O100" s="281" t="str">
        <f>IF(Badges!G547="A","A"," ")</f>
        <v xml:space="preserve"> </v>
      </c>
      <c r="Q100" s="371" t="str">
        <f>Summary!A69</f>
        <v>Fall Sales (Year 2)</v>
      </c>
      <c r="R100" s="371"/>
      <c r="S100" s="282" t="str">
        <f>IF('Age-Level'!G14="A","A","")</f>
        <v/>
      </c>
      <c r="U100" s="279"/>
      <c r="V100" s="279"/>
    </row>
    <row r="101" spans="1:23" x14ac:dyDescent="0.2">
      <c r="B101" s="289" t="str">
        <f>'Journey Awards'!B44</f>
        <v>Hear a Story</v>
      </c>
      <c r="C101" s="288" t="str">
        <f>'Journey Awards'!G46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371" t="str">
        <f>Summary!A70</f>
        <v>Thinking Day (Year 1)</v>
      </c>
      <c r="R101" s="371"/>
      <c r="S101" s="282" t="str">
        <f>IF('Age-Level'!G16="A","A","")</f>
        <v/>
      </c>
      <c r="U101" s="279"/>
      <c r="V101" s="279"/>
    </row>
    <row r="102" spans="1:23" x14ac:dyDescent="0.2">
      <c r="B102" s="289" t="str">
        <f>'Journey Awards'!B47</f>
        <v>Change a Story</v>
      </c>
      <c r="C102" s="288" t="str">
        <f>'Journey Awards'!G49</f>
        <v xml:space="preserve"> </v>
      </c>
      <c r="E102" s="280"/>
      <c r="F102" s="283" t="str">
        <f>Badges!C410</f>
        <v>Join a parade</v>
      </c>
      <c r="G102" s="281" t="str">
        <f>IF(Badges!G410="A","A"," ")</f>
        <v xml:space="preserve"> </v>
      </c>
      <c r="I102" s="280"/>
      <c r="J102" s="283" t="str">
        <f>Badges!C479</f>
        <v>Make up a game about your</v>
      </c>
      <c r="K102" s="281" t="str">
        <f>IF(Badges!G479="A","A"," ")</f>
        <v xml:space="preserve"> </v>
      </c>
      <c r="M102" s="280"/>
      <c r="N102" s="283" t="str">
        <f>Badges!C549</f>
        <v>Do you own research</v>
      </c>
      <c r="O102" s="281" t="str">
        <f>IF(Badges!G549="A","A"," ")</f>
        <v xml:space="preserve"> </v>
      </c>
      <c r="Q102" s="371" t="str">
        <f>Summary!A71</f>
        <v>Thinking Day (Year 2)</v>
      </c>
      <c r="R102" s="371"/>
      <c r="S102" s="282" t="str">
        <f>IF('Age-Level'!G17="A","A","")</f>
        <v/>
      </c>
      <c r="U102" s="279"/>
      <c r="V102" s="279"/>
    </row>
    <row r="103" spans="1:23" x14ac:dyDescent="0.2">
      <c r="B103" s="289" t="str">
        <f>'Journey Awards'!B50</f>
        <v>Tell a Story</v>
      </c>
      <c r="C103" s="288" t="str">
        <f>'Journey Awards'!G52</f>
        <v xml:space="preserve"> </v>
      </c>
      <c r="E103" s="280"/>
      <c r="F103" s="283" t="str">
        <f>Badges!C411</f>
        <v>Learn to march</v>
      </c>
      <c r="G103" s="281" t="str">
        <f>IF(Badges!G411="A","A"," ")</f>
        <v xml:space="preserve"> </v>
      </c>
      <c r="I103" s="280"/>
      <c r="J103" s="283" t="str">
        <f>Badges!C480</f>
        <v>Create a story, play, or puppet</v>
      </c>
      <c r="K103" s="281" t="str">
        <f>IF(Badges!G480="A","A"," ")</f>
        <v xml:space="preserve"> </v>
      </c>
      <c r="M103" s="280"/>
      <c r="N103" s="283" t="str">
        <f>Badges!C550</f>
        <v>Get secondhand knowledge</v>
      </c>
      <c r="O103" s="281" t="str">
        <f>IF(Badges!G550="A","A"," ")</f>
        <v xml:space="preserve"> </v>
      </c>
      <c r="Q103" s="371" t="str">
        <f>Summary!A72</f>
        <v>Investiture</v>
      </c>
      <c r="R103" s="371"/>
      <c r="S103" s="282" t="str">
        <f>IF('Age-Level'!G19="A","A","")</f>
        <v/>
      </c>
      <c r="U103" s="279"/>
      <c r="V103" s="279"/>
    </row>
    <row r="104" spans="1:23" x14ac:dyDescent="0.2">
      <c r="B104" s="289" t="str">
        <f>'Journey Awards'!B53</f>
        <v>Better World for Girls!</v>
      </c>
      <c r="C104" s="288" t="str">
        <f>'Journey Awards'!G55</f>
        <v xml:space="preserve"> </v>
      </c>
      <c r="E104" s="280"/>
      <c r="F104" s="283" t="str">
        <f>Badges!C412</f>
        <v>See a band review or field show</v>
      </c>
      <c r="G104" s="281" t="str">
        <f>IF(Badges!G412="A","A"," ")</f>
        <v xml:space="preserve"> </v>
      </c>
      <c r="I104" s="280"/>
      <c r="J104" s="283" t="str">
        <f>Badges!C481</f>
        <v>Make a team mural, collage, flag</v>
      </c>
      <c r="K104" s="281" t="str">
        <f>IF(Badges!G481="A","A"," ")</f>
        <v xml:space="preserve"> </v>
      </c>
      <c r="M104" s="280"/>
      <c r="N104" s="283" t="str">
        <f>Badges!C551</f>
        <v>Invite a guest speaker</v>
      </c>
      <c r="O104" s="281" t="str">
        <f>IF(Badges!G551="A","A"," ")</f>
        <v xml:space="preserve"> </v>
      </c>
      <c r="Q104" s="371" t="str">
        <f>Summary!A73</f>
        <v>Rededication (1st year)</v>
      </c>
      <c r="R104" s="371"/>
      <c r="S104" s="282" t="str">
        <f>IF('Age-Level'!G20="A","A","")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371" t="str">
        <f>Summary!A74</f>
        <v>Rededication (2nd year)</v>
      </c>
      <c r="R105" s="371"/>
      <c r="S105" s="282" t="str">
        <f>IF('Age-Level'!G21="A","A","")</f>
        <v/>
      </c>
      <c r="U105" s="279"/>
      <c r="V105" s="279"/>
    </row>
    <row r="106" spans="1:23" x14ac:dyDescent="0.2">
      <c r="A106" s="388" t="s">
        <v>416</v>
      </c>
      <c r="B106" s="390"/>
      <c r="C106" s="390"/>
      <c r="E106" s="280"/>
      <c r="F106" s="283" t="str">
        <f>Badges!C414</f>
        <v>Follow a landmark trail</v>
      </c>
      <c r="G106" s="281" t="str">
        <f>IF(Badges!G414="A","A"," ")</f>
        <v xml:space="preserve"> </v>
      </c>
      <c r="I106" s="280"/>
      <c r="J106" s="283" t="str">
        <f>Badges!C483</f>
        <v>A better room or home</v>
      </c>
      <c r="K106" s="281" t="str">
        <f>IF(Badges!G483="A","A"," ")</f>
        <v xml:space="preserve"> </v>
      </c>
      <c r="M106" s="280"/>
      <c r="N106" s="283" t="str">
        <f>Badges!C553</f>
        <v>Take a field trip</v>
      </c>
      <c r="O106" s="281" t="str">
        <f>IF(Badges!G553="A","A"," ")</f>
        <v xml:space="preserve"> </v>
      </c>
      <c r="Q106" s="371" t="str">
        <f>Summary!A75</f>
        <v>Rededication (3rd year)</v>
      </c>
      <c r="R106" s="371"/>
      <c r="S106" s="282" t="str">
        <f>IF('Age-Level'!G22="A","A","")</f>
        <v/>
      </c>
      <c r="U106" s="279"/>
      <c r="V106" s="279"/>
    </row>
    <row r="107" spans="1:23" x14ac:dyDescent="0.2">
      <c r="A107" s="284"/>
      <c r="B107" s="396" t="str">
        <f>Bridging!B6</f>
        <v>Pass It On!</v>
      </c>
      <c r="C107" s="330" t="str">
        <f>IF(Bridging!G10="C","C",IF(Bridging!G10="P","P",""))</f>
        <v/>
      </c>
      <c r="E107" s="280"/>
      <c r="F107" s="283" t="str">
        <f>Badges!C415</f>
        <v>Tour a landmark that honors the</v>
      </c>
      <c r="G107" s="281" t="str">
        <f>IF(Badges!G415="A","A"," ")</f>
        <v xml:space="preserve"> </v>
      </c>
      <c r="I107" s="280"/>
      <c r="J107" s="283" t="str">
        <f>Badges!C484</f>
        <v>A better meeting place</v>
      </c>
      <c r="K107" s="281" t="str">
        <f>IF(Badges!G484="A","A"," ")</f>
        <v xml:space="preserve"> </v>
      </c>
      <c r="M107" s="280"/>
      <c r="N107" s="283" t="str">
        <f>Badges!C554</f>
        <v>Invite a guest speaker</v>
      </c>
      <c r="O107" s="281" t="str">
        <f>IF(Badges!G554="A","A"," ")</f>
        <v xml:space="preserve"> </v>
      </c>
      <c r="Q107" s="372" t="str">
        <f>Summary!A76</f>
        <v>My Promise, My Faith (Year 1)</v>
      </c>
      <c r="R107" s="381"/>
      <c r="S107" s="291" t="str">
        <f>IF('Age-Level'!G29="C","C","")</f>
        <v/>
      </c>
      <c r="U107" s="279"/>
      <c r="V107" s="279"/>
    </row>
    <row r="108" spans="1:23" x14ac:dyDescent="0.2">
      <c r="A108" s="284"/>
      <c r="B108" s="286" t="str">
        <f>Bridging!B11</f>
        <v>Look Ahead!</v>
      </c>
      <c r="C108" s="282" t="str">
        <f>IF(Bridging!G15="C","C",IF(Bridging!G15="P","P",""))</f>
        <v/>
      </c>
      <c r="E108" s="280"/>
      <c r="F108" s="283" t="str">
        <f>Badges!C416</f>
        <v>Make a landmark map</v>
      </c>
      <c r="G108" s="281" t="str">
        <f>IF(Badges!G416="A","A"," ")</f>
        <v xml:space="preserve"> </v>
      </c>
      <c r="I108" s="280"/>
      <c r="J108" s="283" t="str">
        <f>Badges!C485</f>
        <v>A better classroom</v>
      </c>
      <c r="K108" s="281" t="str">
        <f>IF(Badges!G485="A","A"," ")</f>
        <v xml:space="preserve"> </v>
      </c>
      <c r="M108" s="280"/>
      <c r="N108" s="283" t="str">
        <f>Badges!C555</f>
        <v>Find out about helping people</v>
      </c>
      <c r="O108" s="281" t="str">
        <f>IF(Badges!G555="A","A"," ")</f>
        <v xml:space="preserve"> </v>
      </c>
      <c r="Q108" s="292">
        <v>1</v>
      </c>
      <c r="R108" s="371" t="str">
        <f>'Age-Level'!C24</f>
        <v>Choose one line from the Law</v>
      </c>
      <c r="S108" s="282" t="str">
        <f>IF('Age-Level'!G24="A","A","")</f>
        <v/>
      </c>
      <c r="U108" s="279"/>
      <c r="V108" s="279"/>
    </row>
    <row r="109" spans="1:23" x14ac:dyDescent="0.2">
      <c r="A109" s="284"/>
      <c r="B109" s="394" t="str">
        <f>Bridging!C16</f>
        <v>Plan a Ceremony</v>
      </c>
      <c r="C109" s="282" t="str">
        <f>IF(Bridging!G17="C","C",IF(Bridging!G17="P","P",""))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71" t="str">
        <f>'Age-Level'!C25</f>
        <v>Find a woman in your community</v>
      </c>
      <c r="S109" s="282" t="str">
        <f>IF('Age-Level'!G25="A","A","")</f>
        <v/>
      </c>
      <c r="U109" s="279"/>
      <c r="V109" s="279"/>
    </row>
    <row r="110" spans="1:23" x14ac:dyDescent="0.2">
      <c r="B110" s="287" t="s">
        <v>80</v>
      </c>
      <c r="C110" s="282" t="str">
        <f>IF(Bridging!G18="C","C",IF(Bridging!G18="P","P",""))</f>
        <v/>
      </c>
      <c r="E110" s="280"/>
      <c r="F110" s="283" t="str">
        <f>Badges!C418</f>
        <v>Join a flag ceremony</v>
      </c>
      <c r="G110" s="281" t="str">
        <f>IF(Badges!G418="A","A"," ")</f>
        <v xml:space="preserve"> </v>
      </c>
      <c r="I110" s="280"/>
      <c r="J110" s="283" t="str">
        <f>Badges!C487</f>
        <v>Follow in a Girl Scout's footsteps</v>
      </c>
      <c r="K110" s="281" t="str">
        <f>IF(Badges!G487="A","A"," ")</f>
        <v xml:space="preserve"> </v>
      </c>
      <c r="M110" s="280"/>
      <c r="N110" s="283" t="str">
        <f>Badges!C557</f>
        <v>Donate money</v>
      </c>
      <c r="O110" s="281" t="str">
        <f>IF(Badges!G557="A","A"," ")</f>
        <v xml:space="preserve"> </v>
      </c>
      <c r="Q110" s="293">
        <v>3</v>
      </c>
      <c r="R110" s="371" t="str">
        <f>'Age-Level'!C26</f>
        <v>Gather three inspirational quotes</v>
      </c>
      <c r="S110" s="282" t="str">
        <f>IF('Age-Level'!G26="A","A","")</f>
        <v/>
      </c>
      <c r="U110" s="353"/>
      <c r="V110" s="353"/>
      <c r="W110" s="337"/>
    </row>
    <row r="111" spans="1:23" x14ac:dyDescent="0.2">
      <c r="B111" s="327"/>
      <c r="C111" s="389"/>
      <c r="E111" s="280"/>
      <c r="F111" s="283" t="str">
        <f>Badges!C419</f>
        <v>Join a town ceremony</v>
      </c>
      <c r="G111" s="281" t="str">
        <f>IF(Badges!G419="A","A"," ")</f>
        <v xml:space="preserve"> </v>
      </c>
      <c r="I111" s="280"/>
      <c r="J111" s="283" t="str">
        <f>Badges!C488</f>
        <v>Read the Brownie Story from an</v>
      </c>
      <c r="K111" s="281" t="str">
        <f>IF(Badges!G488="A","A"," ")</f>
        <v xml:space="preserve"> </v>
      </c>
      <c r="M111" s="280"/>
      <c r="N111" s="283" t="str">
        <f>Badges!C558</f>
        <v>Organize a great food donation</v>
      </c>
      <c r="O111" s="281" t="str">
        <f>IF(Badges!G558="A","A"," ")</f>
        <v xml:space="preserve"> </v>
      </c>
      <c r="Q111" s="293">
        <v>4</v>
      </c>
      <c r="R111" s="371" t="str">
        <f>'Age-Level'!C27</f>
        <v>Make something to remind you</v>
      </c>
      <c r="S111" s="282" t="str">
        <f>IF('Age-Level'!G27="A","A","")</f>
        <v/>
      </c>
      <c r="U111" s="279"/>
      <c r="V111" s="279"/>
    </row>
    <row r="112" spans="1:23" x14ac:dyDescent="0.2">
      <c r="A112" s="395" t="str">
        <f>Badges!B354</f>
        <v>Painting</v>
      </c>
      <c r="B112" s="391"/>
      <c r="C112" s="391"/>
      <c r="E112" s="280"/>
      <c r="F112" s="283" t="str">
        <f>Badges!C420</f>
        <v>Make up your own</v>
      </c>
      <c r="G112" s="281" t="str">
        <f>IF(Badges!G420="A","A"," ")</f>
        <v xml:space="preserve"> </v>
      </c>
      <c r="I112" s="280"/>
      <c r="J112" s="283" t="str">
        <f>Badges!C489</f>
        <v>Make up a story about Campbell</v>
      </c>
      <c r="K112" s="281" t="str">
        <f>IF(Badges!G489="A","A"," ")</f>
        <v xml:space="preserve"> </v>
      </c>
      <c r="M112" s="280"/>
      <c r="N112" s="283" t="str">
        <f>Badges!C559</f>
        <v>Host a clothing-donation party</v>
      </c>
      <c r="O112" s="281" t="str">
        <f>IF(Badges!G559="A","A"," ")</f>
        <v xml:space="preserve"> </v>
      </c>
      <c r="Q112" s="375">
        <v>5</v>
      </c>
      <c r="R112" s="371" t="str">
        <f>'Age-Level'!C28</f>
        <v>Keep the connection strong.</v>
      </c>
      <c r="S112" s="282" t="str">
        <f>IF('Age-Level'!G28="A","A","")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377" t="str">
        <f>Summary!A77</f>
        <v>My Promise, My Faith (Year 2)</v>
      </c>
      <c r="R113" s="374"/>
      <c r="S113" s="325" t="str">
        <f>IF('Age-Level'!G35="C","C","")</f>
        <v/>
      </c>
      <c r="U113" s="279"/>
      <c r="V113" s="279"/>
    </row>
    <row r="114" spans="1:22" x14ac:dyDescent="0.2">
      <c r="A114" s="280"/>
      <c r="B114" s="283" t="str">
        <f>Badges!C356</f>
        <v>Talk to a painter</v>
      </c>
      <c r="C114" s="281" t="str">
        <f>IF(Badges!G356="A","A","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71" t="str">
        <f>'Age-Level'!C31</f>
        <v>Choose one line from the Law</v>
      </c>
      <c r="S114" s="282" t="str">
        <f>IF('Age-Level'!G31="A","A","")</f>
        <v/>
      </c>
      <c r="U114" s="279"/>
      <c r="V114" s="279"/>
    </row>
    <row r="115" spans="1:22" x14ac:dyDescent="0.2">
      <c r="A115" s="280"/>
      <c r="B115" s="283" t="str">
        <f>Badges!C357</f>
        <v>Go to an art show or museum</v>
      </c>
      <c r="C115" s="281" t="str">
        <f>IF(Badges!G357="A","A"," ")</f>
        <v xml:space="preserve"> </v>
      </c>
      <c r="E115" s="280"/>
      <c r="F115" s="283" t="str">
        <f>Badges!C425</f>
        <v>Is the food good for me?</v>
      </c>
      <c r="G115" s="281" t="str">
        <f>IF(Badges!G425="A","A"," ")</f>
        <v xml:space="preserve"> </v>
      </c>
      <c r="I115" s="280"/>
      <c r="J115" s="283" t="str">
        <f>Badges!C494</f>
        <v>Talk to a bug specialist in your</v>
      </c>
      <c r="K115" s="281" t="str">
        <f>IF(Badges!G494="A","A"," ")</f>
        <v xml:space="preserve"> </v>
      </c>
      <c r="M115" s="280"/>
      <c r="N115" s="283" t="str">
        <f>Badges!C565</f>
        <v xml:space="preserve">Talk to your family or Brownie </v>
      </c>
      <c r="O115" s="281" t="str">
        <f>IF(Badges!G565="A","A"," ")</f>
        <v xml:space="preserve"> </v>
      </c>
      <c r="Q115" s="293">
        <v>2</v>
      </c>
      <c r="R115" s="371" t="str">
        <f>'Age-Level'!C32</f>
        <v>Find a woman in your community</v>
      </c>
      <c r="S115" s="282" t="str">
        <f>IF('Age-Level'!G32="A","A","")</f>
        <v/>
      </c>
      <c r="U115" s="279"/>
      <c r="V115" s="279"/>
    </row>
    <row r="116" spans="1:22" x14ac:dyDescent="0.2">
      <c r="A116" s="280"/>
      <c r="B116" s="283" t="str">
        <f>Badges!C358</f>
        <v xml:space="preserve">Team up with an adult to find </v>
      </c>
      <c r="C116" s="281" t="str">
        <f>IF(Badges!G358="A","A"," ")</f>
        <v xml:space="preserve"> </v>
      </c>
      <c r="E116" s="280"/>
      <c r="F116" s="283" t="str">
        <f>Badges!C426</f>
        <v>Is the food good for the earth?</v>
      </c>
      <c r="G116" s="281" t="str">
        <f>IF(Badges!G426="A","A"," ")</f>
        <v xml:space="preserve"> </v>
      </c>
      <c r="I116" s="280"/>
      <c r="J116" s="283" t="str">
        <f>Badges!C495</f>
        <v>With an adult's help, find websites</v>
      </c>
      <c r="K116" s="281" t="str">
        <f>IF(Badges!G495="A","A"," ")</f>
        <v xml:space="preserve"> </v>
      </c>
      <c r="M116" s="280">
        <v>2</v>
      </c>
      <c r="N116" s="283" t="str">
        <f>Badges!C566</f>
        <v>Talk to some customers</v>
      </c>
      <c r="O116" s="294"/>
      <c r="Q116" s="293">
        <v>3</v>
      </c>
      <c r="R116" s="371" t="str">
        <f>'Age-Level'!C33</f>
        <v>Gather three inspirational quotes</v>
      </c>
      <c r="S116" s="282" t="str">
        <f>IF('Age-Level'!G33="A","A","")</f>
        <v/>
      </c>
    </row>
    <row r="117" spans="1:22" x14ac:dyDescent="0.2">
      <c r="A117" s="280">
        <v>2</v>
      </c>
      <c r="B117" s="283" t="str">
        <f>Badges!C359</f>
        <v>Paint the real world</v>
      </c>
      <c r="C117" s="294"/>
      <c r="E117" s="280"/>
      <c r="F117" s="283" t="str">
        <f>Badges!C427</f>
        <v>What's in that snack?</v>
      </c>
      <c r="G117" s="281" t="str">
        <f>IF(Badges!G427="A","A"," ")</f>
        <v xml:space="preserve"> </v>
      </c>
      <c r="I117" s="280"/>
      <c r="J117" s="283" t="str">
        <f>Badges!C496</f>
        <v>Read a book or watch a video</v>
      </c>
      <c r="K117" s="281" t="str">
        <f>IF(Badges!G496="A","A"," ")</f>
        <v xml:space="preserve"> </v>
      </c>
      <c r="M117" s="280"/>
      <c r="N117" s="283" t="str">
        <f>Badges!C567</f>
        <v>With your family or Brownie friends</v>
      </c>
      <c r="O117" s="281" t="str">
        <f>IF(Badges!G567="A","A"," ")</f>
        <v xml:space="preserve"> </v>
      </c>
      <c r="Q117" s="293">
        <v>4</v>
      </c>
      <c r="R117" s="371" t="str">
        <f>'Age-Level'!C34</f>
        <v>Make something to remind you</v>
      </c>
      <c r="S117" s="282" t="str">
        <f>IF('Age-Level'!G34="A","A","")</f>
        <v/>
      </c>
    </row>
    <row r="118" spans="1:22" x14ac:dyDescent="0.2">
      <c r="A118" s="280"/>
      <c r="B118" s="283" t="str">
        <f>Badges!C360</f>
        <v>Paint a portrait of a family</v>
      </c>
      <c r="C118" s="281" t="str">
        <f>IF(Badges!G360="A","A","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75">
        <v>5</v>
      </c>
      <c r="R118" s="371" t="str">
        <f>'Age-Level'!C35</f>
        <v>Keep the connection strong.</v>
      </c>
      <c r="S118" s="282" t="str">
        <f>IF('Age-Level'!G35="A","A","")</f>
        <v/>
      </c>
    </row>
    <row r="119" spans="1:22" x14ac:dyDescent="0.2">
      <c r="A119" s="280"/>
      <c r="B119" s="283" t="str">
        <f>Badges!C361</f>
        <v>Paint an outdoor landscape</v>
      </c>
      <c r="C119" s="281" t="str">
        <f>IF(Badges!G361="A","A"," ")</f>
        <v xml:space="preserve"> </v>
      </c>
      <c r="E119" s="280"/>
      <c r="F119" s="283" t="str">
        <f>Badges!C429</f>
        <v>Make your own restaurant snack</v>
      </c>
      <c r="G119" s="281" t="str">
        <f>IF(Badges!G429="A","A"," ")</f>
        <v xml:space="preserve"> </v>
      </c>
      <c r="I119" s="280"/>
      <c r="J119" s="283" t="str">
        <f>Badges!C498</f>
        <v>Make a paper-plate spider</v>
      </c>
      <c r="K119" s="281" t="str">
        <f>IF(Badges!G498="A","A"," ")</f>
        <v xml:space="preserve"> </v>
      </c>
      <c r="M119" s="280"/>
      <c r="N119" s="283" t="str">
        <f>Badges!C569</f>
        <v>In your group or with your family</v>
      </c>
      <c r="O119" s="281" t="str">
        <f>IF(Badges!G569="A","A"," ")</f>
        <v xml:space="preserve"> </v>
      </c>
      <c r="Q119" s="371" t="str">
        <f>Summary!A78</f>
        <v>Global Action Award</v>
      </c>
      <c r="R119" s="371"/>
      <c r="S119" s="282" t="str">
        <f>IF('Age-Level'!G38="A","A","")</f>
        <v/>
      </c>
    </row>
    <row r="120" spans="1:22" x14ac:dyDescent="0.2">
      <c r="A120" s="280"/>
      <c r="B120" s="283" t="str">
        <f>Badges!C362</f>
        <v>Paint a still live.</v>
      </c>
      <c r="C120" s="281" t="str">
        <f>IF(Badges!G362="A","A"," ")</f>
        <v xml:space="preserve"> </v>
      </c>
      <c r="E120" s="280"/>
      <c r="F120" s="283" t="str">
        <f>Badges!C430</f>
        <v>Make a savory snack from a</v>
      </c>
      <c r="G120" s="281" t="str">
        <f>IF(Badges!G430="A","A"," ")</f>
        <v xml:space="preserve"> </v>
      </c>
      <c r="I120" s="280"/>
      <c r="J120" s="283" t="str">
        <f>Badges!C499</f>
        <v>Make an egg-carton caterpillar</v>
      </c>
      <c r="K120" s="281" t="str">
        <f>IF(Badges!G499="A","A"," ")</f>
        <v xml:space="preserve"> </v>
      </c>
      <c r="M120" s="280">
        <v>4</v>
      </c>
      <c r="N120" s="283" t="str">
        <f>Badges!C570</f>
        <v>Role-play good customer relations</v>
      </c>
      <c r="O120" s="294"/>
      <c r="Q120" s="371" t="str">
        <f>Summary!A79</f>
        <v>Journey Summit Pin</v>
      </c>
      <c r="R120" s="371"/>
      <c r="S120" s="282" t="str">
        <f>IF('Age-Level'!G40="C","C","")</f>
        <v/>
      </c>
    </row>
    <row r="121" spans="1:22" x14ac:dyDescent="0.2">
      <c r="A121" s="280">
        <v>3</v>
      </c>
      <c r="B121" s="283" t="str">
        <f>Badges!C363</f>
        <v>Paint a mood</v>
      </c>
      <c r="C121" s="294"/>
      <c r="E121" s="280"/>
      <c r="F121" s="283" t="str">
        <f>Badges!C431</f>
        <v>Make a veggie face</v>
      </c>
      <c r="G121" s="281" t="str">
        <f>IF(Badges!G431="A","A"," ")</f>
        <v xml:space="preserve"> </v>
      </c>
      <c r="I121" s="280"/>
      <c r="J121" s="283" t="str">
        <f>Badges!C500</f>
        <v>Make your own butterfly</v>
      </c>
      <c r="K121" s="281" t="str">
        <f>IF(Badges!G500="A","A"," ")</f>
        <v xml:space="preserve"> </v>
      </c>
      <c r="M121" s="280"/>
      <c r="N121" s="283" t="str">
        <f>Badges!C571</f>
        <v>With your friends or family</v>
      </c>
      <c r="O121" s="281" t="str">
        <f>IF(Badges!G571="A","A"," ")</f>
        <v xml:space="preserve"> </v>
      </c>
      <c r="Q121" s="371" t="str">
        <f>Summary!A80</f>
        <v>Safety Award</v>
      </c>
      <c r="R121" s="372"/>
      <c r="S121" s="291"/>
    </row>
    <row r="122" spans="1:22" x14ac:dyDescent="0.2">
      <c r="A122" s="280"/>
      <c r="B122" s="283" t="str">
        <f>Badges!C364</f>
        <v>Calm</v>
      </c>
      <c r="C122" s="281" t="str">
        <f>IF(Badges!G364="A","A","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71" t="str">
        <f>'Age-Level'!C42</f>
        <v xml:space="preserve">Talk to a teacher, parent, or </v>
      </c>
      <c r="S122" s="282" t="str">
        <f>IF('Age-Level'!G42="A","A","")</f>
        <v/>
      </c>
    </row>
    <row r="123" spans="1:22" x14ac:dyDescent="0.2">
      <c r="A123" s="280"/>
      <c r="B123" s="283" t="str">
        <f>Badges!C365</f>
        <v>Happy</v>
      </c>
      <c r="C123" s="281" t="str">
        <f>IF(Badges!G365="A","A"," ")</f>
        <v xml:space="preserve"> </v>
      </c>
      <c r="E123" s="280"/>
      <c r="F123" s="283" t="str">
        <f>Badges!C433</f>
        <v>Create a holiday dessert</v>
      </c>
      <c r="G123" s="281" t="str">
        <f>IF(Badges!G433="A","A"," ")</f>
        <v xml:space="preserve"> </v>
      </c>
      <c r="I123" s="280"/>
      <c r="J123" s="283" t="str">
        <f>Badges!C502</f>
        <v>Watch three bugs</v>
      </c>
      <c r="K123" s="281" t="str">
        <f>IF(Badges!G502="A","A"," ")</f>
        <v xml:space="preserve"> </v>
      </c>
      <c r="M123" s="280"/>
      <c r="N123" s="283" t="str">
        <f>Badges!C573</f>
        <v>Everybody who buys cookies is</v>
      </c>
      <c r="O123" s="281" t="str">
        <f>IF(Badges!G573="A","A"," ")</f>
        <v xml:space="preserve"> </v>
      </c>
      <c r="Q123" s="293">
        <v>2</v>
      </c>
      <c r="R123" s="371" t="str">
        <f>'Age-Level'!C43</f>
        <v>Get a map of your neighborhood</v>
      </c>
      <c r="S123" s="282" t="str">
        <f>IF('Age-Level'!G43="A","A","")</f>
        <v/>
      </c>
    </row>
    <row r="124" spans="1:22" x14ac:dyDescent="0.2">
      <c r="A124" s="280"/>
      <c r="B124" s="283" t="str">
        <f>Badges!C366</f>
        <v>Angry</v>
      </c>
      <c r="C124" s="281" t="str">
        <f>IF(Badges!G366="A","A"," ")</f>
        <v xml:space="preserve"> </v>
      </c>
      <c r="E124" s="280"/>
      <c r="F124" s="283" t="str">
        <f>Badges!C434</f>
        <v>Make a snack "in disguise"</v>
      </c>
      <c r="G124" s="281" t="str">
        <f>IF(Badges!G434="A","A"," ")</f>
        <v xml:space="preserve"> </v>
      </c>
      <c r="I124" s="280"/>
      <c r="J124" s="283" t="str">
        <f>Badges!C503</f>
        <v>With an adult, find an ant trail</v>
      </c>
      <c r="K124" s="281" t="str">
        <f>IF(Badges!G503="A","A"," ")</f>
        <v xml:space="preserve"> </v>
      </c>
      <c r="M124" s="386" t="str">
        <f>Badges!B576</f>
        <v>Give Back</v>
      </c>
      <c r="N124" s="387"/>
      <c r="O124" s="387"/>
      <c r="Q124" s="293">
        <v>3</v>
      </c>
      <c r="R124" s="371" t="str">
        <f>'Age-Level'!C44</f>
        <v>Find out how a smoke alarm</v>
      </c>
      <c r="S124" s="282" t="str">
        <f>IF('Age-Level'!G44="A","A","")</f>
        <v/>
      </c>
    </row>
    <row r="125" spans="1:22" x14ac:dyDescent="0.2">
      <c r="A125" s="280">
        <v>4</v>
      </c>
      <c r="B125" s="283" t="str">
        <f>Badges!C367</f>
        <v>Paint without brushes</v>
      </c>
      <c r="C125" s="294"/>
      <c r="E125" s="280"/>
      <c r="F125" s="283" t="str">
        <f>Badges!C435</f>
        <v>Make your own cookies</v>
      </c>
      <c r="G125" s="281" t="str">
        <f>IF(Badges!G435="A","A"," ")</f>
        <v xml:space="preserve"> </v>
      </c>
      <c r="I125" s="280"/>
      <c r="J125" s="283" t="str">
        <f>Badges!C504</f>
        <v>Make a bug box</v>
      </c>
      <c r="K125" s="281" t="str">
        <f>IF(Badges!G504="A","A"," ")</f>
        <v xml:space="preserve"> </v>
      </c>
      <c r="M125" s="280">
        <v>1</v>
      </c>
      <c r="N125" s="283" t="str">
        <f>Badges!C577</f>
        <v>Find out about businesses that</v>
      </c>
      <c r="O125" s="294"/>
      <c r="Q125" s="293">
        <v>4</v>
      </c>
      <c r="R125" s="371" t="str">
        <f>'Age-Level'!C45</f>
        <v>Choose an upcoming trip you</v>
      </c>
      <c r="S125" s="282" t="str">
        <f>IF('Age-Level'!G45="A","A","")</f>
        <v/>
      </c>
    </row>
    <row r="126" spans="1:22" x14ac:dyDescent="0.2">
      <c r="A126" s="280"/>
      <c r="B126" s="283" t="str">
        <f>Badges!C368</f>
        <v>Paint something from nature</v>
      </c>
      <c r="C126" s="281" t="str">
        <f>IF(Badges!G368="A","A","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IF(Badges!G578="A","A"," ")</f>
        <v xml:space="preserve"> </v>
      </c>
      <c r="Q126" s="375">
        <v>5</v>
      </c>
      <c r="R126" s="371" t="str">
        <f>'Age-Level'!C46</f>
        <v>Find out what natural disasters</v>
      </c>
      <c r="S126" s="282" t="str">
        <f>IF('Age-Level'!G46="A","A","")</f>
        <v/>
      </c>
    </row>
    <row r="127" spans="1:22" x14ac:dyDescent="0.2">
      <c r="A127" s="280"/>
      <c r="B127" s="283" t="str">
        <f>Badges!C369</f>
        <v>Paint with indoor objects</v>
      </c>
      <c r="C127" s="281" t="str">
        <f>IF(Badges!G369="A","A"," ")</f>
        <v xml:space="preserve"> </v>
      </c>
      <c r="E127" s="280"/>
      <c r="F127" s="283" t="str">
        <f>Badges!C437</f>
        <v>Make no-bake energy bars</v>
      </c>
      <c r="G127" s="281" t="str">
        <f>IF(Badges!G437="A","A"," ")</f>
        <v xml:space="preserve"> </v>
      </c>
      <c r="I127" s="280"/>
      <c r="J127" s="283" t="str">
        <f>Badges!C506</f>
        <v>Draw a cocoon</v>
      </c>
      <c r="K127" s="281" t="str">
        <f>IF(Badges!G506="A","A"," ")</f>
        <v xml:space="preserve"> </v>
      </c>
      <c r="M127" s="280">
        <v>2</v>
      </c>
      <c r="N127" s="283" t="str">
        <f>Badges!C579</f>
        <v>Set a giving goal</v>
      </c>
      <c r="O127" s="294"/>
      <c r="Q127" s="371" t="str">
        <f>'Age-Level'!C49</f>
        <v>International Friendship</v>
      </c>
      <c r="R127" s="371"/>
      <c r="S127" s="282" t="str">
        <f>IF('Age-Level'!G49="A","A","")</f>
        <v/>
      </c>
    </row>
    <row r="128" spans="1:22" x14ac:dyDescent="0.2">
      <c r="A128" s="280"/>
      <c r="B128" s="283" t="str">
        <f>Badges!C370</f>
        <v>Paint with a stamp</v>
      </c>
      <c r="C128" s="281" t="str">
        <f>IF(Badges!G370="A","A"," ")</f>
        <v xml:space="preserve"> </v>
      </c>
      <c r="E128" s="280"/>
      <c r="F128" s="283" t="str">
        <f>Badges!C438</f>
        <v>Create a snack for a group</v>
      </c>
      <c r="G128" s="281" t="str">
        <f>IF(Badges!G438="A","A"," ")</f>
        <v xml:space="preserve"> </v>
      </c>
      <c r="I128" s="280"/>
      <c r="J128" s="283" t="str">
        <f>Badges!C507</f>
        <v>Make a model of a bug house</v>
      </c>
      <c r="K128" s="281" t="str">
        <f>IF(Badges!G507="A","A"," ")</f>
        <v xml:space="preserve"> </v>
      </c>
      <c r="M128" s="280"/>
      <c r="N128" s="283" t="str">
        <f>Badges!C580</f>
        <v xml:space="preserve">With your Brownie friends, talk </v>
      </c>
      <c r="O128" s="281" t="str">
        <f>IF(Badges!G580="A","A"," ")</f>
        <v xml:space="preserve"> </v>
      </c>
    </row>
    <row r="129" spans="1:19" x14ac:dyDescent="0.2">
      <c r="A129" s="280">
        <v>5</v>
      </c>
      <c r="B129" s="283" t="str">
        <f>Badges!C371</f>
        <v>Paint a mural</v>
      </c>
      <c r="C129" s="294"/>
      <c r="E129" s="280"/>
      <c r="F129" s="283" t="str">
        <f>Badges!C439</f>
        <v>Make a lunchtime snack</v>
      </c>
      <c r="G129" s="281" t="str">
        <f>IF(Badges!G439="A","A"," ")</f>
        <v xml:space="preserve"> </v>
      </c>
      <c r="I129" s="280"/>
      <c r="J129" s="283" t="str">
        <f>Badges!C508</f>
        <v>For one week, watch a spider</v>
      </c>
      <c r="K129" s="281" t="str">
        <f>IF(Badges!G508="A","A"," ")</f>
        <v xml:space="preserve"> </v>
      </c>
      <c r="M129" s="280">
        <v>3</v>
      </c>
      <c r="N129" s="283" t="str">
        <f>Badges!C581</f>
        <v>Involve your customers</v>
      </c>
      <c r="O129" s="294"/>
    </row>
    <row r="130" spans="1:19" x14ac:dyDescent="0.2">
      <c r="A130" s="280"/>
      <c r="B130" s="283" t="str">
        <f>Badges!C372</f>
        <v>Paint a mural that tells a story</v>
      </c>
      <c r="C130" s="281" t="str">
        <f>IF(Badges!G372="A","A","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IF(Badges!G582="A","A"," ")</f>
        <v xml:space="preserve"> </v>
      </c>
    </row>
    <row r="131" spans="1:19" x14ac:dyDescent="0.2">
      <c r="A131" s="280"/>
      <c r="B131" s="283" t="str">
        <f>Badges!C373</f>
        <v>Paint a mural about your Girl</v>
      </c>
      <c r="C131" s="281" t="str">
        <f>IF(Badges!G373="A","A"," ")</f>
        <v xml:space="preserve"> </v>
      </c>
      <c r="E131" s="280"/>
      <c r="F131" s="283" t="str">
        <f>Badges!C441</f>
        <v>Make your own milk shake</v>
      </c>
      <c r="G131" s="281" t="str">
        <f>IF(Badges!G441="A","A"," ")</f>
        <v xml:space="preserve"> </v>
      </c>
      <c r="I131" s="280"/>
      <c r="J131" s="283" t="str">
        <f>Badges!C510</f>
        <v>Visit a farm</v>
      </c>
      <c r="K131" s="281" t="str">
        <f>IF(Badges!G510="A","A"," ")</f>
        <v xml:space="preserve"> </v>
      </c>
      <c r="M131" s="280">
        <v>4</v>
      </c>
      <c r="N131" s="283" t="str">
        <f>Badges!C583</f>
        <v>Practice giving back</v>
      </c>
      <c r="O131" s="294"/>
    </row>
    <row r="132" spans="1:19" x14ac:dyDescent="0.2">
      <c r="A132" s="280"/>
      <c r="B132" s="283" t="str">
        <f>Badges!C374</f>
        <v>Paint a mural that tells the story</v>
      </c>
      <c r="C132" s="281" t="str">
        <f>IF(Badges!G374="A","A"," ")</f>
        <v xml:space="preserve"> </v>
      </c>
      <c r="E132" s="280"/>
      <c r="F132" s="283" t="str">
        <f>Badges!C442</f>
        <v>Make your own fruit smoothie</v>
      </c>
      <c r="G132" s="281" t="str">
        <f>IF(Badges!G442="A","A"," ")</f>
        <v xml:space="preserve"> </v>
      </c>
      <c r="I132" s="280"/>
      <c r="J132" s="283" t="str">
        <f>Badges!C511</f>
        <v>Take a bug walk or bug hike</v>
      </c>
      <c r="K132" s="281" t="str">
        <f>IF(Badges!G511="A","A"," ")</f>
        <v xml:space="preserve"> </v>
      </c>
      <c r="M132" s="280"/>
      <c r="N132" s="283" t="str">
        <f>Badges!C584</f>
        <v>If you want to help others with your</v>
      </c>
      <c r="O132" s="281" t="str">
        <f>IF(Badges!G584="A","A"," ")</f>
        <v xml:space="preserve"> </v>
      </c>
    </row>
    <row r="133" spans="1:19" x14ac:dyDescent="0.2">
      <c r="E133" s="280"/>
      <c r="F133" s="283" t="str">
        <f>Badges!C443</f>
        <v>Make your own party punch</v>
      </c>
      <c r="G133" s="281" t="str">
        <f>IF(Badges!G443="A","A"," ")</f>
        <v xml:space="preserve"> </v>
      </c>
      <c r="I133" s="280"/>
      <c r="J133" s="283" t="str">
        <f>Badges!C512</f>
        <v>Visit a museum, zoo, or botanical</v>
      </c>
      <c r="K133" s="281" t="str">
        <f>IF(Badges!G512="A","A"," ")</f>
        <v xml:space="preserve"> </v>
      </c>
      <c r="M133" s="280">
        <v>5</v>
      </c>
      <c r="N133" s="283" t="str">
        <f>Badges!C585</f>
        <v>Tell your cookie customers how</v>
      </c>
      <c r="O133" s="294"/>
    </row>
    <row r="134" spans="1:19" x14ac:dyDescent="0.2">
      <c r="M134" s="280"/>
      <c r="N134" s="283" t="str">
        <f>Badges!C586</f>
        <v>Write your cookie customers</v>
      </c>
      <c r="O134" s="281" t="str">
        <f>IF(Badges!G586="A","A"," ")</f>
        <v xml:space="preserve"> </v>
      </c>
    </row>
    <row r="140" spans="1:19" ht="23.25" x14ac:dyDescent="0.35">
      <c r="A140" s="524" t="str">
        <f ca="1">MID(CELL("filename",A78),FIND(IF(ISERROR(FIND("]",CELL("filename",A78))),"$","]"),CELL("filename",A78))+1,256)</f>
        <v>Brownie 4</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Own'!G31="A","A"," ")</f>
        <v xml:space="preserve"> </v>
      </c>
      <c r="I142" s="280">
        <v>1</v>
      </c>
      <c r="J142" s="341" t="str">
        <f>'Council Own'!C55</f>
        <v>&lt;List Requirement Here&gt;</v>
      </c>
      <c r="K142" s="288" t="str">
        <f>IF('Council Own'!G55="A","A"," ")</f>
        <v xml:space="preserve"> </v>
      </c>
      <c r="M142" s="280">
        <v>1</v>
      </c>
      <c r="N142" s="341" t="str">
        <f>'Council Own'!C79</f>
        <v>&lt;List Requirement Here&gt;</v>
      </c>
      <c r="O142" s="288" t="str">
        <f>IF('Council Own'!G79="A","A"," ")</f>
        <v xml:space="preserve"> </v>
      </c>
      <c r="Q142" s="280">
        <v>1</v>
      </c>
      <c r="R142" s="341" t="str">
        <f>'Council Own'!C103</f>
        <v>&lt;List Requirement Here&gt;</v>
      </c>
      <c r="S142" s="288" t="str">
        <f>IF('Council Own'!G103="A","A"," ")</f>
        <v xml:space="preserve"> </v>
      </c>
    </row>
    <row r="143" spans="1:19" x14ac:dyDescent="0.2">
      <c r="A143" s="518" t="str">
        <f>'Council Own'!B6</f>
        <v>&lt;&lt;List Badge Here&gt;&gt;</v>
      </c>
      <c r="B143" s="519"/>
      <c r="C143" s="282" t="str">
        <f>IF('Council Own'!G28="C","C",IF('Council Own'!G28="P","P",""))</f>
        <v/>
      </c>
      <c r="E143" s="280"/>
      <c r="F143" s="341" t="str">
        <f>'Council Own'!C32</f>
        <v>&lt;List Requirement Here&gt;</v>
      </c>
      <c r="G143" s="288" t="str">
        <f>IF('Council Own'!G32="A","A"," ")</f>
        <v xml:space="preserve"> </v>
      </c>
      <c r="I143" s="280"/>
      <c r="J143" s="341" t="str">
        <f>'Council Own'!C56</f>
        <v>&lt;List Requirement Here&gt;</v>
      </c>
      <c r="K143" s="288" t="str">
        <f>IF('Council Own'!G56="A","A"," ")</f>
        <v xml:space="preserve"> </v>
      </c>
      <c r="M143" s="280"/>
      <c r="N143" s="341" t="str">
        <f>'Council Own'!C80</f>
        <v>&lt;List Requirement Here&gt;</v>
      </c>
      <c r="O143" s="288" t="str">
        <f>IF('Council Own'!G80="A","A"," ")</f>
        <v xml:space="preserve"> </v>
      </c>
      <c r="Q143" s="280"/>
      <c r="R143" s="341" t="str">
        <f>'Council Own'!C104</f>
        <v>&lt;List Requirement Here&gt;</v>
      </c>
      <c r="S143" s="288" t="str">
        <f>IF('Council Own'!G104="A","A"," ")</f>
        <v xml:space="preserve"> </v>
      </c>
    </row>
    <row r="144" spans="1:19" x14ac:dyDescent="0.2">
      <c r="A144" s="518" t="str">
        <f>'Council Own'!B30</f>
        <v>&lt;&lt;List Badge Here&gt;&gt;</v>
      </c>
      <c r="B144" s="519"/>
      <c r="C144" s="282" t="str">
        <f>IF('Council Own'!G52="C","C",IF('Council Own'!G52="P","P",""))</f>
        <v/>
      </c>
      <c r="E144" s="280"/>
      <c r="F144" s="341" t="str">
        <f>'Council Own'!C33</f>
        <v>&lt;List Requirement Here&gt;</v>
      </c>
      <c r="G144" s="288" t="str">
        <f>IF('Council Own'!G33="A","A"," ")</f>
        <v xml:space="preserve"> </v>
      </c>
      <c r="I144" s="280"/>
      <c r="J144" s="341" t="str">
        <f>'Council Own'!C57</f>
        <v>&lt;List Requirement Here&gt;</v>
      </c>
      <c r="K144" s="288" t="str">
        <f>IF('Council Own'!G57="A","A"," ")</f>
        <v xml:space="preserve"> </v>
      </c>
      <c r="M144" s="280"/>
      <c r="N144" s="341" t="str">
        <f>'Council Own'!C81</f>
        <v>&lt;List Requirement Here&gt;</v>
      </c>
      <c r="O144" s="288" t="str">
        <f>IF('Council Own'!G81="A","A"," ")</f>
        <v xml:space="preserve"> </v>
      </c>
      <c r="Q144" s="280"/>
      <c r="R144" s="341" t="str">
        <f>'Council Own'!C105</f>
        <v>&lt;List Requirement Here&gt;</v>
      </c>
      <c r="S144" s="288" t="str">
        <f>IF('Council Own'!G105="A","A"," ")</f>
        <v xml:space="preserve"> </v>
      </c>
    </row>
    <row r="145" spans="1:19" ht="12.75" customHeight="1" x14ac:dyDescent="0.2">
      <c r="A145" s="518" t="str">
        <f>'Council Own'!B54</f>
        <v>&lt;&lt;List Badge Here&gt;&gt;</v>
      </c>
      <c r="B145" s="519"/>
      <c r="C145" s="282" t="str">
        <f>IF('Council Own'!G76="C","C",IF('Council Own'!G76="P","P",""))</f>
        <v/>
      </c>
      <c r="E145" s="280"/>
      <c r="F145" s="341" t="str">
        <f>'Council Own'!C34</f>
        <v>&lt;List Requirement Here&gt;</v>
      </c>
      <c r="G145" s="288" t="str">
        <f>IF('Council Own'!G34="A","A"," ")</f>
        <v xml:space="preserve"> </v>
      </c>
      <c r="I145" s="280"/>
      <c r="J145" s="341" t="str">
        <f>'Council Own'!C58</f>
        <v>&lt;List Requirement Here&gt;</v>
      </c>
      <c r="K145" s="288" t="str">
        <f>IF('Council Own'!G58="A","A"," ")</f>
        <v xml:space="preserve"> </v>
      </c>
      <c r="M145" s="280"/>
      <c r="N145" s="341" t="str">
        <f>'Council Own'!C82</f>
        <v>&lt;List Requirement Here&gt;</v>
      </c>
      <c r="O145" s="288" t="str">
        <f>IF('Council Own'!G82="A","A"," ")</f>
        <v xml:space="preserve"> </v>
      </c>
      <c r="Q145" s="280"/>
      <c r="R145" s="341" t="str">
        <f>'Council Own'!C106</f>
        <v>&lt;List Requirement Here&gt;</v>
      </c>
      <c r="S145" s="288" t="str">
        <f>IF('Council Own'!G106="A","A"," ")</f>
        <v xml:space="preserve"> </v>
      </c>
    </row>
    <row r="146" spans="1:19" ht="12.75" customHeight="1" x14ac:dyDescent="0.2">
      <c r="A146" s="518" t="str">
        <f>'Council Own'!B78</f>
        <v>&lt;&lt;List Badge Here&gt;&gt;</v>
      </c>
      <c r="B146" s="519"/>
      <c r="C146" s="282" t="str">
        <f>IF('Council Own'!G100="C","C",IF('Council Own'!G100="P","P",""))</f>
        <v/>
      </c>
      <c r="E146" s="280">
        <v>2</v>
      </c>
      <c r="F146" s="341" t="str">
        <f>'Council Own'!C35</f>
        <v>&lt;List Requirement Here&gt;</v>
      </c>
      <c r="G146" s="288" t="str">
        <f>IF('Council Own'!G35="A","A"," ")</f>
        <v xml:space="preserve"> </v>
      </c>
      <c r="I146" s="280">
        <v>2</v>
      </c>
      <c r="J146" s="341" t="str">
        <f>'Council Own'!C59</f>
        <v>&lt;List Requirement Here&gt;</v>
      </c>
      <c r="K146" s="288" t="str">
        <f>IF('Council Own'!G59="A","A"," ")</f>
        <v xml:space="preserve"> </v>
      </c>
      <c r="M146" s="280">
        <v>2</v>
      </c>
      <c r="N146" s="341" t="str">
        <f>'Council Own'!C83</f>
        <v>&lt;List Requirement Here&gt;</v>
      </c>
      <c r="O146" s="288" t="str">
        <f>IF('Council Own'!G83="A","A"," ")</f>
        <v xml:space="preserve"> </v>
      </c>
      <c r="Q146" s="280">
        <v>2</v>
      </c>
      <c r="R146" s="341" t="str">
        <f>'Council Own'!C107</f>
        <v>&lt;List Requirement Here&gt;</v>
      </c>
      <c r="S146" s="288" t="str">
        <f>IF('Council Own'!G107="A","A"," ")</f>
        <v xml:space="preserve"> </v>
      </c>
    </row>
    <row r="147" spans="1:19" x14ac:dyDescent="0.2">
      <c r="A147" s="518" t="str">
        <f>'Council Own'!B102</f>
        <v>&lt;&lt;List Badge Here&gt;&gt;</v>
      </c>
      <c r="B147" s="519"/>
      <c r="C147" s="282" t="str">
        <f>IF('Council Own'!G124="C","C",IF('Council Own'!G124="P","P",""))</f>
        <v/>
      </c>
      <c r="E147" s="280"/>
      <c r="F147" s="341" t="str">
        <f>'Council Own'!C36</f>
        <v>&lt;List Requirement Here&gt;</v>
      </c>
      <c r="G147" s="288" t="str">
        <f>IF('Council Own'!G36="A","A"," ")</f>
        <v xml:space="preserve"> </v>
      </c>
      <c r="I147" s="280"/>
      <c r="J147" s="341" t="str">
        <f>'Council Own'!C60</f>
        <v>&lt;List Requirement Here&gt;</v>
      </c>
      <c r="K147" s="288" t="str">
        <f>IF('Council Own'!G60="A","A"," ")</f>
        <v xml:space="preserve"> </v>
      </c>
      <c r="M147" s="280"/>
      <c r="N147" s="341" t="str">
        <f>'Council Own'!C84</f>
        <v>&lt;List Requirement Here&gt;</v>
      </c>
      <c r="O147" s="288" t="str">
        <f>IF('Council Own'!G84="A","A"," ")</f>
        <v xml:space="preserve"> </v>
      </c>
      <c r="Q147" s="280"/>
      <c r="R147" s="341" t="str">
        <f>'Council Own'!C108</f>
        <v>&lt;List Requirement Here&gt;</v>
      </c>
      <c r="S147" s="288" t="str">
        <f>IF('Council Own'!G108="A","A"," ")</f>
        <v xml:space="preserve"> </v>
      </c>
    </row>
    <row r="148" spans="1:19" x14ac:dyDescent="0.2">
      <c r="E148" s="280"/>
      <c r="F148" s="341" t="str">
        <f>'Council Own'!C37</f>
        <v>&lt;List Requirement Here&gt;</v>
      </c>
      <c r="G148" s="288" t="str">
        <f>IF('Council Own'!G37="A","A"," ")</f>
        <v xml:space="preserve"> </v>
      </c>
      <c r="I148" s="280"/>
      <c r="J148" s="341" t="str">
        <f>'Council Own'!C61</f>
        <v>&lt;List Requirement Here&gt;</v>
      </c>
      <c r="K148" s="288" t="str">
        <f>IF('Council Own'!G61="A","A"," ")</f>
        <v xml:space="preserve"> </v>
      </c>
      <c r="M148" s="280"/>
      <c r="N148" s="341" t="str">
        <f>'Council Own'!C85</f>
        <v>&lt;List Requirement Here&gt;</v>
      </c>
      <c r="O148" s="288" t="str">
        <f>IF('Council Own'!G85="A","A"," ")</f>
        <v xml:space="preserve"> </v>
      </c>
      <c r="Q148" s="280"/>
      <c r="R148" s="341" t="str">
        <f>'Council Own'!C109</f>
        <v>&lt;List Requirement Here&gt;</v>
      </c>
      <c r="S148" s="288" t="str">
        <f>IF('Council Own'!G109="A","A"," ")</f>
        <v xml:space="preserve"> </v>
      </c>
    </row>
    <row r="149" spans="1:19" x14ac:dyDescent="0.2">
      <c r="A149" s="505" t="s">
        <v>76</v>
      </c>
      <c r="B149" s="505"/>
      <c r="C149" s="505"/>
      <c r="E149" s="280"/>
      <c r="F149" s="341" t="str">
        <f>'Council Own'!C38</f>
        <v>&lt;List Requirement Here&gt;</v>
      </c>
      <c r="G149" s="288" t="str">
        <f>IF('Council Own'!G38="A","A"," ")</f>
        <v xml:space="preserve"> </v>
      </c>
      <c r="I149" s="280"/>
      <c r="J149" s="341" t="str">
        <f>'Council Own'!C62</f>
        <v>&lt;List Requirement Here&gt;</v>
      </c>
      <c r="K149" s="288" t="str">
        <f>IF('Council Own'!G62="A","A"," ")</f>
        <v xml:space="preserve"> </v>
      </c>
      <c r="M149" s="280"/>
      <c r="N149" s="341" t="str">
        <f>'Council Own'!C86</f>
        <v>&lt;List Requirement Here&gt;</v>
      </c>
      <c r="O149" s="288" t="str">
        <f>IF('Council Own'!G86="A","A"," ")</f>
        <v xml:space="preserve"> </v>
      </c>
      <c r="Q149" s="280"/>
      <c r="R149" s="341" t="str">
        <f>'Council Own'!C110</f>
        <v>&lt;List Requirement Here&gt;</v>
      </c>
      <c r="S149" s="288" t="str">
        <f>IF('Council Own'!G110="A","A"," ")</f>
        <v xml:space="preserve"> </v>
      </c>
    </row>
    <row r="150" spans="1:19" x14ac:dyDescent="0.2">
      <c r="A150" s="275" t="str">
        <f>'Council Own'!B6</f>
        <v>&lt;&lt;List Badge Here&gt;&gt;</v>
      </c>
      <c r="B150" s="275"/>
      <c r="C150" s="275"/>
      <c r="E150" s="280">
        <v>3</v>
      </c>
      <c r="F150" s="341" t="str">
        <f>'Council Own'!C39</f>
        <v>&lt;List Requirement Here&gt;</v>
      </c>
      <c r="G150" s="288" t="str">
        <f>IF('Council Own'!G39="A","A"," ")</f>
        <v xml:space="preserve"> </v>
      </c>
      <c r="I150" s="280">
        <v>3</v>
      </c>
      <c r="J150" s="341" t="str">
        <f>'Council Own'!C63</f>
        <v>&lt;List Requirement Here&gt;</v>
      </c>
      <c r="K150" s="288" t="str">
        <f>IF('Council Own'!G63="A","A"," ")</f>
        <v xml:space="preserve"> </v>
      </c>
      <c r="M150" s="280">
        <v>3</v>
      </c>
      <c r="N150" s="341" t="str">
        <f>'Council Own'!C87</f>
        <v>&lt;List Requirement Here&gt;</v>
      </c>
      <c r="O150" s="288" t="str">
        <f>IF('Council Own'!G87="A","A"," ")</f>
        <v xml:space="preserve"> </v>
      </c>
      <c r="Q150" s="280">
        <v>3</v>
      </c>
      <c r="R150" s="341" t="str">
        <f>'Council Own'!C111</f>
        <v>&lt;List Requirement Here&gt;</v>
      </c>
      <c r="S150" s="288" t="str">
        <f>IF('Council Own'!G111="A","A"," ")</f>
        <v xml:space="preserve"> </v>
      </c>
    </row>
    <row r="151" spans="1:19" x14ac:dyDescent="0.2">
      <c r="A151" s="280">
        <v>1</v>
      </c>
      <c r="B151" s="341" t="str">
        <f>'Council Own'!C7</f>
        <v>&lt;List Requirement Here&gt;</v>
      </c>
      <c r="C151" s="288" t="str">
        <f>IF('Council Own'!G7="A","A"," ")</f>
        <v xml:space="preserve"> </v>
      </c>
      <c r="E151" s="280"/>
      <c r="F151" s="341" t="str">
        <f>'Council Own'!C40</f>
        <v>&lt;List Requirement Here&gt;</v>
      </c>
      <c r="G151" s="288" t="str">
        <f>IF('Council Own'!G40="A","A"," ")</f>
        <v xml:space="preserve"> </v>
      </c>
      <c r="I151" s="280"/>
      <c r="J151" s="341" t="str">
        <f>'Council Own'!C64</f>
        <v>&lt;List Requirement Here&gt;</v>
      </c>
      <c r="K151" s="288" t="str">
        <f>IF('Council Own'!G64="A","A"," ")</f>
        <v xml:space="preserve"> </v>
      </c>
      <c r="M151" s="280"/>
      <c r="N151" s="341" t="str">
        <f>'Council Own'!C88</f>
        <v>&lt;List Requirement Here&gt;</v>
      </c>
      <c r="O151" s="288" t="str">
        <f>IF('Council Own'!G88="A","A"," ")</f>
        <v xml:space="preserve"> </v>
      </c>
      <c r="Q151" s="280"/>
      <c r="R151" s="341" t="str">
        <f>'Council Own'!C112</f>
        <v>&lt;List Requirement Here&gt;</v>
      </c>
      <c r="S151" s="288" t="str">
        <f>IF('Council Own'!G112="A","A"," ")</f>
        <v xml:space="preserve"> </v>
      </c>
    </row>
    <row r="152" spans="1:19" x14ac:dyDescent="0.2">
      <c r="A152" s="280"/>
      <c r="B152" s="341" t="str">
        <f>'Council Own'!C8</f>
        <v>&lt;List Requirement Here&gt;</v>
      </c>
      <c r="C152" s="288" t="str">
        <f>IF('Council Own'!G8="A","A"," ")</f>
        <v xml:space="preserve"> </v>
      </c>
      <c r="E152" s="280"/>
      <c r="F152" s="341" t="str">
        <f>'Council Own'!C41</f>
        <v>&lt;List Requirement Here&gt;</v>
      </c>
      <c r="G152" s="288" t="str">
        <f>IF('Council Own'!G41="A","A"," ")</f>
        <v xml:space="preserve"> </v>
      </c>
      <c r="I152" s="280"/>
      <c r="J152" s="341" t="str">
        <f>'Council Own'!C65</f>
        <v>&lt;List Requirement Here&gt;</v>
      </c>
      <c r="K152" s="288" t="str">
        <f>IF('Council Own'!G65="A","A"," ")</f>
        <v xml:space="preserve"> </v>
      </c>
      <c r="M152" s="280"/>
      <c r="N152" s="341" t="str">
        <f>'Council Own'!C89</f>
        <v>&lt;List Requirement Here&gt;</v>
      </c>
      <c r="O152" s="288" t="str">
        <f>IF('Council Own'!G89="A","A"," ")</f>
        <v xml:space="preserve"> </v>
      </c>
      <c r="Q152" s="280"/>
      <c r="R152" s="341" t="str">
        <f>'Council Own'!C113</f>
        <v>&lt;List Requirement Here&gt;</v>
      </c>
      <c r="S152" s="288" t="str">
        <f>IF('Council Own'!G113="A","A"," ")</f>
        <v xml:space="preserve"> </v>
      </c>
    </row>
    <row r="153" spans="1:19" x14ac:dyDescent="0.2">
      <c r="A153" s="280"/>
      <c r="B153" s="341" t="str">
        <f>'Council Own'!C9</f>
        <v>&lt;List Requirement Here&gt;</v>
      </c>
      <c r="C153" s="288" t="str">
        <f>IF('Council Own'!G9="A","A"," ")</f>
        <v xml:space="preserve"> </v>
      </c>
      <c r="E153" s="280"/>
      <c r="F153" s="341" t="str">
        <f>'Council Own'!C42</f>
        <v>&lt;List Requirement Here&gt;</v>
      </c>
      <c r="G153" s="288" t="str">
        <f>IF('Council Own'!G42="A","A"," ")</f>
        <v xml:space="preserve"> </v>
      </c>
      <c r="I153" s="280"/>
      <c r="J153" s="341" t="str">
        <f>'Council Own'!C66</f>
        <v>&lt;List Requirement Here&gt;</v>
      </c>
      <c r="K153" s="288" t="str">
        <f>IF('Council Own'!G66="A","A"," ")</f>
        <v xml:space="preserve"> </v>
      </c>
      <c r="M153" s="280"/>
      <c r="N153" s="341" t="str">
        <f>'Council Own'!C90</f>
        <v>&lt;List Requirement Here&gt;</v>
      </c>
      <c r="O153" s="288" t="str">
        <f>IF('Council Own'!G90="A","A"," ")</f>
        <v xml:space="preserve"> </v>
      </c>
      <c r="Q153" s="280"/>
      <c r="R153" s="341" t="str">
        <f>'Council Own'!C114</f>
        <v>&lt;List Requirement Here&gt;</v>
      </c>
      <c r="S153" s="288" t="str">
        <f>IF('Council Own'!G114="A","A"," ")</f>
        <v xml:space="preserve"> </v>
      </c>
    </row>
    <row r="154" spans="1:19" x14ac:dyDescent="0.2">
      <c r="A154" s="280"/>
      <c r="B154" s="341" t="str">
        <f>'Council Own'!C10</f>
        <v>&lt;List Requirement Here&gt;</v>
      </c>
      <c r="C154" s="288" t="str">
        <f>IF('Council Own'!G10="A","A"," ")</f>
        <v xml:space="preserve"> </v>
      </c>
      <c r="E154" s="280">
        <v>4</v>
      </c>
      <c r="F154" s="341" t="str">
        <f>'Council Own'!C43</f>
        <v>&lt;List Requirement Here&gt;</v>
      </c>
      <c r="G154" s="288" t="str">
        <f>IF('Council Own'!G43="A","A"," ")</f>
        <v xml:space="preserve"> </v>
      </c>
      <c r="I154" s="280">
        <v>4</v>
      </c>
      <c r="J154" s="341" t="str">
        <f>'Council Own'!C67</f>
        <v>&lt;List Requirement Here&gt;</v>
      </c>
      <c r="K154" s="288" t="str">
        <f>IF('Council Own'!G67="A","A"," ")</f>
        <v xml:space="preserve"> </v>
      </c>
      <c r="M154" s="280">
        <v>4</v>
      </c>
      <c r="N154" s="341" t="str">
        <f>'Council Own'!C91</f>
        <v>&lt;List Requirement Here&gt;</v>
      </c>
      <c r="O154" s="288" t="str">
        <f>IF('Council Own'!G91="A","A"," ")</f>
        <v xml:space="preserve"> </v>
      </c>
      <c r="Q154" s="280">
        <v>4</v>
      </c>
      <c r="R154" s="341" t="str">
        <f>'Council Own'!C115</f>
        <v>&lt;List Requirement Here&gt;</v>
      </c>
      <c r="S154" s="288" t="str">
        <f>IF('Council Own'!G115="A","A"," ")</f>
        <v xml:space="preserve"> </v>
      </c>
    </row>
    <row r="155" spans="1:19" x14ac:dyDescent="0.2">
      <c r="A155" s="280">
        <v>2</v>
      </c>
      <c r="B155" s="341" t="str">
        <f>'Council Own'!C11</f>
        <v>&lt;List Requirement Here&gt;</v>
      </c>
      <c r="C155" s="288" t="str">
        <f>IF('Council Own'!G11="A","A"," ")</f>
        <v xml:space="preserve"> </v>
      </c>
      <c r="E155" s="280"/>
      <c r="F155" s="341" t="str">
        <f>'Council Own'!C44</f>
        <v>&lt;List Requirement Here&gt;</v>
      </c>
      <c r="G155" s="288" t="str">
        <f>IF('Council Own'!G44="A","A"," ")</f>
        <v xml:space="preserve"> </v>
      </c>
      <c r="I155" s="280"/>
      <c r="J155" s="341" t="str">
        <f>'Council Own'!C68</f>
        <v>&lt;List Requirement Here&gt;</v>
      </c>
      <c r="K155" s="288" t="str">
        <f>IF('Council Own'!G68="A","A"," ")</f>
        <v xml:space="preserve"> </v>
      </c>
      <c r="M155" s="280"/>
      <c r="N155" s="341" t="str">
        <f>'Council Own'!C92</f>
        <v>&lt;List Requirement Here&gt;</v>
      </c>
      <c r="O155" s="288" t="str">
        <f>IF('Council Own'!G92="A","A"," ")</f>
        <v xml:space="preserve"> </v>
      </c>
      <c r="Q155" s="280"/>
      <c r="R155" s="341" t="str">
        <f>'Council Own'!C116</f>
        <v>&lt;List Requirement Here&gt;</v>
      </c>
      <c r="S155" s="288" t="str">
        <f>IF('Council Own'!G116="A","A"," ")</f>
        <v xml:space="preserve"> </v>
      </c>
    </row>
    <row r="156" spans="1:19" x14ac:dyDescent="0.2">
      <c r="A156" s="280"/>
      <c r="B156" s="341" t="str">
        <f>'Council Own'!C12</f>
        <v>&lt;List Requirement Here&gt;</v>
      </c>
      <c r="C156" s="288" t="str">
        <f>IF('Council Own'!G12="A","A"," ")</f>
        <v xml:space="preserve"> </v>
      </c>
      <c r="E156" s="280"/>
      <c r="F156" s="341" t="str">
        <f>'Council Own'!C45</f>
        <v>&lt;List Requirement Here&gt;</v>
      </c>
      <c r="G156" s="288" t="str">
        <f>IF('Council Own'!G45="A","A"," ")</f>
        <v xml:space="preserve"> </v>
      </c>
      <c r="I156" s="280"/>
      <c r="J156" s="341" t="str">
        <f>'Council Own'!C69</f>
        <v>&lt;List Requirement Here&gt;</v>
      </c>
      <c r="K156" s="288" t="str">
        <f>IF('Council Own'!G69="A","A"," ")</f>
        <v xml:space="preserve"> </v>
      </c>
      <c r="M156" s="280"/>
      <c r="N156" s="341" t="str">
        <f>'Council Own'!C93</f>
        <v>&lt;List Requirement Here&gt;</v>
      </c>
      <c r="O156" s="288" t="str">
        <f>IF('Council Own'!G93="A","A"," ")</f>
        <v xml:space="preserve"> </v>
      </c>
      <c r="Q156" s="280"/>
      <c r="R156" s="341" t="str">
        <f>'Council Own'!C117</f>
        <v>&lt;List Requirement Here&gt;</v>
      </c>
      <c r="S156" s="288" t="str">
        <f>IF('Council Own'!G117="A","A"," ")</f>
        <v xml:space="preserve"> </v>
      </c>
    </row>
    <row r="157" spans="1:19" x14ac:dyDescent="0.2">
      <c r="A157" s="280"/>
      <c r="B157" s="341" t="str">
        <f>'Council Own'!C13</f>
        <v>&lt;List Requirement Here&gt;</v>
      </c>
      <c r="C157" s="288" t="str">
        <f>IF('Council Own'!G13="A","A"," ")</f>
        <v xml:space="preserve"> </v>
      </c>
      <c r="E157" s="280"/>
      <c r="F157" s="341" t="str">
        <f>'Council Own'!C46</f>
        <v>&lt;List Requirement Here&gt;</v>
      </c>
      <c r="G157" s="288" t="str">
        <f>IF('Council Own'!G46="A","A"," ")</f>
        <v xml:space="preserve"> </v>
      </c>
      <c r="I157" s="280"/>
      <c r="J157" s="341" t="str">
        <f>'Council Own'!C70</f>
        <v>&lt;List Requirement Here&gt;</v>
      </c>
      <c r="K157" s="288" t="str">
        <f>IF('Council Own'!G70="A","A"," ")</f>
        <v xml:space="preserve"> </v>
      </c>
      <c r="M157" s="280"/>
      <c r="N157" s="341" t="str">
        <f>'Council Own'!C94</f>
        <v>&lt;List Requirement Here&gt;</v>
      </c>
      <c r="O157" s="288" t="str">
        <f>IF('Council Own'!G94="A","A"," ")</f>
        <v xml:space="preserve"> </v>
      </c>
      <c r="Q157" s="280"/>
      <c r="R157" s="341" t="str">
        <f>'Council Own'!C118</f>
        <v>&lt;List Requirement Here&gt;</v>
      </c>
      <c r="S157" s="288" t="str">
        <f>IF('Council Own'!G118="A","A"," ")</f>
        <v xml:space="preserve"> </v>
      </c>
    </row>
    <row r="158" spans="1:19" x14ac:dyDescent="0.2">
      <c r="A158" s="280"/>
      <c r="B158" s="341" t="str">
        <f>'Council Own'!C14</f>
        <v>&lt;List Requirement Here&gt;</v>
      </c>
      <c r="C158" s="288" t="str">
        <f>IF('Council Own'!G14="A","A"," ")</f>
        <v xml:space="preserve"> </v>
      </c>
      <c r="E158" s="280">
        <v>5</v>
      </c>
      <c r="F158" s="341" t="str">
        <f>'Council Own'!C47</f>
        <v>&lt;List Requirement Here&gt;</v>
      </c>
      <c r="G158" s="288" t="str">
        <f>IF('Council Own'!G47="A","A"," ")</f>
        <v xml:space="preserve"> </v>
      </c>
      <c r="I158" s="280">
        <v>5</v>
      </c>
      <c r="J158" s="341" t="str">
        <f>'Council Own'!C71</f>
        <v>&lt;List Requirement Here&gt;</v>
      </c>
      <c r="K158" s="288" t="str">
        <f>IF('Council Own'!G71="A","A"," ")</f>
        <v xml:space="preserve"> </v>
      </c>
      <c r="M158" s="280">
        <v>5</v>
      </c>
      <c r="N158" s="341" t="str">
        <f>'Council Own'!C95</f>
        <v>&lt;List Requirement Here&gt;</v>
      </c>
      <c r="O158" s="288" t="str">
        <f>IF('Council Own'!G95="A","A"," ")</f>
        <v xml:space="preserve"> </v>
      </c>
      <c r="Q158" s="280">
        <v>5</v>
      </c>
      <c r="R158" s="341" t="str">
        <f>'Council Own'!C119</f>
        <v>&lt;List Requirement Here&gt;</v>
      </c>
      <c r="S158" s="288" t="str">
        <f>IF('Council Own'!G119="A","A"," ")</f>
        <v xml:space="preserve"> </v>
      </c>
    </row>
    <row r="159" spans="1:19" x14ac:dyDescent="0.2">
      <c r="A159" s="280">
        <v>3</v>
      </c>
      <c r="B159" s="341" t="str">
        <f>'Council Own'!C15</f>
        <v>&lt;List Requirement Here&gt;</v>
      </c>
      <c r="C159" s="288" t="str">
        <f>IF('Council Own'!G15="A","A"," ")</f>
        <v xml:space="preserve"> </v>
      </c>
      <c r="E159" s="280"/>
      <c r="F159" s="341" t="str">
        <f>'Council Own'!C48</f>
        <v>&lt;List Requirement Here&gt;</v>
      </c>
      <c r="G159" s="288" t="str">
        <f>IF('Council Own'!G48="A","A"," ")</f>
        <v xml:space="preserve"> </v>
      </c>
      <c r="I159" s="280"/>
      <c r="J159" s="341" t="str">
        <f>'Council Own'!C72</f>
        <v>&lt;List Requirement Here&gt;</v>
      </c>
      <c r="K159" s="288" t="str">
        <f>IF('Council Own'!G72="A","A"," ")</f>
        <v xml:space="preserve"> </v>
      </c>
      <c r="M159" s="280"/>
      <c r="N159" s="341" t="str">
        <f>'Council Own'!C96</f>
        <v>&lt;List Requirement Here&gt;</v>
      </c>
      <c r="O159" s="288" t="str">
        <f>IF('Council Own'!G96="A","A"," ")</f>
        <v xml:space="preserve"> </v>
      </c>
      <c r="Q159" s="280"/>
      <c r="R159" s="341" t="str">
        <f>'Council Own'!C120</f>
        <v>&lt;List Requirement Here&gt;</v>
      </c>
      <c r="S159" s="288" t="str">
        <f>IF('Council Own'!G120="A","A"," ")</f>
        <v xml:space="preserve"> </v>
      </c>
    </row>
    <row r="160" spans="1:19" x14ac:dyDescent="0.2">
      <c r="A160" s="280"/>
      <c r="B160" s="341" t="str">
        <f>'Council Own'!C16</f>
        <v>&lt;List Requirement Here&gt;</v>
      </c>
      <c r="C160" s="288" t="str">
        <f>IF('Council Own'!G16="A","A"," ")</f>
        <v xml:space="preserve"> </v>
      </c>
      <c r="E160" s="280"/>
      <c r="F160" s="341" t="str">
        <f>'Council Own'!C49</f>
        <v>&lt;List Requirement Here&gt;</v>
      </c>
      <c r="G160" s="288" t="str">
        <f>IF('Council Own'!G49="A","A"," ")</f>
        <v xml:space="preserve"> </v>
      </c>
      <c r="I160" s="280"/>
      <c r="J160" s="341" t="str">
        <f>'Council Own'!C73</f>
        <v>&lt;List Requirement Here&gt;</v>
      </c>
      <c r="K160" s="288" t="str">
        <f>IF('Council Own'!G73="A","A"," ")</f>
        <v xml:space="preserve"> </v>
      </c>
      <c r="M160" s="280"/>
      <c r="N160" s="341" t="str">
        <f>'Council Own'!C97</f>
        <v>&lt;List Requirement Here&gt;</v>
      </c>
      <c r="O160" s="288" t="str">
        <f>IF('Council Own'!G97="A","A"," ")</f>
        <v xml:space="preserve"> </v>
      </c>
      <c r="Q160" s="280"/>
      <c r="R160" s="341" t="str">
        <f>'Council Own'!C121</f>
        <v>&lt;List Requirement Here&gt;</v>
      </c>
      <c r="S160" s="288" t="str">
        <f>IF('Council Own'!G121="A","A"," ")</f>
        <v xml:space="preserve"> </v>
      </c>
    </row>
    <row r="161" spans="1:19" x14ac:dyDescent="0.2">
      <c r="A161" s="280"/>
      <c r="B161" s="341" t="str">
        <f>'Council Own'!C17</f>
        <v>&lt;List Requirement Here&gt;</v>
      </c>
      <c r="C161" s="288" t="str">
        <f>IF('Council Own'!G17="A","A"," ")</f>
        <v xml:space="preserve"> </v>
      </c>
      <c r="E161" s="280"/>
      <c r="F161" s="341" t="str">
        <f>'Council Own'!C50</f>
        <v>&lt;List Requirement Here&gt;</v>
      </c>
      <c r="G161" s="288" t="str">
        <f>IF('Council Own'!G50="A","A"," ")</f>
        <v xml:space="preserve"> </v>
      </c>
      <c r="I161" s="280"/>
      <c r="J161" s="341" t="str">
        <f>'Council Own'!C74</f>
        <v>&lt;List Requirement Here&gt;</v>
      </c>
      <c r="K161" s="288" t="str">
        <f>IF('Council Own'!G68="A","A"," ")</f>
        <v xml:space="preserve"> </v>
      </c>
      <c r="M161" s="280"/>
      <c r="N161" s="341" t="str">
        <f>'Council Own'!C98</f>
        <v>&lt;List Requirement Here&gt;</v>
      </c>
      <c r="O161" s="288" t="str">
        <f>IF('Council Own'!G98="A","A"," ")</f>
        <v xml:space="preserve"> </v>
      </c>
      <c r="Q161" s="280"/>
      <c r="R161" s="341" t="str">
        <f>'Council Own'!C122</f>
        <v>&lt;List Requirement Here&gt;</v>
      </c>
      <c r="S161" s="288" t="str">
        <f>IF('Council Own'!G122="A","A"," ")</f>
        <v xml:space="preserve"> </v>
      </c>
    </row>
    <row r="162" spans="1:19" x14ac:dyDescent="0.2">
      <c r="A162" s="280"/>
      <c r="B162" s="341" t="str">
        <f>'Council Own'!C18</f>
        <v>&lt;List Requirement Here&gt;</v>
      </c>
      <c r="C162" s="288" t="str">
        <f>IF('Council Own'!G18="A","A"," ")</f>
        <v xml:space="preserve"> </v>
      </c>
    </row>
    <row r="163" spans="1:19" x14ac:dyDescent="0.2">
      <c r="A163" s="280">
        <v>4</v>
      </c>
      <c r="B163" s="341" t="str">
        <f>'Council Own'!C19</f>
        <v>&lt;List Requirement Here&gt;</v>
      </c>
      <c r="C163" s="288" t="str">
        <f>IF('Council Own'!G19="A","A","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Own'!G20="A","A"," ")</f>
        <v xml:space="preserve"> </v>
      </c>
      <c r="F164" s="495" t="str">
        <f>'Fun Patches'!C5</f>
        <v>&lt;List Patch Here&gt;</v>
      </c>
      <c r="G164" s="496"/>
      <c r="H164" s="281" t="str">
        <f>IF('Fun Patches'!G5="A","A"," ")</f>
        <v xml:space="preserve"> </v>
      </c>
      <c r="J164" s="487" t="str">
        <f>'Fun Patches'!C24</f>
        <v>&lt;List Patch Here&gt;</v>
      </c>
      <c r="K164" s="488"/>
      <c r="L164" s="288" t="str">
        <f>IF('Fun Patches'!G24="A","A"," ")</f>
        <v xml:space="preserve"> </v>
      </c>
      <c r="N164" s="487" t="str">
        <f>'Fun Patches'!C43</f>
        <v>&lt;List Patch Here&gt;</v>
      </c>
      <c r="O164" s="488"/>
      <c r="P164" s="288" t="str">
        <f>IF('Fun Patches'!G43="A","A"," ")</f>
        <v xml:space="preserve"> </v>
      </c>
    </row>
    <row r="165" spans="1:19" x14ac:dyDescent="0.2">
      <c r="A165" s="280"/>
      <c r="B165" s="341" t="str">
        <f>'Council Own'!C21</f>
        <v>&lt;List Requirement Here&gt;</v>
      </c>
      <c r="C165" s="288" t="str">
        <f>IF('Council Own'!G21="A","A"," ")</f>
        <v xml:space="preserve"> </v>
      </c>
      <c r="F165" s="487" t="str">
        <f>'Fun Patches'!C6</f>
        <v>&lt;List Patch Here&gt;</v>
      </c>
      <c r="G165" s="488"/>
      <c r="H165" s="288" t="str">
        <f>IF('Fun Patches'!G6="A","A"," ")</f>
        <v xml:space="preserve"> </v>
      </c>
      <c r="J165" s="487" t="str">
        <f>'Fun Patches'!C25</f>
        <v>&lt;List Patch Here&gt;</v>
      </c>
      <c r="K165" s="488"/>
      <c r="L165" s="288" t="str">
        <f>IF('Fun Patches'!G25="A","A"," ")</f>
        <v xml:space="preserve"> </v>
      </c>
      <c r="N165" s="487" t="str">
        <f>'Fun Patches'!C44</f>
        <v>&lt;List Patch Here&gt;</v>
      </c>
      <c r="O165" s="488"/>
      <c r="P165" s="288" t="str">
        <f>IF('Fun Patches'!G44="A","A"," ")</f>
        <v xml:space="preserve"> </v>
      </c>
    </row>
    <row r="166" spans="1:19" x14ac:dyDescent="0.2">
      <c r="A166" s="280"/>
      <c r="B166" s="341" t="str">
        <f>'Council Own'!C22</f>
        <v>&lt;List Requirement Here&gt;</v>
      </c>
      <c r="C166" s="288" t="str">
        <f>IF('Council Own'!G22="A","A"," ")</f>
        <v xml:space="preserve"> </v>
      </c>
      <c r="F166" s="487" t="str">
        <f>'Fun Patches'!C7</f>
        <v>&lt;List Patch Here&gt;</v>
      </c>
      <c r="G166" s="488"/>
      <c r="H166" s="288" t="str">
        <f>IF('Fun Patches'!G7="A","A"," ")</f>
        <v xml:space="preserve"> </v>
      </c>
      <c r="J166" s="487" t="str">
        <f>'Fun Patches'!C26</f>
        <v>&lt;List Patch Here&gt;</v>
      </c>
      <c r="K166" s="488"/>
      <c r="L166" s="288" t="str">
        <f>IF('Fun Patches'!G26="A","A"," ")</f>
        <v xml:space="preserve"> </v>
      </c>
      <c r="N166" s="487" t="str">
        <f>'Fun Patches'!C45</f>
        <v>&lt;List Patch Here&gt;</v>
      </c>
      <c r="O166" s="488"/>
      <c r="P166" s="288" t="str">
        <f>IF('Fun Patches'!G45="A","A"," ")</f>
        <v xml:space="preserve"> </v>
      </c>
    </row>
    <row r="167" spans="1:19" x14ac:dyDescent="0.2">
      <c r="A167" s="280">
        <v>5</v>
      </c>
      <c r="B167" s="341" t="str">
        <f>'Council Own'!C23</f>
        <v>&lt;List Requirement Here&gt;</v>
      </c>
      <c r="C167" s="288" t="str">
        <f>IF('Council Own'!G23="A","A"," ")</f>
        <v xml:space="preserve"> </v>
      </c>
      <c r="F167" s="487" t="str">
        <f>'Fun Patches'!C8</f>
        <v>&lt;List Patch Here&gt;</v>
      </c>
      <c r="G167" s="488"/>
      <c r="H167" s="288" t="str">
        <f>IF('Fun Patches'!G8="A","A"," ")</f>
        <v xml:space="preserve"> </v>
      </c>
      <c r="J167" s="487" t="str">
        <f>'Fun Patches'!C27</f>
        <v>&lt;List Patch Here&gt;</v>
      </c>
      <c r="K167" s="488"/>
      <c r="L167" s="288" t="str">
        <f>IF('Fun Patches'!G27="A","A"," ")</f>
        <v xml:space="preserve"> </v>
      </c>
      <c r="N167" s="487" t="str">
        <f>'Fun Patches'!C46</f>
        <v>&lt;List Patch Here&gt;</v>
      </c>
      <c r="O167" s="488"/>
      <c r="P167" s="288" t="str">
        <f>IF('Fun Patches'!G46="A","A"," ")</f>
        <v xml:space="preserve"> </v>
      </c>
    </row>
    <row r="168" spans="1:19" x14ac:dyDescent="0.2">
      <c r="A168" s="280"/>
      <c r="B168" s="341" t="str">
        <f>'Council Own'!C24</f>
        <v>&lt;List Requirement Here&gt;</v>
      </c>
      <c r="C168" s="288" t="str">
        <f>IF('Council Own'!G24="A","A"," ")</f>
        <v xml:space="preserve"> </v>
      </c>
      <c r="F168" s="487" t="str">
        <f>'Fun Patches'!C9</f>
        <v>&lt;List Patch Here&gt;</v>
      </c>
      <c r="G168" s="488"/>
      <c r="H168" s="288" t="str">
        <f>IF('Fun Patches'!G9="A","A"," ")</f>
        <v xml:space="preserve"> </v>
      </c>
      <c r="J168" s="487" t="str">
        <f>'Fun Patches'!C28</f>
        <v>&lt;List Patch Here&gt;</v>
      </c>
      <c r="K168" s="488"/>
      <c r="L168" s="288" t="str">
        <f>IF('Fun Patches'!G28="A","A"," ")</f>
        <v xml:space="preserve"> </v>
      </c>
      <c r="N168" s="495" t="str">
        <f>'Fun Patches'!C47</f>
        <v>&lt;List Patch Here&gt;</v>
      </c>
      <c r="O168" s="496"/>
      <c r="P168" s="281" t="str">
        <f>IF('Fun Patches'!G47="A","A"," ")</f>
        <v xml:space="preserve"> </v>
      </c>
    </row>
    <row r="169" spans="1:19" x14ac:dyDescent="0.2">
      <c r="A169" s="280"/>
      <c r="B169" s="341" t="str">
        <f>'Council Own'!C25</f>
        <v>&lt;List Requirement Here&gt;</v>
      </c>
      <c r="C169" s="288" t="str">
        <f>IF('Council Own'!G25="A","A"," ")</f>
        <v xml:space="preserve"> </v>
      </c>
      <c r="F169" s="487" t="str">
        <f>'Fun Patches'!C10</f>
        <v>&lt;List Patch Here&gt;</v>
      </c>
      <c r="G169" s="488"/>
      <c r="H169" s="288" t="str">
        <f>IF('Fun Patches'!G10="A","A"," ")</f>
        <v xml:space="preserve"> </v>
      </c>
      <c r="J169" s="487" t="str">
        <f>'Fun Patches'!C29</f>
        <v>&lt;List Patch Here&gt;</v>
      </c>
      <c r="K169" s="488"/>
      <c r="L169" s="288" t="str">
        <f>IF('Fun Patches'!G29="A","A"," ")</f>
        <v xml:space="preserve"> </v>
      </c>
      <c r="N169" s="487" t="str">
        <f>'Fun Patches'!C48</f>
        <v>&lt;List Patch Here&gt;</v>
      </c>
      <c r="O169" s="488"/>
      <c r="P169" s="288" t="str">
        <f>IF('Fun Patches'!G48="A","A"," ")</f>
        <v xml:space="preserve"> </v>
      </c>
    </row>
    <row r="170" spans="1:19" ht="12.75" customHeight="1" x14ac:dyDescent="0.2">
      <c r="A170" s="280"/>
      <c r="B170" s="341" t="str">
        <f>'Council Own'!C26</f>
        <v>&lt;List Requirement Here&gt;</v>
      </c>
      <c r="C170" s="288" t="str">
        <f>IF('Council Own'!G26="A","A"," ")</f>
        <v xml:space="preserve"> </v>
      </c>
      <c r="F170" s="487" t="str">
        <f>'Fun Patches'!C11</f>
        <v>&lt;List Patch Here&gt;</v>
      </c>
      <c r="G170" s="488"/>
      <c r="H170" s="288" t="str">
        <f>IF('Fun Patches'!G11="A","A"," ")</f>
        <v xml:space="preserve"> </v>
      </c>
      <c r="J170" s="487" t="str">
        <f>'Fun Patches'!C30</f>
        <v>&lt;List Patch Here&gt;</v>
      </c>
      <c r="K170" s="488"/>
      <c r="L170" s="288" t="str">
        <f>IF('Fun Patches'!G30="A","A"," ")</f>
        <v xml:space="preserve"> </v>
      </c>
      <c r="N170" s="487" t="str">
        <f>'Fun Patches'!C49</f>
        <v>&lt;List Patch Here&gt;</v>
      </c>
      <c r="O170" s="488"/>
      <c r="P170" s="288" t="str">
        <f>IF('Fun Patches'!G49="A","A"," ")</f>
        <v xml:space="preserve"> </v>
      </c>
    </row>
    <row r="171" spans="1:19" ht="12.75" customHeight="1" x14ac:dyDescent="0.2">
      <c r="F171" s="487" t="str">
        <f>'Fun Patches'!C12</f>
        <v>&lt;List Patch Here&gt;</v>
      </c>
      <c r="G171" s="488"/>
      <c r="H171" s="288" t="str">
        <f>IF('Fun Patches'!G12="A","A"," ")</f>
        <v xml:space="preserve"> </v>
      </c>
      <c r="J171" s="487" t="str">
        <f>'Fun Patches'!C31</f>
        <v>&lt;List Patch Here&gt;</v>
      </c>
      <c r="K171" s="488"/>
      <c r="L171" s="288" t="str">
        <f>IF('Fun Patches'!G31="A","A"," ")</f>
        <v xml:space="preserve"> </v>
      </c>
      <c r="N171" s="487" t="str">
        <f>'Fun Patches'!C50</f>
        <v>&lt;List Patch Here&gt;</v>
      </c>
      <c r="O171" s="488"/>
      <c r="P171" s="288" t="str">
        <f>IF('Fun Patches'!G50="A","A"," ")</f>
        <v xml:space="preserve"> </v>
      </c>
    </row>
    <row r="172" spans="1:19" x14ac:dyDescent="0.2">
      <c r="A172" s="509" t="s">
        <v>81</v>
      </c>
      <c r="B172" s="510"/>
      <c r="C172" s="510"/>
      <c r="F172" s="487" t="str">
        <f>'Fun Patches'!C13</f>
        <v>&lt;List Patch Here&gt;</v>
      </c>
      <c r="G172" s="488"/>
      <c r="H172" s="288" t="str">
        <f>IF('Fun Patches'!G13="A","A"," ")</f>
        <v xml:space="preserve"> </v>
      </c>
      <c r="J172" s="487" t="str">
        <f>'Fun Patches'!C32</f>
        <v>&lt;List Patch Here&gt;</v>
      </c>
      <c r="K172" s="488"/>
      <c r="L172" s="288" t="str">
        <f>IF('Fun Patches'!G32="A","A"," ")</f>
        <v xml:space="preserve"> </v>
      </c>
      <c r="N172" s="487" t="str">
        <f>'Fun Patches'!C51</f>
        <v>&lt;List Patch Here&gt;</v>
      </c>
      <c r="O172" s="488"/>
      <c r="P172" s="288" t="str">
        <f>IF('Fun Patches'!G51="A","A"," ")</f>
        <v xml:space="preserve"> </v>
      </c>
    </row>
    <row r="173" spans="1:19" x14ac:dyDescent="0.2">
      <c r="A173" s="500" t="s">
        <v>82</v>
      </c>
      <c r="B173" s="501"/>
      <c r="C173" s="502"/>
      <c r="F173" s="487" t="str">
        <f>'Fun Patches'!C14</f>
        <v>&lt;List Patch Here&gt;</v>
      </c>
      <c r="G173" s="488"/>
      <c r="H173" s="288" t="str">
        <f>IF('Fun Patches'!G14="A","A"," ")</f>
        <v xml:space="preserve"> </v>
      </c>
      <c r="J173" s="487" t="str">
        <f>'Fun Patches'!C33</f>
        <v>&lt;List Patch Here&gt;</v>
      </c>
      <c r="K173" s="488"/>
      <c r="L173" s="288" t="str">
        <f>IF('Fun Patches'!G33="A","A"," ")</f>
        <v xml:space="preserve"> </v>
      </c>
      <c r="N173" s="487" t="str">
        <f>'Fun Patches'!C52</f>
        <v>&lt;List Patch Here&gt;</v>
      </c>
      <c r="O173" s="488"/>
      <c r="P173" s="288" t="str">
        <f>IF('Fun Patches'!G52="A","A"," ")</f>
        <v xml:space="preserve"> </v>
      </c>
    </row>
    <row r="174" spans="1:19" x14ac:dyDescent="0.2">
      <c r="A174" s="500" t="s">
        <v>83</v>
      </c>
      <c r="B174" s="501"/>
      <c r="C174" s="502"/>
      <c r="F174" s="487" t="str">
        <f>'Fun Patches'!C15</f>
        <v>&lt;List Patch Here&gt;</v>
      </c>
      <c r="G174" s="488"/>
      <c r="H174" s="288" t="str">
        <f>IF('Fun Patches'!G15="A","A"," ")</f>
        <v xml:space="preserve"> </v>
      </c>
      <c r="J174" s="487" t="str">
        <f>'Fun Patches'!C34</f>
        <v>&lt;List Patch Here&gt;</v>
      </c>
      <c r="K174" s="488"/>
      <c r="L174" s="288" t="str">
        <f>IF('Fun Patches'!G34="A","A"," ")</f>
        <v xml:space="preserve"> </v>
      </c>
      <c r="N174" s="487" t="str">
        <f>'Fun Patches'!C53</f>
        <v>&lt;List Patch Here&gt;</v>
      </c>
      <c r="O174" s="488"/>
      <c r="P174" s="288" t="str">
        <f>IF('Fun Patches'!G53="A","A"," ")</f>
        <v xml:space="preserve"> </v>
      </c>
    </row>
    <row r="175" spans="1:19" x14ac:dyDescent="0.2">
      <c r="A175" s="497" t="s">
        <v>84</v>
      </c>
      <c r="B175" s="498"/>
      <c r="C175" s="499"/>
      <c r="F175" s="487" t="str">
        <f>'Fun Patches'!C16</f>
        <v>&lt;List Patch Here&gt;</v>
      </c>
      <c r="G175" s="488"/>
      <c r="H175" s="288" t="str">
        <f>IF('Fun Patches'!G16="A","A"," ")</f>
        <v xml:space="preserve"> </v>
      </c>
      <c r="J175" s="487" t="str">
        <f>'Fun Patches'!C35</f>
        <v>&lt;List Patch Here&gt;</v>
      </c>
      <c r="K175" s="488"/>
      <c r="L175" s="288" t="str">
        <f>IF('Fun Patches'!G35="A","A"," ")</f>
        <v xml:space="preserve"> </v>
      </c>
      <c r="N175" s="487" t="str">
        <f>'Fun Patches'!C54</f>
        <v>&lt;List Patch Here&gt;</v>
      </c>
      <c r="O175" s="488"/>
      <c r="P175" s="288" t="str">
        <f>IF('Fun Patches'!G54="A","A"," ")</f>
        <v xml:space="preserve"> </v>
      </c>
    </row>
    <row r="176" spans="1:19" x14ac:dyDescent="0.2">
      <c r="F176" s="495" t="str">
        <f>'Fun Patches'!C17</f>
        <v>&lt;List Patch Here&gt;</v>
      </c>
      <c r="G176" s="496"/>
      <c r="H176" s="281" t="str">
        <f>IF('Fun Patches'!G17="A","A"," ")</f>
        <v xml:space="preserve"> </v>
      </c>
      <c r="J176" s="487" t="str">
        <f>'Fun Patches'!C36</f>
        <v>&lt;List Patch Here&gt;</v>
      </c>
      <c r="K176" s="488"/>
      <c r="L176" s="288" t="str">
        <f>IF('Fun Patches'!G36="A","A"," ")</f>
        <v xml:space="preserve"> </v>
      </c>
    </row>
    <row r="177" spans="6:12" x14ac:dyDescent="0.2">
      <c r="F177" s="487" t="str">
        <f>'Fun Patches'!C18</f>
        <v>&lt;List Patch Here&gt;</v>
      </c>
      <c r="G177" s="488"/>
      <c r="H177" s="288" t="str">
        <f>IF('Fun Patches'!G18="A","A"," ")</f>
        <v xml:space="preserve"> </v>
      </c>
      <c r="J177" s="487" t="str">
        <f>'Fun Patches'!C37</f>
        <v>&lt;List Patch Here&gt;</v>
      </c>
      <c r="K177" s="488"/>
      <c r="L177" s="288" t="str">
        <f>IF('Fun Patches'!G37="A","A"," ")</f>
        <v xml:space="preserve"> </v>
      </c>
    </row>
    <row r="178" spans="6:12" x14ac:dyDescent="0.2">
      <c r="F178" s="487" t="str">
        <f>'Fun Patches'!C19</f>
        <v>&lt;List Patch Here&gt;</v>
      </c>
      <c r="G178" s="488"/>
      <c r="H178" s="288" t="str">
        <f>IF('Fun Patches'!G19="A","A"," ")</f>
        <v xml:space="preserve"> </v>
      </c>
      <c r="J178" s="487" t="str">
        <f>'Fun Patches'!C38</f>
        <v>&lt;List Patch Here&gt;</v>
      </c>
      <c r="K178" s="488"/>
      <c r="L178" s="288" t="str">
        <f>IF('Fun Patches'!G38="A","A"," ")</f>
        <v xml:space="preserve"> </v>
      </c>
    </row>
    <row r="179" spans="6:12" x14ac:dyDescent="0.2">
      <c r="F179" s="487" t="str">
        <f>'Fun Patches'!C20</f>
        <v>&lt;List Patch Here&gt;</v>
      </c>
      <c r="G179" s="488"/>
      <c r="H179" s="288" t="str">
        <f>IF('Fun Patches'!G20="A","A"," ")</f>
        <v xml:space="preserve"> </v>
      </c>
      <c r="J179" s="487" t="str">
        <f>'Fun Patches'!C39</f>
        <v>&lt;List Patch Here&gt;</v>
      </c>
      <c r="K179" s="488"/>
      <c r="L179" s="288" t="str">
        <f>IF('Fun Patches'!G39="A","A"," ")</f>
        <v xml:space="preserve"> </v>
      </c>
    </row>
    <row r="180" spans="6:12" x14ac:dyDescent="0.2">
      <c r="F180" s="487" t="str">
        <f>'Fun Patches'!C21</f>
        <v>&lt;List Patch Here&gt;</v>
      </c>
      <c r="G180" s="488"/>
      <c r="H180" s="288" t="str">
        <f>IF('Fun Patches'!G21="A","A"," ")</f>
        <v xml:space="preserve"> </v>
      </c>
      <c r="J180" s="487" t="str">
        <f>'Fun Patches'!C40</f>
        <v>&lt;List Patch Here&gt;</v>
      </c>
      <c r="K180" s="488"/>
      <c r="L180" s="288" t="str">
        <f>IF('Fun Patches'!G40="A","A"," ")</f>
        <v xml:space="preserve"> </v>
      </c>
    </row>
    <row r="181" spans="6:12" x14ac:dyDescent="0.2">
      <c r="F181" s="487" t="str">
        <f>'Fun Patches'!C22</f>
        <v>&lt;List Patch Here&gt;</v>
      </c>
      <c r="G181" s="488"/>
      <c r="H181" s="288" t="str">
        <f>IF('Fun Patches'!G22="A","A"," ")</f>
        <v xml:space="preserve"> </v>
      </c>
      <c r="J181" s="487" t="str">
        <f>'Fun Patches'!C41</f>
        <v>&lt;List Patch Here&gt;</v>
      </c>
      <c r="K181" s="488"/>
      <c r="L181" s="288" t="str">
        <f>IF('Fun Patches'!G41="A","A"," ")</f>
        <v xml:space="preserve"> </v>
      </c>
    </row>
    <row r="182" spans="6:12" x14ac:dyDescent="0.2">
      <c r="F182" s="487" t="str">
        <f>'Fun Patches'!C23</f>
        <v>&lt;List Patch Here&gt;</v>
      </c>
      <c r="G182" s="488"/>
      <c r="H182" s="288" t="str">
        <f>IF('Fun Patches'!G23="A","A"," ")</f>
        <v xml:space="preserve"> </v>
      </c>
      <c r="J182" s="487" t="str">
        <f>'Fun Patches'!C42</f>
        <v>&lt;List Patch Here&gt;</v>
      </c>
      <c r="K182" s="488"/>
      <c r="L182" s="288" t="str">
        <f>IF('Fun Patches'!G42="A","A","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i7fnjawhCWfE8uj+KuErnGjKwnZ2vpeFDQUMia9Z0m6YFFUb7R+5Dmtd7qxAgeVzaH+bJH4OiHFWDekhMchCbg==" saltValue="/z5INIaOWcw36YgQxolnvg==" spinCount="100000" sheet="1" objects="1" scenarios="1" selectLockedCells="1" selectUnlockedCells="1"/>
  <mergeCells count="147">
    <mergeCell ref="I207:K207"/>
    <mergeCell ref="A302:C303"/>
    <mergeCell ref="A305:C306"/>
    <mergeCell ref="A174:C174"/>
    <mergeCell ref="A175:C175"/>
    <mergeCell ref="E207:G207"/>
    <mergeCell ref="F182:G182"/>
    <mergeCell ref="F176:G176"/>
    <mergeCell ref="Q140:S140"/>
    <mergeCell ref="N163:P163"/>
    <mergeCell ref="F177:G177"/>
    <mergeCell ref="N171:O171"/>
    <mergeCell ref="F178:G178"/>
    <mergeCell ref="N172:O172"/>
    <mergeCell ref="N173:O173"/>
    <mergeCell ref="A142:C142"/>
    <mergeCell ref="A143:B143"/>
    <mergeCell ref="A144:B144"/>
    <mergeCell ref="A145:B145"/>
    <mergeCell ref="A146:B146"/>
    <mergeCell ref="A147:B147"/>
    <mergeCell ref="A149:C149"/>
    <mergeCell ref="A172:C172"/>
    <mergeCell ref="A173:C173"/>
    <mergeCell ref="N165:O165"/>
    <mergeCell ref="F172:G172"/>
    <mergeCell ref="N166:O166"/>
    <mergeCell ref="F173:G173"/>
    <mergeCell ref="N167:O167"/>
    <mergeCell ref="F168:G168"/>
    <mergeCell ref="J172:K172"/>
    <mergeCell ref="J163:L163"/>
    <mergeCell ref="M140:O140"/>
    <mergeCell ref="J170:K170"/>
    <mergeCell ref="J171:K171"/>
    <mergeCell ref="F174:G174"/>
    <mergeCell ref="N168:O168"/>
    <mergeCell ref="F175:G175"/>
    <mergeCell ref="N169:O169"/>
    <mergeCell ref="N170:O170"/>
    <mergeCell ref="F171:G171"/>
    <mergeCell ref="J166:K166"/>
    <mergeCell ref="N174:O174"/>
    <mergeCell ref="N175:O175"/>
    <mergeCell ref="F169:G169"/>
    <mergeCell ref="J182:K182"/>
    <mergeCell ref="F170:G170"/>
    <mergeCell ref="N164:O164"/>
    <mergeCell ref="F165:G165"/>
    <mergeCell ref="J178:K178"/>
    <mergeCell ref="F166:G166"/>
    <mergeCell ref="J179:K179"/>
    <mergeCell ref="F167:G167"/>
    <mergeCell ref="J180:K180"/>
    <mergeCell ref="J173:K173"/>
    <mergeCell ref="J174:K174"/>
    <mergeCell ref="J175:K175"/>
    <mergeCell ref="J176:K176"/>
    <mergeCell ref="F164:G164"/>
    <mergeCell ref="J177:K177"/>
    <mergeCell ref="J167:K167"/>
    <mergeCell ref="J168:K168"/>
    <mergeCell ref="J169:K169"/>
    <mergeCell ref="F180:G180"/>
    <mergeCell ref="F181:G181"/>
    <mergeCell ref="F179:G179"/>
    <mergeCell ref="J181:K181"/>
    <mergeCell ref="A83:C83"/>
    <mergeCell ref="A84:B84"/>
    <mergeCell ref="A79:B79"/>
    <mergeCell ref="A80:C80"/>
    <mergeCell ref="I92:K92"/>
    <mergeCell ref="A81:B81"/>
    <mergeCell ref="A76:B76"/>
    <mergeCell ref="J164:K164"/>
    <mergeCell ref="J165:K165"/>
    <mergeCell ref="A85:B85"/>
    <mergeCell ref="A89:C89"/>
    <mergeCell ref="B90:C90"/>
    <mergeCell ref="F163:H163"/>
    <mergeCell ref="A140:C140"/>
    <mergeCell ref="E140:G140"/>
    <mergeCell ref="I140:K140"/>
    <mergeCell ref="M53:O53"/>
    <mergeCell ref="I57:K57"/>
    <mergeCell ref="E61:G61"/>
    <mergeCell ref="A65:C65"/>
    <mergeCell ref="A70:C70"/>
    <mergeCell ref="E70:G70"/>
    <mergeCell ref="I70:K70"/>
    <mergeCell ref="M70:O70"/>
    <mergeCell ref="Q92:S92"/>
    <mergeCell ref="Q70:S70"/>
    <mergeCell ref="Q71:S71"/>
    <mergeCell ref="A86:C86"/>
    <mergeCell ref="A87:B87"/>
    <mergeCell ref="M92:O92"/>
    <mergeCell ref="A77:B77"/>
    <mergeCell ref="A78:B78"/>
    <mergeCell ref="A73:B73"/>
    <mergeCell ref="A74:B74"/>
    <mergeCell ref="A75:B75"/>
    <mergeCell ref="E71:G71"/>
    <mergeCell ref="I71:K71"/>
    <mergeCell ref="M71:O71"/>
    <mergeCell ref="A72:C72"/>
    <mergeCell ref="A82:B82"/>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366"/>
  <sheetViews>
    <sheetView showGridLines="0" topLeftCell="A10" zoomScale="90" zoomScaleNormal="90" workbookViewId="0">
      <selection activeCell="C91" sqref="C91"/>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5</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IF(Badges!H58="A","A"," ")</f>
        <v xml:space="preserve"> </v>
      </c>
      <c r="I4" s="280"/>
      <c r="J4" s="283" t="str">
        <f>Badges!C132</f>
        <v>Make a pinch pot</v>
      </c>
      <c r="K4" s="281" t="str">
        <f>IF(Badges!H132="A","A"," ")</f>
        <v xml:space="preserve"> </v>
      </c>
      <c r="M4" s="280"/>
      <c r="N4" s="283" t="str">
        <f>Badges!C205</f>
        <v>GORP</v>
      </c>
      <c r="O4" s="281" t="str">
        <f>IF(Badges!H205="A","A"," ")</f>
        <v xml:space="preserve"> </v>
      </c>
      <c r="Q4" s="280"/>
      <c r="R4" s="283" t="str">
        <f>Badges!C279</f>
        <v>If you have a pet of your own, make</v>
      </c>
      <c r="S4" s="281" t="str">
        <f>IF(Badges!H279="A","A"," ")</f>
        <v xml:space="preserve"> </v>
      </c>
      <c r="T4" s="526"/>
      <c r="U4" s="526"/>
    </row>
    <row r="5" spans="1:21" ht="12.75" customHeight="1" x14ac:dyDescent="0.2">
      <c r="A5" s="514" t="str">
        <f>Summary!A5</f>
        <v>Computer Expert</v>
      </c>
      <c r="B5" s="515"/>
      <c r="C5" s="330" t="str">
        <f>IF(Badges!H28="C","C",IF(Badges!H28="P","P",""))</f>
        <v/>
      </c>
      <c r="E5" s="280"/>
      <c r="F5" s="283" t="str">
        <f>Badges!C59</f>
        <v>Ask a dancer for help</v>
      </c>
      <c r="G5" s="281" t="str">
        <f>IF(Badges!H59="A","A"," ")</f>
        <v xml:space="preserve"> </v>
      </c>
      <c r="I5" s="280"/>
      <c r="J5" s="283" t="str">
        <f>Badges!C133</f>
        <v>Make a coil pot</v>
      </c>
      <c r="K5" s="281" t="str">
        <f>IF(Badges!H133="A","A"," ")</f>
        <v xml:space="preserve"> </v>
      </c>
      <c r="M5" s="280"/>
      <c r="N5" s="283" t="str">
        <f>Badges!C206</f>
        <v>Make a "walking salad"</v>
      </c>
      <c r="O5" s="281" t="str">
        <f>IF(Badges!H206="A","A"," ")</f>
        <v xml:space="preserve"> </v>
      </c>
      <c r="Q5" s="280"/>
      <c r="R5" s="283" t="str">
        <f>Badges!C280</f>
        <v>Volunteer to feed someone else's</v>
      </c>
      <c r="S5" s="281" t="str">
        <f>IF(Badges!H280="A","A"," ")</f>
        <v xml:space="preserve"> </v>
      </c>
      <c r="T5" s="526"/>
      <c r="U5" s="526"/>
    </row>
    <row r="6" spans="1:21" ht="12.75" customHeight="1" x14ac:dyDescent="0.2">
      <c r="A6" s="503" t="str">
        <f>Summary!A6</f>
        <v>My Best Self</v>
      </c>
      <c r="B6" s="504"/>
      <c r="C6" s="282" t="str">
        <f>IF(Badges!H51="C","C",IF(Badges!H51="P","P",""))</f>
        <v/>
      </c>
      <c r="E6" s="280"/>
      <c r="F6" s="283" t="str">
        <f>Badges!C60</f>
        <v>Try "dancersise"</v>
      </c>
      <c r="G6" s="281" t="str">
        <f>IF(Badges!H60="A","A"," ")</f>
        <v xml:space="preserve"> </v>
      </c>
      <c r="I6" s="280"/>
      <c r="J6" s="283" t="str">
        <f>Badges!C134</f>
        <v>Make a slab pot</v>
      </c>
      <c r="K6" s="281" t="str">
        <f>IF(Badges!H134="A","A"," ")</f>
        <v xml:space="preserve"> </v>
      </c>
      <c r="M6" s="280"/>
      <c r="N6" s="283" t="str">
        <f>Badges!C207</f>
        <v>Bring a "nose-bag lunch"</v>
      </c>
      <c r="O6" s="281" t="str">
        <f>IF(Badges!H207="A","A"," ")</f>
        <v xml:space="preserve"> </v>
      </c>
      <c r="Q6" s="280"/>
      <c r="R6" s="283" t="str">
        <f>Badges!C281</f>
        <v>Make a pet budget for two pets</v>
      </c>
      <c r="S6" s="281" t="str">
        <f>IF(Badges!H281="A","A"," ")</f>
        <v xml:space="preserve"> </v>
      </c>
      <c r="T6" s="526"/>
      <c r="U6" s="526"/>
    </row>
    <row r="7" spans="1:21" x14ac:dyDescent="0.2">
      <c r="A7" s="503" t="str">
        <f>Summary!A7</f>
        <v>Dancer</v>
      </c>
      <c r="B7" s="504"/>
      <c r="C7" s="282" t="str">
        <f>IF(Badges!H74="C","C",IF(Badges!H74="P","P",""))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IF(Badges!H97="C","C",IF(Badges!H97="P","P",""))</f>
        <v/>
      </c>
      <c r="E8" s="280"/>
      <c r="F8" s="283" t="str">
        <f>Badges!C62</f>
        <v>Head to the studio</v>
      </c>
      <c r="G8" s="281" t="str">
        <f>IF(Badges!H62="A","A"," ")</f>
        <v xml:space="preserve"> </v>
      </c>
      <c r="I8" s="280"/>
      <c r="J8" s="283" t="str">
        <f>Badges!C136</f>
        <v>Decorate a tile</v>
      </c>
      <c r="K8" s="281" t="str">
        <f>IF(Badges!H136="A","A"," ")</f>
        <v xml:space="preserve"> </v>
      </c>
      <c r="M8" s="280"/>
      <c r="N8" s="283" t="str">
        <f>Badges!C209</f>
        <v>Have a scavenger hunt</v>
      </c>
      <c r="O8" s="281" t="str">
        <f>IF(Badges!H209="A","A"," ")</f>
        <v xml:space="preserve"> </v>
      </c>
      <c r="Q8" s="280">
        <v>1</v>
      </c>
      <c r="R8" s="283" t="str">
        <f>Badges!C285</f>
        <v>Try a scavenger hunt</v>
      </c>
      <c r="S8" s="294"/>
    </row>
    <row r="9" spans="1:21" x14ac:dyDescent="0.2">
      <c r="A9" s="512" t="str">
        <f>Summary!A9</f>
        <v>My Family Story</v>
      </c>
      <c r="B9" s="513"/>
      <c r="C9" s="329" t="str">
        <f>IF(Badges!H120="C","C",IF(Badges!H120="P","P",""))</f>
        <v/>
      </c>
      <c r="E9" s="280"/>
      <c r="F9" s="283" t="str">
        <f>Badges!C63</f>
        <v>Team up with an adult to find</v>
      </c>
      <c r="G9" s="281" t="str">
        <f>IF(Badges!H63="A","A"," ")</f>
        <v xml:space="preserve"> </v>
      </c>
      <c r="I9" s="280"/>
      <c r="J9" s="283" t="str">
        <f>Badges!C137</f>
        <v>Make a pinch or slab sculpture</v>
      </c>
      <c r="K9" s="281" t="str">
        <f>IF(Badges!H137="A","A"," ")</f>
        <v xml:space="preserve"> </v>
      </c>
      <c r="M9" s="280"/>
      <c r="N9" s="283" t="str">
        <f>Badges!C210</f>
        <v>Play "I Spy"</v>
      </c>
      <c r="O9" s="281" t="str">
        <f>IF(Badges!H210="A","A"," ")</f>
        <v xml:space="preserve"> </v>
      </c>
      <c r="Q9" s="280"/>
      <c r="R9" s="283" t="str">
        <f>Badges!C286</f>
        <v>Find it</v>
      </c>
      <c r="S9" s="281" t="str">
        <f>IF(Badges!H286="A","A"," ")</f>
        <v xml:space="preserve"> </v>
      </c>
    </row>
    <row r="10" spans="1:21" x14ac:dyDescent="0.2">
      <c r="A10" s="505" t="str">
        <f>Summary!A10</f>
        <v>It's Your Planet -- Love It!</v>
      </c>
      <c r="B10" s="505"/>
      <c r="C10" s="505"/>
      <c r="E10" s="280"/>
      <c r="F10" s="283" t="str">
        <f>Badges!C64</f>
        <v>Pretend you're a Girl Scout</v>
      </c>
      <c r="G10" s="281" t="str">
        <f>IF(Badges!H64="A","A"," ")</f>
        <v xml:space="preserve"> </v>
      </c>
      <c r="I10" s="280"/>
      <c r="J10" s="283" t="str">
        <f>Badges!C138</f>
        <v>Make beads for jewelry</v>
      </c>
      <c r="K10" s="281" t="str">
        <f>IF(Badges!H138="A","A"," ")</f>
        <v xml:space="preserve"> </v>
      </c>
      <c r="M10" s="280"/>
      <c r="N10" s="283" t="str">
        <f>Badges!C211</f>
        <v>Do a detective hike</v>
      </c>
      <c r="O10" s="281" t="str">
        <f>IF(Badges!H211="A","A"," ")</f>
        <v xml:space="preserve"> </v>
      </c>
      <c r="Q10" s="280"/>
      <c r="R10" s="283" t="str">
        <f>Badges!C287</f>
        <v>See it</v>
      </c>
      <c r="S10" s="281" t="str">
        <f>IF(Badges!H287="A","A"," ")</f>
        <v xml:space="preserve"> </v>
      </c>
    </row>
    <row r="11" spans="1:21" x14ac:dyDescent="0.2">
      <c r="A11" s="514" t="str">
        <f>Summary!A11</f>
        <v>Potter</v>
      </c>
      <c r="B11" s="515"/>
      <c r="C11" s="330" t="str">
        <f>IF(Badges!H144="C","C",IF(Badges!H144="P","P",""))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IF(Badges!H288="A","A"," ")</f>
        <v xml:space="preserve"> </v>
      </c>
    </row>
    <row r="12" spans="1:21" x14ac:dyDescent="0.2">
      <c r="A12" s="503" t="str">
        <f>Summary!A12</f>
        <v>Household Elf</v>
      </c>
      <c r="B12" s="504"/>
      <c r="C12" s="282" t="str">
        <f>IF(Badges!H167="C","C",IF(Badges!H167="P","P",""))</f>
        <v/>
      </c>
      <c r="E12" s="280"/>
      <c r="F12" s="283" t="str">
        <f>Badges!C66</f>
        <v>Create a special-occasion dance</v>
      </c>
      <c r="G12" s="281" t="str">
        <f>IF(Badges!H66="A","A"," ")</f>
        <v xml:space="preserve"> </v>
      </c>
      <c r="I12" s="280"/>
      <c r="J12" s="283" t="str">
        <f>Badges!C140</f>
        <v>Dip your pottery</v>
      </c>
      <c r="K12" s="281" t="str">
        <f>IF(Badges!H140="A","A","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IF(Badges!H190="C","C",IF(Badges!H190="P","P",""))</f>
        <v/>
      </c>
      <c r="E13" s="280"/>
      <c r="F13" s="283" t="str">
        <f>Badges!C67</f>
        <v>Use dance to tell a story</v>
      </c>
      <c r="G13" s="281" t="str">
        <f>IF(Badges!H67="A","A"," ")</f>
        <v xml:space="preserve"> </v>
      </c>
      <c r="I13" s="280"/>
      <c r="J13" s="283" t="str">
        <f>Badges!C141</f>
        <v>Paint on glaze</v>
      </c>
      <c r="K13" s="281" t="str">
        <f>IF(Badges!H141="A","A"," ")</f>
        <v xml:space="preserve"> </v>
      </c>
      <c r="M13" s="280"/>
      <c r="N13" s="283" t="str">
        <f>Badges!C216</f>
        <v>Set your alarm</v>
      </c>
      <c r="O13" s="281" t="str">
        <f>IF(Badges!H216="A","A"," ")</f>
        <v xml:space="preserve"> </v>
      </c>
      <c r="Q13" s="280"/>
      <c r="R13" s="283" t="str">
        <f>Badges!C290</f>
        <v>Get a clue</v>
      </c>
      <c r="S13" s="281" t="str">
        <f>IF(Badges!H290="A","A"," ")</f>
        <v xml:space="preserve"> </v>
      </c>
    </row>
    <row r="14" spans="1:21" x14ac:dyDescent="0.2">
      <c r="A14" s="503" t="str">
        <f>Summary!A14</f>
        <v>Hiker</v>
      </c>
      <c r="B14" s="504"/>
      <c r="C14" s="282" t="str">
        <f>IF(Badges!H213="C","C",IF(Badges!H213="P","P",""))</f>
        <v/>
      </c>
      <c r="E14" s="280"/>
      <c r="F14" s="283" t="str">
        <f>Badges!C68</f>
        <v>Make up a dance to your favorite</v>
      </c>
      <c r="G14" s="281" t="str">
        <f>IF(Badges!H68="A","A"," ")</f>
        <v xml:space="preserve"> </v>
      </c>
      <c r="I14" s="280"/>
      <c r="J14" s="283" t="str">
        <f>Badges!C142</f>
        <v>Sponge paint your pottery</v>
      </c>
      <c r="K14" s="281" t="str">
        <f>IF(Badges!H142="A","A"," ")</f>
        <v xml:space="preserve"> </v>
      </c>
      <c r="M14" s="280"/>
      <c r="N14" s="283" t="str">
        <f>Badges!C217</f>
        <v>Lay out your clothes</v>
      </c>
      <c r="O14" s="281" t="str">
        <f>IF(Badges!H217="A","A"," ")</f>
        <v xml:space="preserve"> </v>
      </c>
      <c r="Q14" s="280"/>
      <c r="R14" s="283" t="str">
        <f>Badges!C291</f>
        <v>Mystery box</v>
      </c>
      <c r="S14" s="281" t="str">
        <f>IF(Badges!H291="A","A"," ")</f>
        <v xml:space="preserve"> </v>
      </c>
    </row>
    <row r="15" spans="1:21" x14ac:dyDescent="0.2">
      <c r="A15" s="512" t="str">
        <f>Summary!A15</f>
        <v>My Great Day</v>
      </c>
      <c r="B15" s="513"/>
      <c r="C15" s="329" t="str">
        <f>IF(Badges!H236="C","C",IF(Badges!H236="P","P",""))</f>
        <v/>
      </c>
      <c r="E15" s="280">
        <v>5</v>
      </c>
      <c r="F15" s="283" t="str">
        <f>Badges!C69</f>
        <v>Show your moves</v>
      </c>
      <c r="G15" s="294"/>
      <c r="I15" s="489" t="str">
        <f>Badges!B145</f>
        <v>Household Elf</v>
      </c>
      <c r="J15" s="490"/>
      <c r="K15" s="490"/>
      <c r="M15" s="280"/>
      <c r="N15" s="283" t="str">
        <f>Badges!C218</f>
        <v>Make your bed</v>
      </c>
      <c r="O15" s="281" t="str">
        <f>IF(Badges!H218="A","A"," ")</f>
        <v xml:space="preserve"> </v>
      </c>
      <c r="Q15" s="280"/>
      <c r="R15" s="283" t="str">
        <f>Badges!C292</f>
        <v>Who's who</v>
      </c>
      <c r="S15" s="281" t="str">
        <f>IF(Badges!H292="A","A"," ")</f>
        <v xml:space="preserve"> </v>
      </c>
    </row>
    <row r="16" spans="1:21" x14ac:dyDescent="0.2">
      <c r="A16" s="505" t="str">
        <f>Summary!A16</f>
        <v>It's Your Story -- Tell It!</v>
      </c>
      <c r="B16" s="505"/>
      <c r="C16" s="505"/>
      <c r="E16" s="280"/>
      <c r="F16" s="283" t="str">
        <f>Badges!C70</f>
        <v>Throw a dance party</v>
      </c>
      <c r="G16" s="281" t="str">
        <f>IF(Badges!H70="A","A","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IF(Badges!H260="C","C",IF(Badges!H260="P","P",""))</f>
        <v/>
      </c>
      <c r="E17" s="280"/>
      <c r="F17" s="283" t="str">
        <f>Badges!C71</f>
        <v>Perform a dance show for your</v>
      </c>
      <c r="G17" s="281" t="str">
        <f>IF(Badges!H71="A","A"," ")</f>
        <v xml:space="preserve"> </v>
      </c>
      <c r="I17" s="280"/>
      <c r="J17" s="283" t="str">
        <f>Badges!C147</f>
        <v>Be a light-saver</v>
      </c>
      <c r="K17" s="281" t="str">
        <f>IF(Badges!H146="A","A"," ")</f>
        <v xml:space="preserve"> </v>
      </c>
      <c r="M17" s="280"/>
      <c r="N17" s="283" t="str">
        <f>Badges!C220</f>
        <v>Sort your school supplies</v>
      </c>
      <c r="O17" s="281" t="str">
        <f>IF(Badges!H220="A","A"," ")</f>
        <v xml:space="preserve"> </v>
      </c>
      <c r="Q17" s="280"/>
      <c r="R17" s="283" t="str">
        <f>Badges!C294</f>
        <v>Pin the tail on…</v>
      </c>
      <c r="S17" s="281" t="str">
        <f>IF(Badges!H294="A","A"," ")</f>
        <v xml:space="preserve"> </v>
      </c>
    </row>
    <row r="18" spans="1:19" x14ac:dyDescent="0.2">
      <c r="A18" s="503" t="str">
        <f>Summary!A18</f>
        <v>Pets</v>
      </c>
      <c r="B18" s="504"/>
      <c r="C18" s="282" t="str">
        <f>IF(Badges!H283="C","C",IF(Badges!H283="P","P",""))</f>
        <v/>
      </c>
      <c r="E18" s="280"/>
      <c r="F18" s="283" t="str">
        <f>Badges!C72</f>
        <v>Perform a dance for your family</v>
      </c>
      <c r="G18" s="281" t="str">
        <f>IF(Badges!H72="A","A"," ")</f>
        <v xml:space="preserve"> </v>
      </c>
      <c r="I18" s="280"/>
      <c r="J18" s="283" t="str">
        <f>Badges!C148</f>
        <v>Go on an energy scavenger hunt</v>
      </c>
      <c r="K18" s="281" t="str">
        <f>IF(Badges!H147="A","A"," ")</f>
        <v xml:space="preserve"> </v>
      </c>
      <c r="M18" s="280"/>
      <c r="N18" s="283" t="str">
        <f>Badges!C221</f>
        <v>Make and label play-stuff bins</v>
      </c>
      <c r="O18" s="281" t="str">
        <f>IF(Badges!H221="A","A"," ")</f>
        <v xml:space="preserve"> </v>
      </c>
      <c r="Q18" s="280"/>
      <c r="R18" s="283" t="str">
        <f>Badges!C295</f>
        <v>Heat things up</v>
      </c>
      <c r="S18" s="281" t="str">
        <f>IF(Badges!H295="A","A"," ")</f>
        <v xml:space="preserve"> </v>
      </c>
    </row>
    <row r="19" spans="1:19" x14ac:dyDescent="0.2">
      <c r="A19" s="503" t="str">
        <f>Summary!A19</f>
        <v>Making Games</v>
      </c>
      <c r="B19" s="504"/>
      <c r="C19" s="282" t="str">
        <f>IF(Badges!H306="C","C",IF(Badges!H306="P","P",""))</f>
        <v/>
      </c>
      <c r="E19" s="489" t="str">
        <f>Badges!B75</f>
        <v>Home Scientist</v>
      </c>
      <c r="F19" s="490"/>
      <c r="G19" s="490"/>
      <c r="I19" s="280"/>
      <c r="J19" s="283" t="str">
        <f>Badges!C149</f>
        <v>Find out about three ways to use</v>
      </c>
      <c r="K19" s="281" t="str">
        <f>IF(Badges!H148="A","A"," ")</f>
        <v xml:space="preserve"> </v>
      </c>
      <c r="M19" s="280"/>
      <c r="N19" s="283" t="str">
        <f>Badges!C222</f>
        <v>Organize your clothes</v>
      </c>
      <c r="O19" s="281" t="str">
        <f>IF(Badges!H222="A","A"," ")</f>
        <v xml:space="preserve"> </v>
      </c>
      <c r="Q19" s="280"/>
      <c r="R19" s="283" t="str">
        <f>Badges!C296</f>
        <v>Race day</v>
      </c>
      <c r="S19" s="281" t="str">
        <f>IF(Badges!H296="A","A"," ")</f>
        <v xml:space="preserve"> </v>
      </c>
    </row>
    <row r="20" spans="1:19" x14ac:dyDescent="0.2">
      <c r="A20" s="503" t="str">
        <f>Summary!A20</f>
        <v>Inventor</v>
      </c>
      <c r="B20" s="504"/>
      <c r="C20" s="282" t="str">
        <f>IF(Badges!H329="C","C",IF(Badges!H329="P","P",""))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IF(Badges!H352="C","C",IF(Badges!H352="P","P",""))</f>
        <v/>
      </c>
      <c r="E21" s="280"/>
      <c r="F21" s="283" t="str">
        <f>Badges!C77</f>
        <v>Make a salad dressing</v>
      </c>
      <c r="G21" s="281" t="str">
        <f>IF(Badges!H77="A","A"," ")</f>
        <v xml:space="preserve"> </v>
      </c>
      <c r="I21" s="280"/>
      <c r="J21" s="283" t="str">
        <f>Badges!C151</f>
        <v>Use less water by taking shorter</v>
      </c>
      <c r="K21" s="281" t="str">
        <f>IF(Badges!H150="A","A"," ")</f>
        <v xml:space="preserve"> </v>
      </c>
      <c r="M21" s="280"/>
      <c r="N21" s="283" t="str">
        <f>Badges!C224</f>
        <v>Create your own homework space</v>
      </c>
      <c r="O21" s="281" t="str">
        <f>IF(Badges!H224="A","A"," ")</f>
        <v xml:space="preserve"> </v>
      </c>
      <c r="Q21" s="280"/>
      <c r="R21" s="283" t="str">
        <f>Badges!C298</f>
        <v>You're It</v>
      </c>
      <c r="S21" s="281" t="str">
        <f>IF(Badges!H298="A","A"," ")</f>
        <v xml:space="preserve"> </v>
      </c>
    </row>
    <row r="22" spans="1:19" x14ac:dyDescent="0.2">
      <c r="A22" s="217"/>
      <c r="B22" s="327"/>
      <c r="C22" s="296"/>
      <c r="E22" s="280"/>
      <c r="F22" s="283" t="str">
        <f>Badges!C78</f>
        <v>Grow rock candy</v>
      </c>
      <c r="G22" s="281" t="str">
        <f>IF(Badges!H78="A","A"," ")</f>
        <v xml:space="preserve"> </v>
      </c>
      <c r="I22" s="280"/>
      <c r="J22" s="283" t="str">
        <f>Badges!C152</f>
        <v>Turn off the faucet when brushing</v>
      </c>
      <c r="K22" s="281" t="str">
        <f>IF(Badges!H151="A","A"," ")</f>
        <v xml:space="preserve"> </v>
      </c>
      <c r="M22" s="280"/>
      <c r="N22" s="283" t="str">
        <f>Badges!C225</f>
        <v>Make a homework station</v>
      </c>
      <c r="O22" s="281" t="str">
        <f>IF(Badges!H225="A","A"," ")</f>
        <v xml:space="preserve"> </v>
      </c>
      <c r="Q22" s="280"/>
      <c r="R22" s="283" t="str">
        <f>Badges!C299</f>
        <v>Duck, Duck, "Moo"-se</v>
      </c>
      <c r="S22" s="281" t="str">
        <f>IF(Badges!H299="A","A"," ")</f>
        <v xml:space="preserve"> </v>
      </c>
    </row>
    <row r="23" spans="1:19" x14ac:dyDescent="0.2">
      <c r="A23" s="489" t="str">
        <f>Badges!B6</f>
        <v>Computer Expert</v>
      </c>
      <c r="B23" s="490"/>
      <c r="C23" s="490"/>
      <c r="E23" s="280"/>
      <c r="F23" s="283" t="str">
        <f>Badges!C79</f>
        <v>Make your own ice cream</v>
      </c>
      <c r="G23" s="281" t="str">
        <f>IF(Badges!H79="A","A"," ")</f>
        <v xml:space="preserve"> </v>
      </c>
      <c r="I23" s="280"/>
      <c r="J23" s="283" t="str">
        <f>Badges!C153</f>
        <v>Find three ways to save water</v>
      </c>
      <c r="K23" s="281" t="str">
        <f>IF(Badges!H152="A","A"," ")</f>
        <v xml:space="preserve"> </v>
      </c>
      <c r="M23" s="280"/>
      <c r="N23" s="283" t="str">
        <f>Badges!C226</f>
        <v>Make a homework schedule</v>
      </c>
      <c r="O23" s="281" t="str">
        <f>IF(Badges!H226="A","A"," ")</f>
        <v xml:space="preserve"> </v>
      </c>
      <c r="Q23" s="280"/>
      <c r="R23" s="283" t="str">
        <f>Badges!C300</f>
        <v>Hop to it</v>
      </c>
      <c r="S23" s="281" t="str">
        <f>IF(Badges!H300="A","A","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IF(Badges!H8="A","A"," ")</f>
        <v xml:space="preserve"> </v>
      </c>
      <c r="E25" s="280"/>
      <c r="F25" s="283" t="str">
        <f>Badges!C81</f>
        <v>Follow the balloon leader</v>
      </c>
      <c r="G25" s="281" t="str">
        <f>IF(Badges!H81="A","A"," ")</f>
        <v xml:space="preserve"> </v>
      </c>
      <c r="I25" s="280"/>
      <c r="J25" s="283" t="str">
        <f>Badges!C155</f>
        <v>Make a natural cleaner</v>
      </c>
      <c r="K25" s="281" t="str">
        <f>IF(Badges!H154="A","A"," ")</f>
        <v xml:space="preserve"> </v>
      </c>
      <c r="M25" s="280"/>
      <c r="N25" s="283" t="str">
        <f>Badges!C228</f>
        <v>Make a "special dates" calendar</v>
      </c>
      <c r="O25" s="281" t="str">
        <f>IF(Badges!H228="A","A"," ")</f>
        <v xml:space="preserve"> </v>
      </c>
      <c r="Q25" s="280"/>
      <c r="R25" s="283" t="str">
        <f>Badges!C302</f>
        <v>Queen of the court</v>
      </c>
      <c r="S25" s="281" t="str">
        <f>IF(Badges!H302="A","A"," ")</f>
        <v xml:space="preserve"> </v>
      </c>
    </row>
    <row r="26" spans="1:19" x14ac:dyDescent="0.2">
      <c r="A26" s="280"/>
      <c r="B26" s="283" t="str">
        <f>Badges!C9</f>
        <v>Create a cool card</v>
      </c>
      <c r="C26" s="281" t="str">
        <f>IF(Badges!H9="A","A"," ")</f>
        <v xml:space="preserve"> </v>
      </c>
      <c r="E26" s="280"/>
      <c r="F26" s="283" t="str">
        <f>Badges!C82</f>
        <v>Make pepper dance</v>
      </c>
      <c r="G26" s="281" t="str">
        <f>IF(Badges!H82="A","A"," ")</f>
        <v xml:space="preserve"> </v>
      </c>
      <c r="I26" s="280"/>
      <c r="J26" s="283" t="str">
        <f>Badges!C156</f>
        <v>Make a natural spray to use on</v>
      </c>
      <c r="K26" s="281" t="str">
        <f>IF(Badges!H155="A","A"," ")</f>
        <v xml:space="preserve"> </v>
      </c>
      <c r="M26" s="280"/>
      <c r="N26" s="283" t="str">
        <f>Badges!C229</f>
        <v>Make a family activities schedule</v>
      </c>
      <c r="O26" s="281" t="str">
        <f>IF(Badges!H229="A","A"," ")</f>
        <v xml:space="preserve"> </v>
      </c>
      <c r="Q26" s="280"/>
      <c r="R26" s="283" t="str">
        <f>Badges!C303</f>
        <v>Field of dreams</v>
      </c>
      <c r="S26" s="281" t="str">
        <f>IF(Badges!H303="A","A"," ")</f>
        <v xml:space="preserve"> </v>
      </c>
    </row>
    <row r="27" spans="1:19" x14ac:dyDescent="0.2">
      <c r="A27" s="280"/>
      <c r="B27" s="283" t="str">
        <f>Badges!C10</f>
        <v>Build a bookmark</v>
      </c>
      <c r="C27" s="281" t="str">
        <f>IF(Badges!H10="A","A"," ")</f>
        <v xml:space="preserve"> </v>
      </c>
      <c r="E27" s="280"/>
      <c r="F27" s="283" t="str">
        <f>Badges!C79</f>
        <v>Make your own ice cream</v>
      </c>
      <c r="G27" s="281" t="str">
        <f>IF(Badges!H83="A","A"," ")</f>
        <v xml:space="preserve"> </v>
      </c>
      <c r="I27" s="280"/>
      <c r="J27" s="283" t="str">
        <f>Badges!C157</f>
        <v>Take your own reusable bag to the</v>
      </c>
      <c r="K27" s="281" t="str">
        <f>IF(Badges!H156="A","A"," ")</f>
        <v xml:space="preserve"> </v>
      </c>
      <c r="M27" s="280"/>
      <c r="N27" s="283" t="str">
        <f>Badges!C230</f>
        <v>Be a family grocery helper</v>
      </c>
      <c r="O27" s="281" t="str">
        <f>IF(Badges!H230="A","A"," ")</f>
        <v xml:space="preserve"> </v>
      </c>
      <c r="Q27" s="280"/>
      <c r="R27" s="283" t="str">
        <f>Badges!C304</f>
        <v>The new ballpark</v>
      </c>
      <c r="S27" s="281" t="str">
        <f>IF(Badges!H304="A","A","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IF(Badges!H12="A","A"," ")</f>
        <v xml:space="preserve"> </v>
      </c>
      <c r="E29" s="280"/>
      <c r="F29" s="283" t="str">
        <f>Badges!C85</f>
        <v>Eggs in salt water</v>
      </c>
      <c r="G29" s="281" t="str">
        <f>IF(Badges!H85="A","A"," ")</f>
        <v xml:space="preserve"> </v>
      </c>
      <c r="I29" s="280"/>
      <c r="J29" s="283" t="str">
        <f>Badges!C159</f>
        <v>How much trash can you stash</v>
      </c>
      <c r="K29" s="281" t="str">
        <f>IF(Badges!H158="A","A"," ")</f>
        <v xml:space="preserve"> </v>
      </c>
      <c r="M29" s="280"/>
      <c r="N29" s="283" t="str">
        <f>Badges!C232</f>
        <v>Organize a Girl Scout place</v>
      </c>
      <c r="O29" s="281" t="str">
        <f>IF(Badges!H232="A","A"," ")</f>
        <v xml:space="preserve"> </v>
      </c>
      <c r="Q29" s="280">
        <v>1</v>
      </c>
      <c r="R29" s="283" t="str">
        <f>Badges!C308</f>
        <v>Warm up your inventor's mind</v>
      </c>
      <c r="S29" s="294"/>
    </row>
    <row r="30" spans="1:19" x14ac:dyDescent="0.2">
      <c r="A30" s="280"/>
      <c r="B30" s="283" t="str">
        <f>Badges!C13</f>
        <v>Hometown history</v>
      </c>
      <c r="C30" s="281" t="str">
        <f>IF(Badges!H13="A","A"," ")</f>
        <v xml:space="preserve"> </v>
      </c>
      <c r="E30" s="280"/>
      <c r="F30" s="283" t="str">
        <f>Badges!C86</f>
        <v>Dancing raisins</v>
      </c>
      <c r="G30" s="281" t="str">
        <f>IF(Badges!H86="A","A"," ")</f>
        <v xml:space="preserve"> </v>
      </c>
      <c r="I30" s="280"/>
      <c r="J30" s="283" t="str">
        <f>Badges!C160</f>
        <v>Recycle plastic bags</v>
      </c>
      <c r="K30" s="281" t="str">
        <f>IF(Badges!H159="A","A"," ")</f>
        <v xml:space="preserve"> </v>
      </c>
      <c r="M30" s="280"/>
      <c r="N30" s="283" t="str">
        <f>Badges!C233</f>
        <v>Organize a community place</v>
      </c>
      <c r="O30" s="281" t="str">
        <f>IF(Badges!H233="A","A"," ")</f>
        <v xml:space="preserve"> </v>
      </c>
      <c r="Q30" s="280"/>
      <c r="R30" s="283" t="str">
        <f>Badges!C309</f>
        <v>Make up five new uses for a box</v>
      </c>
      <c r="S30" s="281" t="str">
        <f>IF(Badges!H309="A","A"," ")</f>
        <v xml:space="preserve"> </v>
      </c>
    </row>
    <row r="31" spans="1:19" x14ac:dyDescent="0.2">
      <c r="A31" s="280"/>
      <c r="B31" s="283" t="str">
        <f>Badges!C14</f>
        <v>Online art walk</v>
      </c>
      <c r="C31" s="281" t="str">
        <f>IF(Badges!H14="A","A"," ")</f>
        <v xml:space="preserve"> </v>
      </c>
      <c r="E31" s="280"/>
      <c r="F31" s="283" t="str">
        <f>Badges!C83</f>
        <v>Bend water</v>
      </c>
      <c r="G31" s="281" t="str">
        <f>IF(Badges!H87="A","A"," ")</f>
        <v xml:space="preserve"> </v>
      </c>
      <c r="I31" s="280"/>
      <c r="J31" s="283" t="str">
        <f>Badges!C161</f>
        <v>Donate toys and clothes</v>
      </c>
      <c r="K31" s="281" t="str">
        <f>IF(Badges!H160="A","A"," ")</f>
        <v xml:space="preserve"> </v>
      </c>
      <c r="M31" s="280"/>
      <c r="N31" s="283" t="str">
        <f>Badges!C234</f>
        <v>Help a relative, friend, or neighbor</v>
      </c>
      <c r="O31" s="281" t="str">
        <f>IF(Badges!H234="A","A"," ")</f>
        <v xml:space="preserve"> </v>
      </c>
      <c r="Q31" s="280"/>
      <c r="R31" s="283" t="str">
        <f>Badges!C310</f>
        <v>Come up with fun and different</v>
      </c>
      <c r="S31" s="281" t="str">
        <f>IF(Badges!H310="A","A","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IF(Badges!H311="A","A"," ")</f>
        <v xml:space="preserve"> </v>
      </c>
    </row>
    <row r="33" spans="1:19" x14ac:dyDescent="0.2">
      <c r="A33" s="280"/>
      <c r="B33" s="283" t="str">
        <f>Badges!C16</f>
        <v>Road trip</v>
      </c>
      <c r="C33" s="281" t="str">
        <f>IF(Badges!H16="A","A"," ")</f>
        <v xml:space="preserve"> </v>
      </c>
      <c r="E33" s="280"/>
      <c r="F33" s="283" t="str">
        <f>Badges!C89</f>
        <v>Soda geyser</v>
      </c>
      <c r="G33" s="281" t="str">
        <f>IF(Badges!H89="A","A"," ")</f>
        <v xml:space="preserve"> </v>
      </c>
      <c r="I33" s="280"/>
      <c r="J33" s="283" t="str">
        <f>Badges!C163</f>
        <v>Clean or replace an air filter</v>
      </c>
      <c r="K33" s="281" t="str">
        <f>IF(Badges!H162="A","A","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IF(Badges!H17="A","A"," ")</f>
        <v xml:space="preserve"> </v>
      </c>
      <c r="E34" s="280"/>
      <c r="F34" s="283" t="str">
        <f>Badges!C90</f>
        <v>Film-canister rockets</v>
      </c>
      <c r="G34" s="281" t="str">
        <f>IF(Badges!H90="A","A"," ")</f>
        <v xml:space="preserve"> </v>
      </c>
      <c r="I34" s="280"/>
      <c r="J34" s="283" t="str">
        <f>Badges!C164</f>
        <v>Discover natural filters</v>
      </c>
      <c r="K34" s="281" t="str">
        <f>IF(Badges!H163="A","A"," ")</f>
        <v xml:space="preserve"> </v>
      </c>
      <c r="M34" s="280"/>
      <c r="N34" s="283" t="str">
        <f>Badges!C240</f>
        <v>Make a letterboxing dictionary</v>
      </c>
      <c r="O34" s="281" t="str">
        <f>IF(Badges!H240="A","A"," ")</f>
        <v xml:space="preserve"> </v>
      </c>
      <c r="Q34" s="280"/>
      <c r="R34" s="283" t="str">
        <f>Badges!C313</f>
        <v>Making music</v>
      </c>
      <c r="S34" s="281" t="str">
        <f>IF(Badges!H313="A","A"," ")</f>
        <v xml:space="preserve"> </v>
      </c>
    </row>
    <row r="35" spans="1:19" x14ac:dyDescent="0.2">
      <c r="A35" s="280"/>
      <c r="B35" s="283" t="str">
        <f>Badges!C18</f>
        <v>3…2…1…blastoff!</v>
      </c>
      <c r="C35" s="281" t="str">
        <f>IF(Badges!H18="A","A"," ")</f>
        <v xml:space="preserve"> </v>
      </c>
      <c r="E35" s="280"/>
      <c r="F35" s="283" t="str">
        <f>Badges!C87</f>
        <v>Lemons vs. limes</v>
      </c>
      <c r="G35" s="281" t="str">
        <f>IF(Badges!H91="A","A"," ")</f>
        <v xml:space="preserve"> </v>
      </c>
      <c r="I35" s="280"/>
      <c r="J35" s="283" t="str">
        <f>Badges!C165</f>
        <v>Make a natural air freshener</v>
      </c>
      <c r="K35" s="281" t="str">
        <f>IF(Badges!H164="A","A"," ")</f>
        <v xml:space="preserve"> </v>
      </c>
      <c r="M35" s="280"/>
      <c r="N35" s="283" t="str">
        <f>Badges!C241</f>
        <v>Think of hiding places</v>
      </c>
      <c r="O35" s="281" t="str">
        <f>IF(Badges!H241="A","A"," ")</f>
        <v xml:space="preserve"> </v>
      </c>
      <c r="Q35" s="280"/>
      <c r="R35" s="283" t="str">
        <f>Badges!C314</f>
        <v>Carrying lunch</v>
      </c>
      <c r="S35" s="281" t="str">
        <f>IF(Badges!H314="A","A","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IF(Badges!H242="A","A"," ")</f>
        <v xml:space="preserve"> </v>
      </c>
      <c r="Q36" s="280"/>
      <c r="R36" s="283" t="str">
        <f>Badges!C315</f>
        <v>Watering plants</v>
      </c>
      <c r="S36" s="281" t="str">
        <f>IF(Badges!H315="A","A"," ")</f>
        <v xml:space="preserve"> </v>
      </c>
    </row>
    <row r="37" spans="1:19" ht="12.75" customHeight="1" x14ac:dyDescent="0.2">
      <c r="A37" s="280"/>
      <c r="B37" s="283" t="str">
        <f>Badges!C20</f>
        <v>Here is my card</v>
      </c>
      <c r="C37" s="281" t="str">
        <f>IF(Badges!H20="A","A"," ")</f>
        <v xml:space="preserve"> </v>
      </c>
      <c r="E37" s="280"/>
      <c r="F37" s="283" t="str">
        <f>Badges!C93</f>
        <v>Giant bubbles</v>
      </c>
      <c r="G37" s="281" t="str">
        <f>IF(Badges!H93="A","A","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IF(Badges!H21="A","A"," ")</f>
        <v xml:space="preserve"> </v>
      </c>
      <c r="E38" s="280"/>
      <c r="F38" s="283" t="str">
        <f>Badges!C94</f>
        <v>Homemade Silly Putty</v>
      </c>
      <c r="G38" s="281" t="str">
        <f>IF(Badges!H94="A","A"," ")</f>
        <v xml:space="preserve"> </v>
      </c>
      <c r="I38" s="280"/>
      <c r="J38" s="283" t="str">
        <f>Badges!C170</f>
        <v>Hold a scavenger hunt in your</v>
      </c>
      <c r="K38" s="281" t="str">
        <f>IF(Badges!H170="A","A"," ")</f>
        <v xml:space="preserve"> </v>
      </c>
      <c r="M38" s="280"/>
      <c r="N38" s="283" t="str">
        <f>Badges!C244</f>
        <v>Cut your own stamp from craft foam</v>
      </c>
      <c r="O38" s="281" t="str">
        <f>IF(Badges!H244="A","A"," ")</f>
        <v xml:space="preserve"> </v>
      </c>
      <c r="Q38" s="280"/>
      <c r="R38" s="283" t="str">
        <f>Badges!C317</f>
        <v>Mornings</v>
      </c>
      <c r="S38" s="281" t="str">
        <f>IF(Badges!H317="A","A"," ")</f>
        <v xml:space="preserve"> </v>
      </c>
    </row>
    <row r="39" spans="1:19" x14ac:dyDescent="0.2">
      <c r="A39" s="280"/>
      <c r="B39" s="283" t="str">
        <f>Badges!C22</f>
        <v>Dear President…</v>
      </c>
      <c r="C39" s="281" t="str">
        <f>IF(Badges!H22="A","A"," ")</f>
        <v xml:space="preserve"> </v>
      </c>
      <c r="E39" s="280"/>
      <c r="F39" s="283" t="str">
        <f>Badges!C91</f>
        <v>Blow up a balloon without using</v>
      </c>
      <c r="G39" s="281" t="str">
        <f>IF(Badges!H95="A","A"," ")</f>
        <v xml:space="preserve"> </v>
      </c>
      <c r="I39" s="280"/>
      <c r="J39" s="283" t="str">
        <f>Badges!C171</f>
        <v>Play Kim's Game</v>
      </c>
      <c r="K39" s="281" t="str">
        <f>IF(Badges!H171="A","A"," ")</f>
        <v xml:space="preserve"> </v>
      </c>
      <c r="M39" s="280"/>
      <c r="N39" s="283" t="str">
        <f>Badges!C245</f>
        <v>Use a stamp-making kit from a</v>
      </c>
      <c r="O39" s="281" t="str">
        <f>IF(Badges!H245="A","A"," ")</f>
        <v xml:space="preserve"> </v>
      </c>
      <c r="Q39" s="280"/>
      <c r="R39" s="283" t="str">
        <f>Badges!C318</f>
        <v>Lunch at school</v>
      </c>
      <c r="S39" s="281" t="str">
        <f>IF(Badges!H318="A","A","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IF(Badges!H172="A","A"," ")</f>
        <v xml:space="preserve"> </v>
      </c>
      <c r="M40" s="280"/>
      <c r="N40" s="283" t="str">
        <f>Badges!C246</f>
        <v>Choose a special stamp</v>
      </c>
      <c r="O40" s="281" t="str">
        <f>IF(Badges!H246="A","A"," ")</f>
        <v xml:space="preserve"> </v>
      </c>
      <c r="Q40" s="280"/>
      <c r="R40" s="283" t="str">
        <f>Badges!C319</f>
        <v>Brownie meetings</v>
      </c>
      <c r="S40" s="281" t="str">
        <f>IF(Badges!H319="A","A"," ")</f>
        <v xml:space="preserve"> </v>
      </c>
    </row>
    <row r="41" spans="1:19" x14ac:dyDescent="0.2">
      <c r="A41" s="280"/>
      <c r="B41" s="283" t="str">
        <f>Badges!C24</f>
        <v>Game on</v>
      </c>
      <c r="C41" s="281" t="str">
        <f>IF(Badges!H24="A","A","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IF(Badges!H25="A","A"," ")</f>
        <v xml:space="preserve"> </v>
      </c>
      <c r="E42" s="280"/>
      <c r="F42" s="283" t="str">
        <f>Badges!C100</f>
        <v>Read two stories starring families</v>
      </c>
      <c r="G42" s="281" t="str">
        <f>IF(Badges!H100="A","A"," ")</f>
        <v xml:space="preserve"> </v>
      </c>
      <c r="I42" s="280"/>
      <c r="J42" s="283" t="str">
        <f>Badges!C174</f>
        <v>Listen for 10 different sounds</v>
      </c>
      <c r="K42" s="281" t="str">
        <f>IF(Badges!H174="A","A"," ")</f>
        <v xml:space="preserve"> </v>
      </c>
      <c r="M42" s="280"/>
      <c r="N42" s="283" t="str">
        <f>Badges!C248</f>
        <v>Create a fill-in-the-blank clue</v>
      </c>
      <c r="O42" s="281" t="str">
        <f>IF(Badges!H248="A","A"," ")</f>
        <v xml:space="preserve"> </v>
      </c>
      <c r="Q42" s="280"/>
      <c r="R42" s="283" t="str">
        <f>Badges!C321</f>
        <v>Mind-map</v>
      </c>
      <c r="S42" s="281" t="str">
        <f>IF(Badges!H321="A","A"," ")</f>
        <v xml:space="preserve"> </v>
      </c>
    </row>
    <row r="43" spans="1:19" ht="12.75" customHeight="1" x14ac:dyDescent="0.2">
      <c r="A43" s="280"/>
      <c r="B43" s="283" t="str">
        <f>Badges!C26</f>
        <v>Print on</v>
      </c>
      <c r="C43" s="281" t="str">
        <f>IF(Badges!H26="A","A"," ")</f>
        <v xml:space="preserve"> </v>
      </c>
      <c r="E43" s="280"/>
      <c r="F43" s="283" t="str">
        <f>Badges!C101</f>
        <v>Watch a family story</v>
      </c>
      <c r="G43" s="281" t="str">
        <f>IF(Badges!H101="A","A"," ")</f>
        <v xml:space="preserve"> </v>
      </c>
      <c r="I43" s="280"/>
      <c r="J43" s="283" t="str">
        <f>Badges!C175</f>
        <v>Listen to sound boxes</v>
      </c>
      <c r="K43" s="281" t="str">
        <f>IF(Badges!H175="A","A"," ")</f>
        <v xml:space="preserve"> </v>
      </c>
      <c r="M43" s="280"/>
      <c r="N43" s="283" t="str">
        <f>Badges!C249</f>
        <v>Create a scramble</v>
      </c>
      <c r="O43" s="281" t="str">
        <f>IF(Badges!H249="A","A"," ")</f>
        <v xml:space="preserve"> </v>
      </c>
      <c r="Q43" s="280"/>
      <c r="R43" s="283" t="str">
        <f>Badges!C322</f>
        <v>Sketch it out</v>
      </c>
      <c r="S43" s="281" t="str">
        <f>IF(Badges!H322="A","A"," ")</f>
        <v xml:space="preserve"> </v>
      </c>
    </row>
    <row r="44" spans="1:19" x14ac:dyDescent="0.2">
      <c r="A44" s="489" t="str">
        <f>Badges!B29</f>
        <v>My Best Self</v>
      </c>
      <c r="B44" s="490"/>
      <c r="C44" s="490"/>
      <c r="E44" s="280"/>
      <c r="F44" s="283" t="str">
        <f>Badges!C102</f>
        <v>Share family stories with friends</v>
      </c>
      <c r="G44" s="281" t="str">
        <f>IF(Badges!H102="A","A"," ")</f>
        <v xml:space="preserve"> </v>
      </c>
      <c r="I44" s="280"/>
      <c r="J44" s="283" t="str">
        <f>Badges!C176</f>
        <v>Wear safety earplugs to understand</v>
      </c>
      <c r="K44" s="281" t="str">
        <f>IF(Badges!H176="A","A"," ")</f>
        <v xml:space="preserve"> </v>
      </c>
      <c r="M44" s="280"/>
      <c r="N44" s="283" t="str">
        <f>Badges!C250</f>
        <v>Create a number code clue</v>
      </c>
      <c r="O44" s="281" t="str">
        <f>IF(Badges!H250="A","A"," ")</f>
        <v xml:space="preserve"> </v>
      </c>
      <c r="Q44" s="280"/>
      <c r="R44" s="283" t="str">
        <f>Badges!C323</f>
        <v>Buddy up and brainstorm lots of</v>
      </c>
      <c r="S44" s="281" t="str">
        <f>IF(Badges!H323="A","A","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IF(Badges!H31="A","A"," ")</f>
        <v xml:space="preserve"> </v>
      </c>
      <c r="E46" s="280"/>
      <c r="F46" s="283" t="str">
        <f>Badges!C104</f>
        <v>Ask about a festival, holiday, or</v>
      </c>
      <c r="G46" s="281" t="str">
        <f>IF(Badges!H104="A","A"," ")</f>
        <v xml:space="preserve"> </v>
      </c>
      <c r="I46" s="280"/>
      <c r="J46" s="283" t="str">
        <f>Badges!C178</f>
        <v>Follow a friend using only your nose</v>
      </c>
      <c r="K46" s="281" t="str">
        <f>IF(Badges!H178="A","A"," ")</f>
        <v xml:space="preserve"> </v>
      </c>
      <c r="M46" s="280"/>
      <c r="N46" s="283" t="str">
        <f>Badges!C252</f>
        <v>Go on a letterbox search using a</v>
      </c>
      <c r="O46" s="281" t="str">
        <f>IF(Badges!H252="A","A"," ")</f>
        <v xml:space="preserve"> </v>
      </c>
      <c r="Q46" s="280"/>
      <c r="R46" s="283" t="str">
        <f>Badges!C325</f>
        <v>Draw it</v>
      </c>
      <c r="S46" s="281" t="str">
        <f>IF(Badges!H325="A","A"," ")</f>
        <v xml:space="preserve"> </v>
      </c>
    </row>
    <row r="47" spans="1:19" x14ac:dyDescent="0.2">
      <c r="A47" s="280"/>
      <c r="B47" s="283" t="str">
        <f>Badges!C32</f>
        <v xml:space="preserve">Write on your elf self where you </v>
      </c>
      <c r="C47" s="281" t="str">
        <f>IF(Badges!H32="A","A"," ")</f>
        <v xml:space="preserve"> </v>
      </c>
      <c r="E47" s="280"/>
      <c r="F47" s="283" t="str">
        <f>Badges!C105</f>
        <v>Ask about a song, game, or</v>
      </c>
      <c r="G47" s="281" t="str">
        <f>IF(Badges!H105="A","A"," ")</f>
        <v xml:space="preserve"> </v>
      </c>
      <c r="I47" s="280"/>
      <c r="J47" s="283" t="str">
        <f>Badges!C179</f>
        <v>Play a smelly game with your</v>
      </c>
      <c r="K47" s="281" t="str">
        <f>IF(Badges!H179="A","A"," ")</f>
        <v xml:space="preserve"> </v>
      </c>
      <c r="M47" s="280"/>
      <c r="N47" s="283" t="str">
        <f>Badges!C253</f>
        <v>Go on an adventure in a new place</v>
      </c>
      <c r="O47" s="281" t="str">
        <f>IF(Badges!H253="A","A"," ")</f>
        <v xml:space="preserve"> </v>
      </c>
      <c r="Q47" s="280"/>
      <c r="R47" s="283" t="str">
        <f>Badges!C326</f>
        <v>Act it out</v>
      </c>
      <c r="S47" s="281" t="str">
        <f>IF(Badges!H326="A","A"," ")</f>
        <v xml:space="preserve"> </v>
      </c>
    </row>
    <row r="48" spans="1:19" x14ac:dyDescent="0.2">
      <c r="A48" s="280"/>
      <c r="B48" s="283" t="str">
        <f>Badges!C33</f>
        <v>Share how you're unique</v>
      </c>
      <c r="C48" s="281" t="str">
        <f>IF(Badges!H33="A","A"," ")</f>
        <v xml:space="preserve"> </v>
      </c>
      <c r="E48" s="280"/>
      <c r="F48" s="283" t="str">
        <f>Badges!C106</f>
        <v>Ask about a family recipe</v>
      </c>
      <c r="G48" s="281" t="str">
        <f>IF(Badges!H106="A","A"," ")</f>
        <v xml:space="preserve"> </v>
      </c>
      <c r="I48" s="280"/>
      <c r="J48" s="283" t="str">
        <f>Badges!C180</f>
        <v>Try sniffing out three different foods</v>
      </c>
      <c r="K48" s="281" t="str">
        <f>IF(Badges!H180="A","A"," ")</f>
        <v xml:space="preserve"> </v>
      </c>
      <c r="M48" s="280"/>
      <c r="N48" s="283" t="str">
        <f>Badges!C254</f>
        <v xml:space="preserve">Go on a letterbox search that </v>
      </c>
      <c r="O48" s="281" t="str">
        <f>IF(Badges!H254="A","A"," ")</f>
        <v xml:space="preserve"> </v>
      </c>
      <c r="Q48" s="280"/>
      <c r="R48" s="283" t="str">
        <f>Badges!C327</f>
        <v>Build it</v>
      </c>
      <c r="S48" s="281" t="str">
        <f>IF(Badges!H327="A","A","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IF(Badges!H35="A","A"," ")</f>
        <v xml:space="preserve"> </v>
      </c>
      <c r="E50" s="280"/>
      <c r="F50" s="283" t="str">
        <f>Badges!C108</f>
        <v>Use the story tree</v>
      </c>
      <c r="G50" s="281" t="str">
        <f>IF(Badges!H108="A","A"," ")</f>
        <v xml:space="preserve"> </v>
      </c>
      <c r="I50" s="280"/>
      <c r="J50" s="283" t="str">
        <f>Badges!C182</f>
        <v>Do a taste test with salty, sweet</v>
      </c>
      <c r="K50" s="281" t="str">
        <f>IF(Badges!H182="A","A"," ")</f>
        <v xml:space="preserve"> </v>
      </c>
      <c r="M50" s="280"/>
      <c r="N50" s="283" t="str">
        <f>Badges!C256</f>
        <v>Hide a letterbox in your yard</v>
      </c>
      <c r="O50" s="281" t="str">
        <f>IF(Badges!H256="A","A"," ")</f>
        <v xml:space="preserve"> </v>
      </c>
      <c r="Q50" s="280">
        <v>1</v>
      </c>
      <c r="R50" s="283" t="str">
        <f>Badges!C331</f>
        <v>Make friendly introductions</v>
      </c>
      <c r="S50" s="294"/>
    </row>
    <row r="51" spans="1:19" x14ac:dyDescent="0.2">
      <c r="A51" s="280"/>
      <c r="B51" s="283" t="str">
        <f>Badges!C36</f>
        <v>Try three different kinds of exercise</v>
      </c>
      <c r="C51" s="281" t="str">
        <f>IF(Badges!H36="A","A"," ")</f>
        <v xml:space="preserve"> </v>
      </c>
      <c r="E51" s="280"/>
      <c r="F51" s="283" t="str">
        <f>Badges!C109</f>
        <v>Draw or paint your tree</v>
      </c>
      <c r="G51" s="281" t="str">
        <f>IF(Badges!H109="A","A"," ")</f>
        <v xml:space="preserve"> </v>
      </c>
      <c r="I51" s="280"/>
      <c r="J51" s="283" t="str">
        <f>Badges!C183</f>
        <v>Look at the taste buds on a friend's</v>
      </c>
      <c r="K51" s="281" t="str">
        <f>IF(Badges!H183="A","A"," ")</f>
        <v xml:space="preserve"> </v>
      </c>
      <c r="M51" s="280"/>
      <c r="N51" s="283" t="str">
        <f>Badges!C257</f>
        <v>Hide a letterbox along a nearby</v>
      </c>
      <c r="O51" s="281" t="str">
        <f>IF(Badges!H257="A","A"," ")</f>
        <v xml:space="preserve"> </v>
      </c>
      <c r="Q51" s="280"/>
      <c r="R51" s="283" t="str">
        <f>Badges!C332</f>
        <v>Introduce yourself</v>
      </c>
      <c r="S51" s="281" t="str">
        <f>IF(Badges!H332="A","A"," ")</f>
        <v xml:space="preserve"> </v>
      </c>
    </row>
    <row r="52" spans="1:19" x14ac:dyDescent="0.2">
      <c r="A52" s="280"/>
      <c r="B52" s="283" t="str">
        <f>Badges!C37</f>
        <v>Take a thirsty challenge</v>
      </c>
      <c r="C52" s="281" t="str">
        <f>IF(Badges!H37="A","A"," ")</f>
        <v xml:space="preserve"> </v>
      </c>
      <c r="E52" s="280"/>
      <c r="F52" s="283" t="str">
        <f>Badges!C110</f>
        <v xml:space="preserve">Use software on a computer, or </v>
      </c>
      <c r="G52" s="281" t="str">
        <f>IF(Badges!H110="A","A"," ")</f>
        <v xml:space="preserve"> </v>
      </c>
      <c r="I52" s="280"/>
      <c r="J52" s="283" t="str">
        <f>Badges!C184</f>
        <v>Explore how sight influences taste</v>
      </c>
      <c r="K52" s="281" t="str">
        <f>IF(Badges!H184="A","A"," ")</f>
        <v xml:space="preserve"> </v>
      </c>
      <c r="M52" s="280"/>
      <c r="N52" s="283" t="str">
        <f>Badges!C258</f>
        <v>Hide a letterbox using compass</v>
      </c>
      <c r="O52" s="281" t="str">
        <f>IF(Badges!H258="A","A"," ")</f>
        <v xml:space="preserve"> </v>
      </c>
      <c r="Q52" s="280"/>
      <c r="R52" s="283" t="str">
        <f>Badges!C333</f>
        <v>Introduce a friend to someone else</v>
      </c>
      <c r="S52" s="281" t="str">
        <f>IF(Badges!H333="A","A","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IF(Badges!H334="A","A"," ")</f>
        <v xml:space="preserve"> </v>
      </c>
    </row>
    <row r="54" spans="1:19" x14ac:dyDescent="0.2">
      <c r="A54" s="280"/>
      <c r="B54" s="283" t="str">
        <f>Badges!C39</f>
        <v>Talk about three common reasons</v>
      </c>
      <c r="C54" s="281" t="str">
        <f>IF(Badges!H39="A","A"," ")</f>
        <v xml:space="preserve"> </v>
      </c>
      <c r="E54" s="280"/>
      <c r="F54" s="283" t="str">
        <f>Badges!C112</f>
        <v>Ask about an old photo</v>
      </c>
      <c r="G54" s="281" t="str">
        <f>IF(Badges!H112="A","A"," ")</f>
        <v xml:space="preserve"> </v>
      </c>
      <c r="I54" s="280"/>
      <c r="J54" s="283" t="str">
        <f>Badges!C186</f>
        <v>Find things that have different</v>
      </c>
      <c r="K54" s="281" t="str">
        <f>IF(Badges!H186="A","A","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IF(Badges!H40="A","A"," ")</f>
        <v xml:space="preserve"> </v>
      </c>
      <c r="E55" s="280"/>
      <c r="F55" s="283" t="str">
        <f>Badges!C113</f>
        <v>Talk about an object that has been</v>
      </c>
      <c r="G55" s="281" t="str">
        <f>IF(Badges!H113="A","A"," ")</f>
        <v xml:space="preserve"> </v>
      </c>
      <c r="I55" s="280"/>
      <c r="J55" s="283" t="str">
        <f>Badges!C187</f>
        <v>Try an arm or leg touch test</v>
      </c>
      <c r="K55" s="281" t="str">
        <f>IF(Badges!H187="A","A"," ")</f>
        <v xml:space="preserve"> </v>
      </c>
      <c r="M55" s="280"/>
      <c r="N55" s="283" t="str">
        <f>Badges!C263</f>
        <v>Play bingo at a pet store</v>
      </c>
      <c r="O55" s="281" t="str">
        <f>IF(Badges!H263="A","A"," ")</f>
        <v xml:space="preserve"> </v>
      </c>
      <c r="Q55" s="280"/>
      <c r="R55" s="283" t="str">
        <f>Badges!C336</f>
        <v>Write a name poem</v>
      </c>
      <c r="S55" s="281" t="str">
        <f>IF(Badges!H336="A","A"," ")</f>
        <v xml:space="preserve"> </v>
      </c>
    </row>
    <row r="56" spans="1:19" x14ac:dyDescent="0.2">
      <c r="A56" s="280"/>
      <c r="B56" s="283" t="str">
        <f>Badges!C41</f>
        <v>Find out about bandages</v>
      </c>
      <c r="C56" s="281" t="str">
        <f>IF(Badges!H41="A","A"," ")</f>
        <v xml:space="preserve"> </v>
      </c>
      <c r="E56" s="280"/>
      <c r="F56" s="283" t="str">
        <f>Badges!C114</f>
        <v>Ask about an object that belongs</v>
      </c>
      <c r="G56" s="281" t="str">
        <f>IF(Badges!H114="A","A"," ")</f>
        <v xml:space="preserve"> </v>
      </c>
      <c r="I56" s="280"/>
      <c r="J56" s="283" t="str">
        <f>Badges!C188</f>
        <v>Try Braille</v>
      </c>
      <c r="K56" s="281" t="str">
        <f>IF(Badges!H188="A","A"," ")</f>
        <v xml:space="preserve"> </v>
      </c>
      <c r="M56" s="280"/>
      <c r="N56" s="283" t="str">
        <f>Badges!C264</f>
        <v>Play bingo at a veterinarian's office</v>
      </c>
      <c r="O56" s="281" t="str">
        <f>IF(Badges!H264="A","A"," ")</f>
        <v xml:space="preserve"> </v>
      </c>
      <c r="Q56" s="280"/>
      <c r="R56" s="283" t="str">
        <f>Badges!C337</f>
        <v>Give something special to a friend</v>
      </c>
      <c r="S56" s="281" t="str">
        <f>IF(Badges!H337="A","A","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IF(Badges!H265="A","A"," ")</f>
        <v xml:space="preserve"> </v>
      </c>
      <c r="Q57" s="280"/>
      <c r="R57" s="283" t="str">
        <f>Badges!C338</f>
        <v>Be a friend to someone you don't</v>
      </c>
      <c r="S57" s="281" t="str">
        <f>IF(Badges!H338="A","A"," ")</f>
        <v xml:space="preserve"> </v>
      </c>
    </row>
    <row r="58" spans="1:19" x14ac:dyDescent="0.2">
      <c r="A58" s="280"/>
      <c r="B58" s="283" t="str">
        <f>Badges!C43</f>
        <v>Create a "happy box" with five</v>
      </c>
      <c r="C58" s="281" t="str">
        <f>IF(Badges!H43="A","A"," ")</f>
        <v xml:space="preserve"> </v>
      </c>
      <c r="E58" s="280"/>
      <c r="F58" s="283" t="str">
        <f>Badges!C116</f>
        <v>Have a "family tree" potluck party</v>
      </c>
      <c r="G58" s="281" t="str">
        <f>IF(Badges!H116="A","A","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IF(Badges!H44="A","A"," ")</f>
        <v xml:space="preserve"> </v>
      </c>
      <c r="E59" s="280"/>
      <c r="F59" s="283" t="str">
        <f>Badges!C117</f>
        <v>Make a family crest</v>
      </c>
      <c r="G59" s="281" t="str">
        <f>IF(Badges!H117="A","A"," ")</f>
        <v xml:space="preserve"> </v>
      </c>
      <c r="I59" s="280"/>
      <c r="J59" s="283" t="str">
        <f>Badges!C193</f>
        <v>Find a trail</v>
      </c>
      <c r="K59" s="281" t="str">
        <f>IF(Badges!H193="A","A"," ")</f>
        <v xml:space="preserve"> </v>
      </c>
      <c r="M59" s="280"/>
      <c r="N59" s="283" t="str">
        <f>Badges!C267</f>
        <v>Be the cage or tank cleaner</v>
      </c>
      <c r="O59" s="281" t="str">
        <f>IF(Badges!H267="A","A"," ")</f>
        <v xml:space="preserve"> </v>
      </c>
      <c r="Q59" s="280"/>
      <c r="R59" s="283" t="str">
        <f>Badges!C340</f>
        <v>Do a friend's favorite thing</v>
      </c>
      <c r="S59" s="281" t="str">
        <f>IF(Badges!H340="A","A"," ")</f>
        <v xml:space="preserve"> </v>
      </c>
    </row>
    <row r="60" spans="1:19" x14ac:dyDescent="0.2">
      <c r="A60" s="280"/>
      <c r="B60" s="283" t="str">
        <f>Badges!C45</f>
        <v xml:space="preserve">Moving helps our bodies feel </v>
      </c>
      <c r="C60" s="281" t="str">
        <f>IF(Badges!H45="A","A"," ")</f>
        <v xml:space="preserve"> </v>
      </c>
      <c r="E60" s="280"/>
      <c r="F60" s="283" t="str">
        <f>Badges!C118</f>
        <v>Become pen pals with another</v>
      </c>
      <c r="G60" s="281" t="str">
        <f>IF(Badges!H118="A","A"," ")</f>
        <v xml:space="preserve"> </v>
      </c>
      <c r="I60" s="280"/>
      <c r="J60" s="283" t="str">
        <f>Badges!C194</f>
        <v>Ask an expert</v>
      </c>
      <c r="K60" s="281" t="str">
        <f>IF(Badges!H194="A","A"," ")</f>
        <v xml:space="preserve"> </v>
      </c>
      <c r="M60" s="280"/>
      <c r="N60" s="283" t="str">
        <f>Badges!C268</f>
        <v>Learn how to muck out a stall</v>
      </c>
      <c r="O60" s="281" t="str">
        <f>IF(Badges!H268="A","A"," ")</f>
        <v xml:space="preserve"> </v>
      </c>
      <c r="Q60" s="280"/>
      <c r="R60" s="283" t="str">
        <f>Badges!C341</f>
        <v>Share a favorite activity with a friend</v>
      </c>
      <c r="S60" s="281" t="str">
        <f>IF(Badges!H341="A","A","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IF(Badges!H195="A","A"," ")</f>
        <v xml:space="preserve"> </v>
      </c>
      <c r="M61" s="280"/>
      <c r="N61" s="283" t="str">
        <f>Badges!C269</f>
        <v>Make a cozy sleeping space for a</v>
      </c>
      <c r="O61" s="281" t="str">
        <f>IF(Badges!H269="A","A"," ")</f>
        <v xml:space="preserve"> </v>
      </c>
      <c r="Q61" s="280"/>
      <c r="R61" s="283" t="str">
        <f>Badges!C342</f>
        <v>Try a game or activity that's new to</v>
      </c>
      <c r="S61" s="281" t="str">
        <f>IF(Badges!H342="A","A"," ")</f>
        <v xml:space="preserve"> </v>
      </c>
    </row>
    <row r="62" spans="1:19" ht="12.75" customHeight="1" x14ac:dyDescent="0.2">
      <c r="A62" s="280"/>
      <c r="B62" s="283" t="str">
        <f>Badges!C47</f>
        <v>Visit a doctor, dentist, or</v>
      </c>
      <c r="C62" s="281" t="str">
        <f>IF(Badges!H47="A","A","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IF(Badges!H48="A","A"," ")</f>
        <v xml:space="preserve"> </v>
      </c>
      <c r="E63" s="280"/>
      <c r="F63" s="283" t="str">
        <f>Badges!C124</f>
        <v>Visit an art gallery or museum</v>
      </c>
      <c r="G63" s="281" t="str">
        <f>IF(Badges!H124="A","A"," ")</f>
        <v xml:space="preserve"> </v>
      </c>
      <c r="I63" s="280"/>
      <c r="J63" s="283" t="str">
        <f>Badges!C197</f>
        <v>Learn to follow trail signs</v>
      </c>
      <c r="K63" s="281" t="str">
        <f>IF(Badges!H197="A","A"," ")</f>
        <v xml:space="preserve"> </v>
      </c>
      <c r="M63" s="280"/>
      <c r="N63" s="283" t="str">
        <f>Badges!C271</f>
        <v>Ask a veterinarian about health</v>
      </c>
      <c r="O63" s="281" t="str">
        <f>IF(Badges!H271="A","A"," ")</f>
        <v xml:space="preserve"> </v>
      </c>
      <c r="Q63" s="280"/>
      <c r="R63" s="283" t="str">
        <f>Badges!C344</f>
        <v>Practice being a good listener</v>
      </c>
      <c r="S63" s="281" t="str">
        <f>IF(Badges!H344="A","A"," ")</f>
        <v xml:space="preserve"> </v>
      </c>
    </row>
    <row r="64" spans="1:19" x14ac:dyDescent="0.2">
      <c r="A64" s="280"/>
      <c r="B64" s="283" t="str">
        <f>Badges!C49</f>
        <v>Meet someone who works in an</v>
      </c>
      <c r="C64" s="281" t="str">
        <f>IF(Badges!H49="A","A"," ")</f>
        <v xml:space="preserve"> </v>
      </c>
      <c r="E64" s="280"/>
      <c r="F64" s="283" t="str">
        <f>Badges!C125</f>
        <v>Look for clay in your life</v>
      </c>
      <c r="G64" s="281" t="str">
        <f>IF(Badges!H125="A","A"," ")</f>
        <v xml:space="preserve"> </v>
      </c>
      <c r="I64" s="280"/>
      <c r="J64" s="283" t="str">
        <f>Badges!C198</f>
        <v>Practice observation on a</v>
      </c>
      <c r="K64" s="281" t="str">
        <f>IF(Badges!H198="A","A"," ")</f>
        <v xml:space="preserve"> </v>
      </c>
      <c r="M64" s="280"/>
      <c r="N64" s="283" t="str">
        <f>Badges!C272</f>
        <v>Help a dog get exercise for one</v>
      </c>
      <c r="O64" s="281" t="str">
        <f>IF(Badges!H272="A","A"," ")</f>
        <v xml:space="preserve"> </v>
      </c>
      <c r="Q64" s="280"/>
      <c r="R64" s="283" t="str">
        <f>Badges!C345</f>
        <v>Remember what you agree about</v>
      </c>
      <c r="S64" s="281" t="str">
        <f>IF(Badges!H345="A","A"," ")</f>
        <v xml:space="preserve"> </v>
      </c>
    </row>
    <row r="65" spans="1:19" x14ac:dyDescent="0.2">
      <c r="A65" s="489" t="str">
        <f>Badges!B52</f>
        <v>Dancer</v>
      </c>
      <c r="B65" s="490"/>
      <c r="C65" s="490"/>
      <c r="E65" s="280"/>
      <c r="F65" s="283" t="str">
        <f>Badges!C126</f>
        <v>Look in books, magazines, or</v>
      </c>
      <c r="G65" s="281" t="str">
        <f>IF(Badges!H126="A","A"," ")</f>
        <v xml:space="preserve"> </v>
      </c>
      <c r="I65" s="280"/>
      <c r="J65" s="283" t="str">
        <f>Badges!C199</f>
        <v>Know the trail</v>
      </c>
      <c r="K65" s="281" t="str">
        <f>IF(Badges!H199="A","A"," ")</f>
        <v xml:space="preserve"> </v>
      </c>
      <c r="M65" s="280"/>
      <c r="N65" s="283" t="str">
        <f>Badges!C273</f>
        <v>Find out how to keep different</v>
      </c>
      <c r="O65" s="281" t="str">
        <f>IF(Badges!H273="A","A"," ")</f>
        <v xml:space="preserve"> </v>
      </c>
      <c r="Q65" s="280"/>
      <c r="R65" s="283" t="str">
        <f>Badges!C346</f>
        <v>Find kind words</v>
      </c>
      <c r="S65" s="281" t="str">
        <f>IF(Badges!H346="A","A","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IF(Badges!H54="A","A"," ")</f>
        <v xml:space="preserve"> </v>
      </c>
      <c r="E67" s="280"/>
      <c r="F67" s="283" t="str">
        <f>Badges!C128</f>
        <v>Visit a potter's studio</v>
      </c>
      <c r="G67" s="281" t="str">
        <f>IF(Badges!H128="A","A"," ")</f>
        <v xml:space="preserve"> </v>
      </c>
      <c r="I67" s="280"/>
      <c r="J67" s="283" t="str">
        <f>Badges!C201</f>
        <v>Visit an outdoor store</v>
      </c>
      <c r="K67" s="281" t="str">
        <f>IF(Badges!H201="A","A"," ")</f>
        <v xml:space="preserve"> </v>
      </c>
      <c r="M67" s="280"/>
      <c r="N67" s="283" t="str">
        <f>Badges!C275</f>
        <v>Make up a game to play with a pet</v>
      </c>
      <c r="O67" s="281" t="str">
        <f>IF(Badges!H275="A","A"," ")</f>
        <v xml:space="preserve"> </v>
      </c>
      <c r="Q67" s="280"/>
      <c r="R67" s="283" t="str">
        <f>Badges!C348</f>
        <v>Invite another Brownie group to an</v>
      </c>
      <c r="S67" s="281" t="str">
        <f>IF(Badges!H348="A","A"," ")</f>
        <v xml:space="preserve"> </v>
      </c>
    </row>
    <row r="68" spans="1:19" x14ac:dyDescent="0.2">
      <c r="A68" s="280"/>
      <c r="B68" s="283" t="str">
        <f>Badges!C55</f>
        <v>Make your warm-up animal themed</v>
      </c>
      <c r="C68" s="281" t="str">
        <f>IF(Badges!H55="A","A"," ")</f>
        <v xml:space="preserve"> </v>
      </c>
      <c r="E68" s="280"/>
      <c r="F68" s="283" t="str">
        <f>Badges!C129</f>
        <v>Invite a craft teacher to your</v>
      </c>
      <c r="G68" s="281" t="str">
        <f>IF(Badges!H129="A","A"," ")</f>
        <v xml:space="preserve"> </v>
      </c>
      <c r="I68" s="280"/>
      <c r="J68" s="283" t="str">
        <f>Badges!C202</f>
        <v>Ask an older Girl Scout</v>
      </c>
      <c r="K68" s="281" t="str">
        <f>IF(Badges!H202="A","A"," ")</f>
        <v xml:space="preserve"> </v>
      </c>
      <c r="M68" s="280"/>
      <c r="N68" s="283" t="str">
        <f>Badges!C276</f>
        <v>Make a simple pet toy</v>
      </c>
      <c r="O68" s="281" t="str">
        <f>IF(Badges!H276="A","A"," ")</f>
        <v xml:space="preserve"> </v>
      </c>
      <c r="Q68" s="280"/>
      <c r="R68" s="283" t="str">
        <f>Badges!C349</f>
        <v>Sit at a different table or area at</v>
      </c>
      <c r="S68" s="281" t="str">
        <f>IF(Badges!H349="A","A"," ")</f>
        <v xml:space="preserve"> </v>
      </c>
    </row>
    <row r="69" spans="1:19" x14ac:dyDescent="0.2">
      <c r="A69" s="280"/>
      <c r="B69" s="283" t="str">
        <f>Badges!C56</f>
        <v>Use the music</v>
      </c>
      <c r="C69" s="281" t="str">
        <f>IF(Badges!H56="A","A"," ")</f>
        <v xml:space="preserve"> </v>
      </c>
      <c r="E69" s="280"/>
      <c r="F69" s="283" t="str">
        <f>Badges!C130</f>
        <v xml:space="preserve">Go to a pottery class at a </v>
      </c>
      <c r="G69" s="281" t="str">
        <f>IF(Badges!H130="A","A"," ")</f>
        <v xml:space="preserve"> </v>
      </c>
      <c r="I69" s="280"/>
      <c r="J69" s="283" t="str">
        <f>Badges!C203</f>
        <v>Invite an experienced hiker to your</v>
      </c>
      <c r="K69" s="281" t="str">
        <f>IF(Badges!H203="A","A"," ")</f>
        <v xml:space="preserve"> </v>
      </c>
      <c r="M69" s="280"/>
      <c r="N69" s="283" t="str">
        <f>Badges!C277</f>
        <v>Learn about how three different</v>
      </c>
      <c r="O69" s="281" t="str">
        <f>IF(Badges!H277="A","A"," ")</f>
        <v xml:space="preserve"> </v>
      </c>
      <c r="Q69" s="280"/>
      <c r="R69" s="283" t="str">
        <f>Badges!C350</f>
        <v>Go to a dance or art class, sports</v>
      </c>
      <c r="S69" s="281" t="str">
        <f>IF(Badges!H350="A","A"," ")</f>
        <v xml:space="preserve"> </v>
      </c>
    </row>
    <row r="70" spans="1:19" ht="23.25" x14ac:dyDescent="0.35">
      <c r="A70" s="524" t="str">
        <f ca="1">MID(CELL("filename",A8),FIND(IF(ISERROR(FIND("]",CELL("filename",A8))),"$","]"),CELL("filename",A8))+1,256)</f>
        <v>Brownie 5</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IF(Badges!H376="C","C",IF(Badges!H376="P","P",""))</f>
        <v/>
      </c>
      <c r="E73" s="280"/>
      <c r="F73" s="283" t="str">
        <f>Badges!C379</f>
        <v>Teach the rules of an active</v>
      </c>
      <c r="G73" s="281" t="str">
        <f>IF(Badges!H379="A","A"," ")</f>
        <v xml:space="preserve"> </v>
      </c>
      <c r="I73" s="280"/>
      <c r="J73" s="283" t="str">
        <f>Badges!C448</f>
        <v>Role-play 911</v>
      </c>
      <c r="K73" s="281" t="str">
        <f>IF(Badges!H448="A","A"," ")</f>
        <v xml:space="preserve"> </v>
      </c>
      <c r="M73" s="280"/>
      <c r="N73" s="283" t="str">
        <f>Badges!C518</f>
        <v>Go shopping…at home</v>
      </c>
      <c r="O73" s="281" t="str">
        <f>IF(Badges!H518="A","A"," ")</f>
        <v xml:space="preserve"> </v>
      </c>
      <c r="Q73" s="280"/>
      <c r="R73" s="283" t="str">
        <f>Badges!C592</f>
        <v>Try an outdoor challenge</v>
      </c>
      <c r="S73" s="281" t="str">
        <f>IF(Badges!H592="A","A"," ")</f>
        <v xml:space="preserve"> </v>
      </c>
    </row>
    <row r="74" spans="1:19" x14ac:dyDescent="0.2">
      <c r="A74" s="503" t="str">
        <f>Summary!A24</f>
        <v>Fair Play</v>
      </c>
      <c r="B74" s="504"/>
      <c r="C74" s="282" t="str">
        <f>IF(Badges!H399="C","C",IF(Badges!H399="P","P",""))</f>
        <v/>
      </c>
      <c r="E74" s="280"/>
      <c r="F74" s="283" t="str">
        <f>Badges!C380</f>
        <v>Make up two new rules for hide</v>
      </c>
      <c r="G74" s="281" t="str">
        <f>IF(Badges!H380="A","A"," ")</f>
        <v xml:space="preserve"> </v>
      </c>
      <c r="I74" s="280"/>
      <c r="J74" s="283" t="str">
        <f>Badges!C449</f>
        <v>Practice 911 with a friend or family</v>
      </c>
      <c r="K74" s="281" t="str">
        <f>IF(Badges!H449="A","A"," ")</f>
        <v xml:space="preserve"> </v>
      </c>
      <c r="M74" s="280"/>
      <c r="N74" s="283" t="str">
        <f>Badges!C519</f>
        <v>Go shopping with a Brownie friends</v>
      </c>
      <c r="O74" s="281" t="str">
        <f>IF(Badges!H519="A","A"," ")</f>
        <v xml:space="preserve"> </v>
      </c>
      <c r="Q74" s="280"/>
      <c r="R74" s="283" t="str">
        <f>Badges!C593</f>
        <v>Explore the night</v>
      </c>
      <c r="S74" s="281" t="str">
        <f>IF(Badges!H593="A","A"," ")</f>
        <v xml:space="preserve"> </v>
      </c>
    </row>
    <row r="75" spans="1:19" x14ac:dyDescent="0.2">
      <c r="A75" s="503" t="str">
        <f>Summary!A25</f>
        <v>Celebrating Community</v>
      </c>
      <c r="B75" s="504"/>
      <c r="C75" s="282" t="str">
        <f>IF(Badges!H422="C","C",IF(Badges!H422="P","P",""))</f>
        <v/>
      </c>
      <c r="E75" s="280"/>
      <c r="F75" s="283" t="str">
        <f>Badges!C381</f>
        <v>Learn two rules for a sport or</v>
      </c>
      <c r="G75" s="281" t="str">
        <f>IF(Badges!H381="A","A"," ")</f>
        <v xml:space="preserve"> </v>
      </c>
      <c r="I75" s="280"/>
      <c r="J75" s="283" t="str">
        <f>Badges!C450</f>
        <v>Get advice from an expert</v>
      </c>
      <c r="K75" s="281" t="str">
        <f>IF(Badges!H450="A","A"," ")</f>
        <v xml:space="preserve"> </v>
      </c>
      <c r="M75" s="280"/>
      <c r="N75" s="283" t="str">
        <f>Badges!C520</f>
        <v>Go shopping with your Brownie</v>
      </c>
      <c r="O75" s="281" t="str">
        <f>IF(Badges!H520="A","A"," ")</f>
        <v xml:space="preserve"> </v>
      </c>
      <c r="Q75" s="280"/>
      <c r="R75" s="283" t="str">
        <f>Badges!C594</f>
        <v>Have fun with water</v>
      </c>
      <c r="S75" s="281" t="str">
        <f>IF(Badges!H594="A","A"," ")</f>
        <v xml:space="preserve"> </v>
      </c>
    </row>
    <row r="76" spans="1:19" x14ac:dyDescent="0.2">
      <c r="A76" s="503" t="str">
        <f>Summary!A26</f>
        <v>Snacks</v>
      </c>
      <c r="B76" s="504"/>
      <c r="C76" s="282" t="str">
        <f>IF(Badges!H445="C","C",IF(Badges!H445="P","P",""))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IF(Badges!H468="C","C",IF(Badges!H468="P","P",""))</f>
        <v/>
      </c>
      <c r="E77" s="280"/>
      <c r="F77" s="283" t="str">
        <f>Badges!C383</f>
        <v>Ask a woman about Title IX</v>
      </c>
      <c r="G77" s="281" t="str">
        <f>IF(Badges!H383="A","A"," ")</f>
        <v xml:space="preserve"> </v>
      </c>
      <c r="I77" s="280"/>
      <c r="J77" s="283" t="str">
        <f>Badges!C452</f>
        <v>Interview a medical professional</v>
      </c>
      <c r="K77" s="281" t="str">
        <f>IF(Badges!H452="A","A"," ")</f>
        <v xml:space="preserve"> </v>
      </c>
      <c r="M77" s="280"/>
      <c r="N77" s="283" t="str">
        <f>Badges!C522</f>
        <v>Shop at a store</v>
      </c>
      <c r="O77" s="281" t="str">
        <f>IF(Badges!H522="A","A"," ")</f>
        <v xml:space="preserve"> </v>
      </c>
      <c r="Q77" s="280"/>
      <c r="R77" s="283" t="str">
        <f>Badges!C596</f>
        <v>Go on a nature hike</v>
      </c>
      <c r="S77" s="281" t="str">
        <f>IF(Badges!D596="A","A"," ")</f>
        <v xml:space="preserve"> </v>
      </c>
    </row>
    <row r="78" spans="1:19" x14ac:dyDescent="0.2">
      <c r="A78" s="503" t="str">
        <f>Summary!A28</f>
        <v>Brownie Girl Scout Way</v>
      </c>
      <c r="B78" s="504"/>
      <c r="C78" s="282" t="str">
        <f>IF(Badges!H491="C","C",IF(Badges!H491="P","P",""))</f>
        <v/>
      </c>
      <c r="E78" s="280"/>
      <c r="F78" s="283" t="str">
        <f>Badges!C384</f>
        <v>Find a sport that women play</v>
      </c>
      <c r="G78" s="281" t="str">
        <f>IF(Badges!H384="A","A"," ")</f>
        <v xml:space="preserve"> </v>
      </c>
      <c r="I78" s="280"/>
      <c r="J78" s="283" t="str">
        <f>Badges!C453</f>
        <v>Talk to the police</v>
      </c>
      <c r="K78" s="281" t="str">
        <f>IF(Badges!H453="A","A"," ")</f>
        <v xml:space="preserve"> </v>
      </c>
      <c r="M78" s="280"/>
      <c r="N78" s="283" t="str">
        <f>Badges!C523</f>
        <v>Shop on paper</v>
      </c>
      <c r="O78" s="281" t="str">
        <f>IF(Badges!H523="A","A"," ")</f>
        <v xml:space="preserve"> </v>
      </c>
      <c r="Q78" s="280"/>
      <c r="R78" s="283" t="str">
        <f>Badges!C597</f>
        <v>Create a scent diary</v>
      </c>
      <c r="S78" s="281" t="str">
        <f>IF(Badges!D597="A","A"," ")</f>
        <v xml:space="preserve"> </v>
      </c>
    </row>
    <row r="79" spans="1:19" x14ac:dyDescent="0.2">
      <c r="A79" s="512" t="str">
        <f>Summary!A29</f>
        <v>Bugs</v>
      </c>
      <c r="B79" s="513"/>
      <c r="C79" s="329" t="str">
        <f>IF(Badges!H514="C","C",IF(Badges!H514="P","P",""))</f>
        <v/>
      </c>
      <c r="E79" s="280"/>
      <c r="F79" s="283" t="str">
        <f>Badges!C385</f>
        <v>Learn about disabilities and</v>
      </c>
      <c r="G79" s="281" t="str">
        <f>IF(Badges!H385="A","A"," ")</f>
        <v xml:space="preserve"> </v>
      </c>
      <c r="I79" s="280"/>
      <c r="J79" s="283" t="str">
        <f>Badges!C454</f>
        <v>Visit a fire station</v>
      </c>
      <c r="K79" s="281" t="str">
        <f>IF(Badges!H454="A","A"," ")</f>
        <v xml:space="preserve"> </v>
      </c>
      <c r="M79" s="280"/>
      <c r="N79" s="283" t="str">
        <f>Badges!C524</f>
        <v>Shop online</v>
      </c>
      <c r="O79" s="281" t="str">
        <f>IF(Badges!H524="A","A"," ")</f>
        <v xml:space="preserve"> </v>
      </c>
      <c r="Q79" s="280"/>
      <c r="R79" s="283" t="str">
        <f>Badges!C598</f>
        <v>Sky watch</v>
      </c>
      <c r="S79" s="281" t="str">
        <f>IF(Badges!D598="A","A","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IF(Badges!H538="C","C",IF(Badges!H538="P","P",""))</f>
        <v/>
      </c>
      <c r="E81" s="280"/>
      <c r="F81" s="283" t="str">
        <f>Badges!C387</f>
        <v>Play popcorn</v>
      </c>
      <c r="G81" s="281" t="str">
        <f>IF(Badges!H387="A","A"," ")</f>
        <v xml:space="preserve"> </v>
      </c>
      <c r="I81" s="280"/>
      <c r="J81" s="283" t="str">
        <f>Badges!C456</f>
        <v>Make a first aid kit for your home</v>
      </c>
      <c r="K81" s="281" t="str">
        <f>IF(Badges!H456="A","A"," ")</f>
        <v xml:space="preserve"> </v>
      </c>
      <c r="M81" s="280"/>
      <c r="N81" s="283" t="str">
        <f>Badges!C526</f>
        <v>Browse through catalogs</v>
      </c>
      <c r="O81" s="281" t="str">
        <f>IF(Badges!H526="A","A"," ")</f>
        <v xml:space="preserve"> </v>
      </c>
      <c r="Q81" s="280"/>
      <c r="R81" s="283" t="str">
        <f>Badges!C600</f>
        <v>Play a survival game</v>
      </c>
      <c r="S81" s="281" t="str">
        <f>IF(Badges!H600="A","A"," ")</f>
        <v xml:space="preserve"> </v>
      </c>
    </row>
    <row r="82" spans="1:22" x14ac:dyDescent="0.2">
      <c r="A82" s="503" t="str">
        <f>Summary!A32</f>
        <v>Philanthropist</v>
      </c>
      <c r="B82" s="504"/>
      <c r="C82" s="282" t="str">
        <f>IF(Badges!H561="C","C",IF(Badges!H561="P","P",""))</f>
        <v/>
      </c>
      <c r="E82" s="280"/>
      <c r="F82" s="283" t="str">
        <f>Badges!C388</f>
        <v>Untangle yourself from a human</v>
      </c>
      <c r="G82" s="281" t="str">
        <f>IF(Badges!H388="A","A"," ")</f>
        <v xml:space="preserve"> </v>
      </c>
      <c r="I82" s="280"/>
      <c r="J82" s="283" t="str">
        <f>Badges!C457</f>
        <v>Make a kit for your Girl Scout</v>
      </c>
      <c r="K82" s="281" t="str">
        <f>IF(Badges!H457="A","A"," ")</f>
        <v xml:space="preserve"> </v>
      </c>
      <c r="M82" s="280"/>
      <c r="N82" s="283" t="str">
        <f>Badges!C527</f>
        <v>Go to the mall</v>
      </c>
      <c r="O82" s="281" t="str">
        <f>IF(Badges!H527="A","A"," ")</f>
        <v xml:space="preserve"> </v>
      </c>
      <c r="Q82" s="280"/>
      <c r="R82" s="283" t="str">
        <f>Badges!C601</f>
        <v>Play a night game</v>
      </c>
      <c r="S82" s="281" t="str">
        <f>IF(Badges!H601="A","A"," ")</f>
        <v xml:space="preserve"> </v>
      </c>
    </row>
    <row r="83" spans="1:22" x14ac:dyDescent="0.2">
      <c r="A83" s="520" t="str">
        <f>Summary!A33</f>
        <v>Cookie Business</v>
      </c>
      <c r="B83" s="521"/>
      <c r="C83" s="522"/>
      <c r="D83" s="124"/>
      <c r="E83" s="280"/>
      <c r="F83" s="283" t="str">
        <f>Badges!C389</f>
        <v>Try a game of Octopus Tag</v>
      </c>
      <c r="G83" s="281" t="str">
        <f>IF(Badges!H389="A","A"," ")</f>
        <v xml:space="preserve"> </v>
      </c>
      <c r="I83" s="280"/>
      <c r="J83" s="283" t="str">
        <f>Badges!C458</f>
        <v>Make a first aid kit and donate it</v>
      </c>
      <c r="K83" s="281" t="str">
        <f>IF(Badges!H458="A","A"," ")</f>
        <v xml:space="preserve"> </v>
      </c>
      <c r="M83" s="280"/>
      <c r="N83" s="283" t="str">
        <f>Badges!C528</f>
        <v>Shop secondhand</v>
      </c>
      <c r="O83" s="281" t="str">
        <f>IF(Badges!H528="A","A"," ")</f>
        <v xml:space="preserve"> </v>
      </c>
      <c r="Q83" s="280"/>
      <c r="R83" s="283" t="str">
        <f>Badges!C602</f>
        <v>Play a water game</v>
      </c>
      <c r="S83" s="281" t="str">
        <f>IF(Badges!H602="A","A"," ")</f>
        <v xml:space="preserve"> </v>
      </c>
    </row>
    <row r="84" spans="1:22" x14ac:dyDescent="0.2">
      <c r="A84" s="503" t="str">
        <f>Summary!A34</f>
        <v>Meet My Customers</v>
      </c>
      <c r="B84" s="504"/>
      <c r="C84" s="282" t="str">
        <f>IF(Badges!H575="C","C",IF(Badges!H575="P","P",""))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IF(Badges!H588="C","C",IF(Badges!H588="P","P",""))</f>
        <v/>
      </c>
      <c r="E85" s="280"/>
      <c r="F85" s="283" t="str">
        <f>Badges!C391</f>
        <v>See a sport live or on television</v>
      </c>
      <c r="G85" s="281" t="str">
        <f>IF(Badges!H391="A","A"," ")</f>
        <v xml:space="preserve"> </v>
      </c>
      <c r="I85" s="280"/>
      <c r="J85" s="283" t="str">
        <f>Badges!C460</f>
        <v>Get tips from a medical professional</v>
      </c>
      <c r="K85" s="281" t="str">
        <f>IF(Badges!H460="A","A"," ")</f>
        <v xml:space="preserve"> </v>
      </c>
      <c r="M85" s="280"/>
      <c r="N85" s="283" t="str">
        <f>Badges!C530</f>
        <v>You have $15 total</v>
      </c>
      <c r="O85" s="281" t="str">
        <f>IF(Badges!H530="A","A"," ")</f>
        <v xml:space="preserve"> </v>
      </c>
      <c r="Q85" s="280"/>
      <c r="R85" s="283" t="str">
        <f>Badges!C604</f>
        <v>Prepare a campfire</v>
      </c>
      <c r="S85" s="281" t="str">
        <f>IF(Badges!H604="A","A"," ")</f>
        <v xml:space="preserve"> </v>
      </c>
    </row>
    <row r="86" spans="1:22" x14ac:dyDescent="0.2">
      <c r="A86" s="520" t="str">
        <f>Summary!A36</f>
        <v>Outdoor Badge</v>
      </c>
      <c r="B86" s="521"/>
      <c r="C86" s="522"/>
      <c r="E86" s="280"/>
      <c r="F86" s="283" t="str">
        <f>Badges!C392</f>
        <v>Make more points</v>
      </c>
      <c r="G86" s="281" t="str">
        <f>IF(Badges!H392="A","A"," ")</f>
        <v xml:space="preserve"> </v>
      </c>
      <c r="I86" s="280"/>
      <c r="J86" s="283" t="str">
        <f>Badges!C461</f>
        <v>Learn with the Red Cross</v>
      </c>
      <c r="K86" s="281" t="str">
        <f>IF(Badges!H461="A","A"," ")</f>
        <v xml:space="preserve"> </v>
      </c>
      <c r="M86" s="280"/>
      <c r="N86" s="283" t="str">
        <f>Badges!C531</f>
        <v>You have $30 total</v>
      </c>
      <c r="O86" s="281" t="str">
        <f>IF(Badges!H531="A","A"," ")</f>
        <v xml:space="preserve"> </v>
      </c>
      <c r="Q86" s="280"/>
      <c r="R86" s="283" t="str">
        <f>Badges!C605</f>
        <v>Tie an overhand and square knot</v>
      </c>
      <c r="S86" s="281" t="str">
        <f>IF(Badges!H605="A","A"," ")</f>
        <v xml:space="preserve"> </v>
      </c>
    </row>
    <row r="87" spans="1:22" x14ac:dyDescent="0.2">
      <c r="A87" s="503" t="str">
        <f>Summary!A37</f>
        <v>Outdoor Adventurer</v>
      </c>
      <c r="B87" s="504"/>
      <c r="C87" s="282" t="str">
        <f>IF(Badges!H612="C","C",IF(Badges!H612="P","P",""))</f>
        <v/>
      </c>
      <c r="E87" s="280"/>
      <c r="F87" s="283" t="str">
        <f>Badges!C393</f>
        <v>Keep score for a sport you play</v>
      </c>
      <c r="G87" s="281" t="str">
        <f>IF(Badges!H393="A","A"," ")</f>
        <v xml:space="preserve"> </v>
      </c>
      <c r="I87" s="280"/>
      <c r="J87" s="283" t="str">
        <f>Badges!C462</f>
        <v>Talk to an EMT</v>
      </c>
      <c r="K87" s="281" t="str">
        <f>IF(Badges!H462="A","A"," ")</f>
        <v xml:space="preserve"> </v>
      </c>
      <c r="M87" s="280"/>
      <c r="N87" s="283" t="str">
        <f>Badges!C532</f>
        <v>Pool your money</v>
      </c>
      <c r="O87" s="281" t="str">
        <f>IF(Badges!H532="A","A"," ")</f>
        <v xml:space="preserve"> </v>
      </c>
      <c r="Q87" s="280"/>
      <c r="R87" s="283" t="str">
        <f>Badges!C606</f>
        <v>Learn to roll a sleeping bag</v>
      </c>
      <c r="S87" s="281" t="str">
        <f>IF(Badges!H606="A","A","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IF(Badges!H395="A","A"," ")</f>
        <v xml:space="preserve"> </v>
      </c>
      <c r="I89" s="280"/>
      <c r="J89" s="283" t="str">
        <f>Badges!C464</f>
        <v>Take a hike</v>
      </c>
      <c r="K89" s="281" t="str">
        <f>IF(Badges!H464="A","A"," ")</f>
        <v xml:space="preserve"> </v>
      </c>
      <c r="M89" s="280"/>
      <c r="N89" s="283" t="str">
        <f>Badges!C534</f>
        <v>Go to the movies with a friend</v>
      </c>
      <c r="O89" s="281" t="str">
        <f>IF(Badges!H534="A","A"," ")</f>
        <v xml:space="preserve"> </v>
      </c>
      <c r="Q89" s="280"/>
      <c r="R89" s="283" t="str">
        <f>Badges!C608</f>
        <v>Improve a trail</v>
      </c>
      <c r="S89" s="281" t="str">
        <f>IF(Badges!H608="A","A"," ")</f>
        <v xml:space="preserve"> </v>
      </c>
    </row>
    <row r="90" spans="1:22" x14ac:dyDescent="0.2">
      <c r="B90" s="516" t="str">
        <f>'Journey Awards'!A6</f>
        <v>Brownie Quest</v>
      </c>
      <c r="C90" s="517"/>
      <c r="E90" s="280"/>
      <c r="F90" s="283" t="str">
        <f>Badges!C396</f>
        <v>Make a theme day</v>
      </c>
      <c r="G90" s="281" t="str">
        <f>IF(Badges!H396="A","A"," ")</f>
        <v xml:space="preserve"> </v>
      </c>
      <c r="I90" s="280"/>
      <c r="J90" s="283" t="str">
        <f>Badges!C465</f>
        <v>Read all about it</v>
      </c>
      <c r="K90" s="281" t="str">
        <f>IF(Badges!H465="A","A"," ")</f>
        <v xml:space="preserve"> </v>
      </c>
      <c r="M90" s="280"/>
      <c r="N90" s="283" t="str">
        <f>Badges!C535</f>
        <v>Get outdoors</v>
      </c>
      <c r="O90" s="281" t="str">
        <f>IF(Badges!H535="A","A"," ")</f>
        <v xml:space="preserve"> </v>
      </c>
      <c r="Q90" s="280"/>
      <c r="R90" s="283" t="str">
        <f>Badges!C609</f>
        <v>Care for animals</v>
      </c>
      <c r="S90" s="281" t="str">
        <f>IF(Badges!H610="A","A"," ")</f>
        <v xml:space="preserve"> </v>
      </c>
    </row>
    <row r="91" spans="1:22" x14ac:dyDescent="0.2">
      <c r="B91" s="289" t="str">
        <f>'Journey Awards'!B7</f>
        <v>The Discover Key</v>
      </c>
      <c r="C91" s="288" t="str">
        <f>'Journey Awards'!H11</f>
        <v xml:space="preserve"> </v>
      </c>
      <c r="E91" s="280"/>
      <c r="F91" s="283" t="str">
        <f>Badges!C397</f>
        <v>Make up a championship</v>
      </c>
      <c r="G91" s="281" t="str">
        <f>IF(Badges!H397="A","A"," ")</f>
        <v xml:space="preserve"> </v>
      </c>
      <c r="I91" s="280"/>
      <c r="J91" s="283" t="str">
        <f>Badges!C466</f>
        <v>Talk to an outdoor expert</v>
      </c>
      <c r="K91" s="281" t="str">
        <f>IF(Badges!H466="A","A"," ")</f>
        <v xml:space="preserve"> </v>
      </c>
      <c r="M91" s="280"/>
      <c r="N91" s="283" t="str">
        <f>Badges!C536</f>
        <v>Have fun with friends</v>
      </c>
      <c r="O91" s="281" t="str">
        <f>IF(Badges!H536="A","A"," ")</f>
        <v xml:space="preserve"> </v>
      </c>
      <c r="Q91" s="280"/>
      <c r="R91" s="283" t="str">
        <f>Badges!C610</f>
        <v>Help an outdoors space you love</v>
      </c>
      <c r="S91" s="281" t="str">
        <f>IF(Badges!H611="A","A"," ")</f>
        <v xml:space="preserve"> </v>
      </c>
    </row>
    <row r="92" spans="1:22" ht="15.75" x14ac:dyDescent="0.2">
      <c r="B92" s="289" t="str">
        <f>'Journey Awards'!B12</f>
        <v>The Connect Key</v>
      </c>
      <c r="C92" s="288" t="str">
        <f>'Journey Awards'!H16</f>
        <v xml:space="preserve"> </v>
      </c>
      <c r="E92" s="386" t="str">
        <f>Badges!B400</f>
        <v>Celebrating Community</v>
      </c>
      <c r="F92" s="386"/>
      <c r="G92" s="386"/>
      <c r="I92" s="386" t="str">
        <f>Badges!B469</f>
        <v>Brownie Girl Scout Way</v>
      </c>
      <c r="J92" s="387"/>
      <c r="K92" s="387"/>
      <c r="M92" s="489" t="str">
        <f>Badges!B539</f>
        <v>Philanthropist</v>
      </c>
      <c r="N92" s="490"/>
      <c r="O92" s="490"/>
      <c r="Q92" s="508" t="s">
        <v>100</v>
      </c>
      <c r="R92" s="452"/>
      <c r="S92" s="452"/>
    </row>
    <row r="93" spans="1:22" x14ac:dyDescent="0.2">
      <c r="B93" s="289" t="str">
        <f>'Journey Awards'!B17</f>
        <v>The Take Action Key</v>
      </c>
      <c r="C93" s="288" t="str">
        <f>'Journey Awards'!H21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IF('Age-Level'!H6="A","A"," ")</f>
        <v xml:space="preserve"> </v>
      </c>
    </row>
    <row r="94" spans="1:22" x14ac:dyDescent="0.2">
      <c r="B94" s="289" t="str">
        <f>'Journey Awards'!B22</f>
        <v>The Brownie Quest Award</v>
      </c>
      <c r="C94" s="288" t="str">
        <f>'Journey Awards'!H24</f>
        <v xml:space="preserve"> </v>
      </c>
      <c r="E94" s="280"/>
      <c r="F94" s="283" t="str">
        <f>Badges!C402</f>
        <v>Go on a flag hunt</v>
      </c>
      <c r="G94" s="281" t="str">
        <f>IF(Badges!H402="A","A"," ")</f>
        <v xml:space="preserve"> </v>
      </c>
      <c r="I94" s="280"/>
      <c r="J94" s="283" t="str">
        <f>Badges!C471</f>
        <v>Learn three new Girl Scout songs</v>
      </c>
      <c r="K94" s="281" t="str">
        <f>IF(Badges!H471="A","A"," ")</f>
        <v xml:space="preserve"> </v>
      </c>
      <c r="M94" s="280"/>
      <c r="N94" s="283" t="str">
        <f>Badges!C541</f>
        <v>Create a list</v>
      </c>
      <c r="O94" s="281" t="str">
        <f>IF(Badges!H541="A","A"," ")</f>
        <v xml:space="preserve"> </v>
      </c>
      <c r="Q94" s="533" t="str">
        <f>'Age-Level'!C7</f>
        <v>Cookie Sales (Year 1)</v>
      </c>
      <c r="R94" s="533"/>
      <c r="S94" s="288" t="str">
        <f>IF('Age-Level'!H7="A","A"," ")</f>
        <v xml:space="preserve"> </v>
      </c>
    </row>
    <row r="95" spans="1:22" x14ac:dyDescent="0.2">
      <c r="A95" s="383"/>
      <c r="B95" s="343" t="str">
        <f>'Journey Awards'!A27</f>
        <v>WOW! Wonders of Water</v>
      </c>
      <c r="C95" s="344"/>
      <c r="E95" s="280"/>
      <c r="F95" s="283" t="str">
        <f>Badges!C403</f>
        <v>Draw your state's symbols</v>
      </c>
      <c r="G95" s="281" t="str">
        <f>IF(Badges!H403="A","A"," ")</f>
        <v xml:space="preserve"> </v>
      </c>
      <c r="I95" s="280"/>
      <c r="J95" s="283" t="str">
        <f>Badges!C472</f>
        <v>Learn a new singing game</v>
      </c>
      <c r="K95" s="281" t="str">
        <f>IF(Badges!H472="A","A"," ")</f>
        <v xml:space="preserve"> </v>
      </c>
      <c r="M95" s="280"/>
      <c r="N95" s="283" t="str">
        <f>Badges!C542</f>
        <v>Create posters</v>
      </c>
      <c r="O95" s="281" t="str">
        <f>IF(Badges!H542="A","A"," ")</f>
        <v xml:space="preserve"> </v>
      </c>
      <c r="Q95" s="533" t="str">
        <f>'Age-Level'!C8</f>
        <v>Cookie Pin (Year 1)</v>
      </c>
      <c r="R95" s="533"/>
      <c r="S95" s="288" t="str">
        <f>IF('Age-Level'!H8="A","A"," ")</f>
        <v xml:space="preserve"> </v>
      </c>
      <c r="U95" s="279"/>
      <c r="V95" s="279"/>
    </row>
    <row r="96" spans="1:22" x14ac:dyDescent="0.2">
      <c r="A96" s="383"/>
      <c r="B96" s="289" t="str">
        <f>'Journey Awards'!B28</f>
        <v>LOVE Water</v>
      </c>
      <c r="C96" s="288" t="str">
        <f>'Journey Awards'!H31</f>
        <v xml:space="preserve"> </v>
      </c>
      <c r="E96" s="280"/>
      <c r="F96" s="283" t="str">
        <f>Badges!C404</f>
        <v>Find your own town's symbols</v>
      </c>
      <c r="G96" s="281" t="str">
        <f>IF(Badges!H404="A","A"," ")</f>
        <v xml:space="preserve"> </v>
      </c>
      <c r="I96" s="280"/>
      <c r="J96" s="283" t="str">
        <f>Badges!C473</f>
        <v>Make up your own song based on</v>
      </c>
      <c r="K96" s="281" t="str">
        <f>IF(Badges!H473="A","A"," ")</f>
        <v xml:space="preserve"> </v>
      </c>
      <c r="M96" s="280"/>
      <c r="N96" s="283" t="str">
        <f>Badges!C543</f>
        <v>Get Inspired</v>
      </c>
      <c r="O96" s="281" t="str">
        <f>IF(Badges!H543="A","A"," ")</f>
        <v xml:space="preserve"> </v>
      </c>
      <c r="Q96" s="533" t="str">
        <f>'Age-Level'!C9</f>
        <v>Cookie Rally (Year 2)</v>
      </c>
      <c r="R96" s="533"/>
      <c r="S96" s="288" t="str">
        <f>IF('Age-Level'!H9="A","A"," ")</f>
        <v xml:space="preserve"> </v>
      </c>
      <c r="U96" s="279"/>
      <c r="V96" s="279"/>
    </row>
    <row r="97" spans="1:23" x14ac:dyDescent="0.2">
      <c r="A97" s="383"/>
      <c r="B97" s="289" t="str">
        <f>'Journey Awards'!B32</f>
        <v>SAVE Water</v>
      </c>
      <c r="C97" s="288" t="str">
        <f>'Journey Awards'!H34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IF('Age-Level'!H10="A","A"," ")</f>
        <v xml:space="preserve"> </v>
      </c>
      <c r="U97" s="279"/>
      <c r="V97" s="279"/>
    </row>
    <row r="98" spans="1:23" ht="14.25" customHeight="1" x14ac:dyDescent="0.2">
      <c r="A98" s="217"/>
      <c r="B98" s="289" t="str">
        <f>'Journey Awards'!B35</f>
        <v>SHARE Water</v>
      </c>
      <c r="C98" s="288" t="str">
        <f>'Journey Awards'!H37</f>
        <v xml:space="preserve"> </v>
      </c>
      <c r="E98" s="280"/>
      <c r="F98" s="283" t="str">
        <f>Badges!C406</f>
        <v>Choose natinoal songs</v>
      </c>
      <c r="G98" s="281" t="str">
        <f>IF(Badges!H406="A","A"," ")</f>
        <v xml:space="preserve"> </v>
      </c>
      <c r="I98" s="280"/>
      <c r="J98" s="283" t="str">
        <f>Badges!C475</f>
        <v>Throw a birthday bash</v>
      </c>
      <c r="K98" s="281" t="str">
        <f>IF(Badges!H475="A","A"," ")</f>
        <v xml:space="preserve"> </v>
      </c>
      <c r="M98" s="280"/>
      <c r="N98" s="283" t="str">
        <f>Badges!C545</f>
        <v>Do you own research</v>
      </c>
      <c r="O98" s="281" t="str">
        <f>IF(Badges!H545="A","A"," ")</f>
        <v xml:space="preserve"> </v>
      </c>
      <c r="Q98" s="533" t="str">
        <f>'Age-Level'!C11</f>
        <v>Cookie Pin (Year 2)</v>
      </c>
      <c r="R98" s="533"/>
      <c r="S98" s="288" t="str">
        <f>IF('Age-Level'!H11="A","A"," ")</f>
        <v xml:space="preserve"> </v>
      </c>
      <c r="U98" s="279"/>
      <c r="V98" s="279"/>
    </row>
    <row r="99" spans="1:23" x14ac:dyDescent="0.2">
      <c r="A99" s="217"/>
      <c r="B99" s="289" t="str">
        <f>'Journey Awards'!B38</f>
        <v>WOW!</v>
      </c>
      <c r="C99" s="288" t="str">
        <f>'Journey Awards'!H40</f>
        <v xml:space="preserve"> </v>
      </c>
      <c r="E99" s="280"/>
      <c r="F99" s="283" t="str">
        <f>Badges!C407</f>
        <v>Pick three community songs</v>
      </c>
      <c r="G99" s="281" t="str">
        <f>IF(Badges!H407="A","A"," ")</f>
        <v xml:space="preserve"> </v>
      </c>
      <c r="I99" s="280"/>
      <c r="J99" s="283" t="str">
        <f>Badges!C476</f>
        <v>Make a birthday card for a Daisy</v>
      </c>
      <c r="K99" s="281" t="str">
        <f>IF(Badges!H476="A","A"," ")</f>
        <v xml:space="preserve"> </v>
      </c>
      <c r="M99" s="280"/>
      <c r="N99" s="283" t="str">
        <f>Badges!C546</f>
        <v>Take a field trip</v>
      </c>
      <c r="O99" s="281" t="str">
        <f>IF(Badges!H546="A","A"," ")</f>
        <v xml:space="preserve"> </v>
      </c>
      <c r="Q99" s="533" t="str">
        <f>Summary!A68</f>
        <v>Fall Sales (Year 1)</v>
      </c>
      <c r="R99" s="533"/>
      <c r="S99" s="282" t="str">
        <f>IF('Age-Level'!H13="A","A","")</f>
        <v/>
      </c>
      <c r="U99" s="352"/>
      <c r="V99" s="353"/>
      <c r="W99" s="337"/>
    </row>
    <row r="100" spans="1:23" x14ac:dyDescent="0.2">
      <c r="B100" s="392" t="str">
        <f>'Journey Awards'!A43</f>
        <v>A World of Girls</v>
      </c>
      <c r="C100" s="393"/>
      <c r="E100" s="280"/>
      <c r="F100" s="283" t="str">
        <f>Badges!C408</f>
        <v>Find three celebration songs</v>
      </c>
      <c r="G100" s="281" t="str">
        <f>IF(Badges!H408="A","A"," ")</f>
        <v xml:space="preserve"> </v>
      </c>
      <c r="I100" s="280"/>
      <c r="J100" s="283" t="str">
        <f>Badges!C477</f>
        <v>Make up a birthday message</v>
      </c>
      <c r="K100" s="281" t="str">
        <f>IF(Badges!H477="A","A"," ")</f>
        <v xml:space="preserve"> </v>
      </c>
      <c r="M100" s="280"/>
      <c r="N100" s="283" t="str">
        <f>Badges!C547</f>
        <v>Invite a guest speaker</v>
      </c>
      <c r="O100" s="281" t="str">
        <f>IF(Badges!H547="A","A"," ")</f>
        <v xml:space="preserve"> </v>
      </c>
      <c r="Q100" s="533" t="str">
        <f>Summary!A69</f>
        <v>Fall Sales (Year 2)</v>
      </c>
      <c r="R100" s="533"/>
      <c r="S100" s="282" t="str">
        <f>IF('Age-Level'!H14="A","A","")</f>
        <v/>
      </c>
      <c r="U100" s="279"/>
      <c r="V100" s="279"/>
    </row>
    <row r="101" spans="1:23" x14ac:dyDescent="0.2">
      <c r="B101" s="289" t="str">
        <f>'Journey Awards'!B44</f>
        <v>Hear a Story</v>
      </c>
      <c r="C101" s="288" t="str">
        <f>'Journey Awards'!H46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IF('Age-Level'!H16="A","A","")</f>
        <v/>
      </c>
      <c r="U101" s="279"/>
      <c r="V101" s="279"/>
    </row>
    <row r="102" spans="1:23" x14ac:dyDescent="0.2">
      <c r="B102" s="289" t="str">
        <f>'Journey Awards'!B47</f>
        <v>Change a Story</v>
      </c>
      <c r="C102" s="288" t="str">
        <f>'Journey Awards'!H49</f>
        <v xml:space="preserve"> </v>
      </c>
      <c r="E102" s="280"/>
      <c r="F102" s="283" t="str">
        <f>Badges!C410</f>
        <v>Join a parade</v>
      </c>
      <c r="G102" s="281" t="str">
        <f>IF(Badges!H410="A","A"," ")</f>
        <v xml:space="preserve"> </v>
      </c>
      <c r="I102" s="280"/>
      <c r="J102" s="283" t="str">
        <f>Badges!C479</f>
        <v>Make up a game about your</v>
      </c>
      <c r="K102" s="281" t="str">
        <f>IF(Badges!H479="A","A"," ")</f>
        <v xml:space="preserve"> </v>
      </c>
      <c r="M102" s="280"/>
      <c r="N102" s="283" t="str">
        <f>Badges!C549</f>
        <v>Do you own research</v>
      </c>
      <c r="O102" s="281" t="str">
        <f>IF(Badges!H549="A","A"," ")</f>
        <v xml:space="preserve"> </v>
      </c>
      <c r="Q102" s="533" t="str">
        <f>Summary!A71</f>
        <v>Thinking Day (Year 2)</v>
      </c>
      <c r="R102" s="533"/>
      <c r="S102" s="282" t="str">
        <f>IF('Age-Level'!H17="A","A","")</f>
        <v/>
      </c>
      <c r="U102" s="279"/>
      <c r="V102" s="279"/>
    </row>
    <row r="103" spans="1:23" x14ac:dyDescent="0.2">
      <c r="B103" s="289" t="str">
        <f>'Journey Awards'!B50</f>
        <v>Tell a Story</v>
      </c>
      <c r="C103" s="288" t="str">
        <f>'Journey Awards'!H52</f>
        <v xml:space="preserve"> </v>
      </c>
      <c r="E103" s="280"/>
      <c r="F103" s="283" t="str">
        <f>Badges!C411</f>
        <v>Learn to march</v>
      </c>
      <c r="G103" s="281" t="str">
        <f>IF(Badges!H411="A","A"," ")</f>
        <v xml:space="preserve"> </v>
      </c>
      <c r="I103" s="280"/>
      <c r="J103" s="283" t="str">
        <f>Badges!C480</f>
        <v>Create a story, play, or puppet</v>
      </c>
      <c r="K103" s="281" t="str">
        <f>IF(Badges!H480="A","A"," ")</f>
        <v xml:space="preserve"> </v>
      </c>
      <c r="M103" s="280"/>
      <c r="N103" s="283" t="str">
        <f>Badges!C550</f>
        <v>Get secondhand knowledge</v>
      </c>
      <c r="O103" s="281" t="str">
        <f>IF(Badges!H550="A","A"," ")</f>
        <v xml:space="preserve"> </v>
      </c>
      <c r="Q103" s="533" t="str">
        <f>Summary!A72</f>
        <v>Investiture</v>
      </c>
      <c r="R103" s="533"/>
      <c r="S103" s="282" t="str">
        <f>IF('Age-Level'!H19="A","A","")</f>
        <v/>
      </c>
      <c r="U103" s="279"/>
      <c r="V103" s="279"/>
    </row>
    <row r="104" spans="1:23" x14ac:dyDescent="0.2">
      <c r="B104" s="289" t="str">
        <f>'Journey Awards'!B53</f>
        <v>Better World for Girls!</v>
      </c>
      <c r="C104" s="288" t="str">
        <f>'Journey Awards'!H55</f>
        <v xml:space="preserve"> </v>
      </c>
      <c r="E104" s="280"/>
      <c r="F104" s="283" t="str">
        <f>Badges!C412</f>
        <v>See a band review or field show</v>
      </c>
      <c r="G104" s="281" t="str">
        <f>IF(Badges!H412="A","A"," ")</f>
        <v xml:space="preserve"> </v>
      </c>
      <c r="I104" s="280"/>
      <c r="J104" s="283" t="str">
        <f>Badges!C481</f>
        <v>Make a team mural, collage, flag</v>
      </c>
      <c r="K104" s="281" t="str">
        <f>IF(Badges!H481="A","A"," ")</f>
        <v xml:space="preserve"> </v>
      </c>
      <c r="M104" s="280"/>
      <c r="N104" s="283" t="str">
        <f>Badges!C551</f>
        <v>Invite a guest speaker</v>
      </c>
      <c r="O104" s="281" t="str">
        <f>IF(Badges!H551="A","A"," ")</f>
        <v xml:space="preserve"> </v>
      </c>
      <c r="Q104" s="533" t="str">
        <f>Summary!A73</f>
        <v>Rededication (1st year)</v>
      </c>
      <c r="R104" s="533"/>
      <c r="S104" s="282" t="str">
        <f>IF('Age-Level'!H20="A","A","")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IF('Age-Level'!H21="A","A","")</f>
        <v/>
      </c>
      <c r="U105" s="279"/>
      <c r="V105" s="279"/>
    </row>
    <row r="106" spans="1:23" x14ac:dyDescent="0.2">
      <c r="A106" s="388" t="s">
        <v>416</v>
      </c>
      <c r="B106" s="390"/>
      <c r="C106" s="390"/>
      <c r="E106" s="280"/>
      <c r="F106" s="283" t="str">
        <f>Badges!C414</f>
        <v>Follow a landmark trail</v>
      </c>
      <c r="G106" s="281" t="str">
        <f>IF(Badges!H414="A","A"," ")</f>
        <v xml:space="preserve"> </v>
      </c>
      <c r="I106" s="280"/>
      <c r="J106" s="283" t="str">
        <f>Badges!C483</f>
        <v>A better room or home</v>
      </c>
      <c r="K106" s="281" t="str">
        <f>IF(Badges!H483="A","A"," ")</f>
        <v xml:space="preserve"> </v>
      </c>
      <c r="M106" s="280"/>
      <c r="N106" s="283" t="str">
        <f>Badges!C553</f>
        <v>Take a field trip</v>
      </c>
      <c r="O106" s="281" t="str">
        <f>IF(Badges!H553="A","A"," ")</f>
        <v xml:space="preserve"> </v>
      </c>
      <c r="Q106" s="533" t="str">
        <f>Summary!A75</f>
        <v>Rededication (3rd year)</v>
      </c>
      <c r="R106" s="533"/>
      <c r="S106" s="282" t="str">
        <f>IF('Age-Level'!H22="A","A","")</f>
        <v/>
      </c>
      <c r="U106" s="279"/>
      <c r="V106" s="279"/>
    </row>
    <row r="107" spans="1:23" x14ac:dyDescent="0.2">
      <c r="A107" s="284"/>
      <c r="B107" s="396" t="str">
        <f>Bridging!B6</f>
        <v>Pass It On!</v>
      </c>
      <c r="C107" s="330" t="str">
        <f>IF(Bridging!H10="C","C",IF(Bridging!H10="P","P",""))</f>
        <v/>
      </c>
      <c r="E107" s="280"/>
      <c r="F107" s="283" t="str">
        <f>Badges!C415</f>
        <v>Tour a landmark that honors the</v>
      </c>
      <c r="G107" s="281" t="str">
        <f>IF(Badges!H415="A","A"," ")</f>
        <v xml:space="preserve"> </v>
      </c>
      <c r="I107" s="280"/>
      <c r="J107" s="283" t="str">
        <f>Badges!C484</f>
        <v>A better meeting place</v>
      </c>
      <c r="K107" s="281" t="str">
        <f>IF(Badges!H484="A","A"," ")</f>
        <v xml:space="preserve"> </v>
      </c>
      <c r="M107" s="280"/>
      <c r="N107" s="283" t="str">
        <f>Badges!C554</f>
        <v>Invite a guest speaker</v>
      </c>
      <c r="O107" s="281" t="str">
        <f>IF(Badges!H554="A","A"," ")</f>
        <v xml:space="preserve"> </v>
      </c>
      <c r="Q107" s="487" t="str">
        <f>Summary!A76</f>
        <v>My Promise, My Faith (Year 1)</v>
      </c>
      <c r="R107" s="535"/>
      <c r="S107" s="291" t="str">
        <f>IF('Age-Level'!H29="C","C","")</f>
        <v/>
      </c>
      <c r="U107" s="279"/>
      <c r="V107" s="279"/>
    </row>
    <row r="108" spans="1:23" x14ac:dyDescent="0.2">
      <c r="A108" s="284"/>
      <c r="B108" s="286" t="str">
        <f>Bridging!B11</f>
        <v>Look Ahead!</v>
      </c>
      <c r="C108" s="282" t="str">
        <f>IF(Bridging!H15="C","C",IF(Bridging!H15="P","P",""))</f>
        <v/>
      </c>
      <c r="E108" s="280"/>
      <c r="F108" s="283" t="str">
        <f>Badges!C416</f>
        <v>Make a landmark map</v>
      </c>
      <c r="G108" s="281" t="str">
        <f>IF(Badges!H416="A","A"," ")</f>
        <v xml:space="preserve"> </v>
      </c>
      <c r="I108" s="280"/>
      <c r="J108" s="283" t="str">
        <f>Badges!C485</f>
        <v>A better classroom</v>
      </c>
      <c r="K108" s="281" t="str">
        <f>IF(Badges!H485="A","A"," ")</f>
        <v xml:space="preserve"> </v>
      </c>
      <c r="M108" s="280"/>
      <c r="N108" s="283" t="str">
        <f>Badges!C555</f>
        <v>Find out about helping people</v>
      </c>
      <c r="O108" s="281" t="str">
        <f>IF(Badges!H555="A","A"," ")</f>
        <v xml:space="preserve"> </v>
      </c>
      <c r="Q108" s="292">
        <v>1</v>
      </c>
      <c r="R108" s="341" t="str">
        <f>'Age-Level'!C24</f>
        <v>Choose one line from the Law</v>
      </c>
      <c r="S108" s="282" t="str">
        <f>IF('Age-Level'!H24="A","A","")</f>
        <v/>
      </c>
      <c r="U108" s="279"/>
      <c r="V108" s="279"/>
    </row>
    <row r="109" spans="1:23" x14ac:dyDescent="0.2">
      <c r="A109" s="284"/>
      <c r="B109" s="394" t="str">
        <f>Bridging!C16</f>
        <v>Plan a Ceremony</v>
      </c>
      <c r="C109" s="282" t="str">
        <f>IF(Bridging!H17="C","C",IF(Bridging!H17="P","P",""))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IF('Age-Level'!H25="A","A","")</f>
        <v/>
      </c>
      <c r="U109" s="279"/>
      <c r="V109" s="279"/>
    </row>
    <row r="110" spans="1:23" x14ac:dyDescent="0.2">
      <c r="B110" s="287" t="s">
        <v>80</v>
      </c>
      <c r="C110" s="282" t="str">
        <f>IF(Bridging!H18="C","C",IF(Bridging!H18="P","P",""))</f>
        <v/>
      </c>
      <c r="E110" s="280"/>
      <c r="F110" s="283" t="str">
        <f>Badges!C418</f>
        <v>Join a flag ceremony</v>
      </c>
      <c r="G110" s="281" t="str">
        <f>IF(Badges!H418="A","A"," ")</f>
        <v xml:space="preserve"> </v>
      </c>
      <c r="I110" s="280"/>
      <c r="J110" s="283" t="str">
        <f>Badges!C487</f>
        <v>Follow in a Girl Scout's footsteps</v>
      </c>
      <c r="K110" s="281" t="str">
        <f>IF(Badges!H487="A","A"," ")</f>
        <v xml:space="preserve"> </v>
      </c>
      <c r="M110" s="280"/>
      <c r="N110" s="283" t="str">
        <f>Badges!C557</f>
        <v>Donate money</v>
      </c>
      <c r="O110" s="281" t="str">
        <f>IF(Badges!H557="A","A"," ")</f>
        <v xml:space="preserve"> </v>
      </c>
      <c r="Q110" s="293">
        <v>3</v>
      </c>
      <c r="R110" s="341" t="str">
        <f>'Age-Level'!C26</f>
        <v>Gather three inspirational quotes</v>
      </c>
      <c r="S110" s="282" t="str">
        <f>IF('Age-Level'!H26="A","A","")</f>
        <v/>
      </c>
      <c r="U110" s="353"/>
      <c r="V110" s="353"/>
      <c r="W110" s="337"/>
    </row>
    <row r="111" spans="1:23" x14ac:dyDescent="0.2">
      <c r="B111" s="327"/>
      <c r="C111" s="389"/>
      <c r="E111" s="280"/>
      <c r="F111" s="283" t="str">
        <f>Badges!C419</f>
        <v>Join a town ceremony</v>
      </c>
      <c r="G111" s="281" t="str">
        <f>IF(Badges!H419="A","A"," ")</f>
        <v xml:space="preserve"> </v>
      </c>
      <c r="I111" s="280"/>
      <c r="J111" s="283" t="str">
        <f>Badges!C488</f>
        <v>Read the Brownie Story from an</v>
      </c>
      <c r="K111" s="281" t="str">
        <f>IF(Badges!H488="A","A"," ")</f>
        <v xml:space="preserve"> </v>
      </c>
      <c r="M111" s="280"/>
      <c r="N111" s="283" t="str">
        <f>Badges!C558</f>
        <v>Organize a great food donation</v>
      </c>
      <c r="O111" s="281" t="str">
        <f>IF(Badges!H558="A","A"," ")</f>
        <v xml:space="preserve"> </v>
      </c>
      <c r="Q111" s="293">
        <v>4</v>
      </c>
      <c r="R111" s="341" t="str">
        <f>'Age-Level'!C27</f>
        <v>Make something to remind you</v>
      </c>
      <c r="S111" s="282" t="str">
        <f>IF('Age-Level'!H27="A","A","")</f>
        <v/>
      </c>
      <c r="U111" s="279"/>
      <c r="V111" s="279"/>
    </row>
    <row r="112" spans="1:23" x14ac:dyDescent="0.2">
      <c r="A112" s="395" t="str">
        <f>Badges!B354</f>
        <v>Painting</v>
      </c>
      <c r="B112" s="391"/>
      <c r="C112" s="391"/>
      <c r="E112" s="280"/>
      <c r="F112" s="283" t="str">
        <f>Badges!C420</f>
        <v>Make up your own</v>
      </c>
      <c r="G112" s="281" t="str">
        <f>IF(Badges!H420="A","A"," ")</f>
        <v xml:space="preserve"> </v>
      </c>
      <c r="I112" s="280"/>
      <c r="J112" s="283" t="str">
        <f>Badges!C489</f>
        <v>Make up a story about Campbell</v>
      </c>
      <c r="K112" s="281" t="str">
        <f>IF(Badges!H489="A","A"," ")</f>
        <v xml:space="preserve"> </v>
      </c>
      <c r="M112" s="280"/>
      <c r="N112" s="283" t="str">
        <f>Badges!C559</f>
        <v>Host a clothing-donation party</v>
      </c>
      <c r="O112" s="281" t="str">
        <f>IF(Badges!H559="A","A"," ")</f>
        <v xml:space="preserve"> </v>
      </c>
      <c r="Q112" s="342">
        <v>5</v>
      </c>
      <c r="R112" s="341" t="str">
        <f>'Age-Level'!C28</f>
        <v>Keep the connection strong.</v>
      </c>
      <c r="S112" s="282" t="str">
        <f>IF('Age-Level'!H28="A","A","")</f>
        <v/>
      </c>
      <c r="U112" s="279"/>
      <c r="V112" s="279"/>
    </row>
    <row r="113" spans="1:22" x14ac:dyDescent="0.2">
      <c r="A113" s="280">
        <v>1</v>
      </c>
      <c r="B113" s="283" t="str">
        <f>Badges!C355</f>
        <v>Get Inspired</v>
      </c>
      <c r="C113" s="294"/>
      <c r="E113" s="386" t="str">
        <f>Badges!B423</f>
        <v>Snacks</v>
      </c>
      <c r="F113" s="387"/>
      <c r="G113" s="387"/>
      <c r="I113" s="386" t="str">
        <f>Badges!B492</f>
        <v>Bugs</v>
      </c>
      <c r="J113" s="386"/>
      <c r="K113" s="386"/>
      <c r="M113" s="386" t="str">
        <f>Badges!B563</f>
        <v>Meet My Customers</v>
      </c>
      <c r="N113" s="387"/>
      <c r="O113" s="387"/>
      <c r="Q113" s="534" t="str">
        <f>Summary!A77</f>
        <v>My Promise, My Faith (Year 2)</v>
      </c>
      <c r="R113" s="495"/>
      <c r="S113" s="325" t="str">
        <f>IF('Age-Level'!H35="C","C","")</f>
        <v/>
      </c>
      <c r="U113" s="279"/>
      <c r="V113" s="279"/>
    </row>
    <row r="114" spans="1:22" x14ac:dyDescent="0.2">
      <c r="A114" s="280"/>
      <c r="B114" s="283" t="str">
        <f>Badges!C356</f>
        <v>Talk to a painter</v>
      </c>
      <c r="C114" s="281" t="str">
        <f>IF(Badges!H356="A","A","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IF('Age-Level'!H31="A","A","")</f>
        <v/>
      </c>
      <c r="U114" s="279"/>
      <c r="V114" s="279"/>
    </row>
    <row r="115" spans="1:22" x14ac:dyDescent="0.2">
      <c r="A115" s="280"/>
      <c r="B115" s="283" t="str">
        <f>Badges!C357</f>
        <v>Go to an art show or museum</v>
      </c>
      <c r="C115" s="281" t="str">
        <f>IF(Badges!H357="A","A"," ")</f>
        <v xml:space="preserve"> </v>
      </c>
      <c r="E115" s="280"/>
      <c r="F115" s="283" t="str">
        <f>Badges!C425</f>
        <v>Is the food good for me?</v>
      </c>
      <c r="G115" s="281" t="str">
        <f>IF(Badges!H425="A","A"," ")</f>
        <v xml:space="preserve"> </v>
      </c>
      <c r="I115" s="280"/>
      <c r="J115" s="283" t="str">
        <f>Badges!C494</f>
        <v>Talk to a bug specialist in your</v>
      </c>
      <c r="K115" s="281" t="str">
        <f>IF(Badges!H494="A","A"," ")</f>
        <v xml:space="preserve"> </v>
      </c>
      <c r="M115" s="280"/>
      <c r="N115" s="283" t="str">
        <f>Badges!C565</f>
        <v xml:space="preserve">Talk to your family or Brownie </v>
      </c>
      <c r="O115" s="281" t="str">
        <f>IF(Badges!H565="A","A"," ")</f>
        <v xml:space="preserve"> </v>
      </c>
      <c r="Q115" s="293">
        <v>2</v>
      </c>
      <c r="R115" s="394" t="str">
        <f>'Age-Level'!C32</f>
        <v>Find a woman in your community</v>
      </c>
      <c r="S115" s="282" t="str">
        <f>IF('Age-Level'!H32="A","A","")</f>
        <v/>
      </c>
      <c r="U115" s="279"/>
      <c r="V115" s="279"/>
    </row>
    <row r="116" spans="1:22" x14ac:dyDescent="0.2">
      <c r="A116" s="280"/>
      <c r="B116" s="283" t="str">
        <f>Badges!C358</f>
        <v xml:space="preserve">Team up with an adult to find </v>
      </c>
      <c r="C116" s="281" t="str">
        <f>IF(Badges!H358="A","A"," ")</f>
        <v xml:space="preserve"> </v>
      </c>
      <c r="E116" s="280"/>
      <c r="F116" s="283" t="str">
        <f>Badges!C426</f>
        <v>Is the food good for the earth?</v>
      </c>
      <c r="G116" s="281" t="str">
        <f>IF(Badges!H426="A","A"," ")</f>
        <v xml:space="preserve"> </v>
      </c>
      <c r="I116" s="280"/>
      <c r="J116" s="283" t="str">
        <f>Badges!C495</f>
        <v>With an adult's help, find websites</v>
      </c>
      <c r="K116" s="281" t="str">
        <f>IF(Badges!H495="A","A"," ")</f>
        <v xml:space="preserve"> </v>
      </c>
      <c r="M116" s="280">
        <v>2</v>
      </c>
      <c r="N116" s="283" t="str">
        <f>Badges!C566</f>
        <v>Talk to some customers</v>
      </c>
      <c r="O116" s="294"/>
      <c r="Q116" s="293">
        <v>3</v>
      </c>
      <c r="R116" s="394" t="str">
        <f>'Age-Level'!C33</f>
        <v>Gather three inspirational quotes</v>
      </c>
      <c r="S116" s="282" t="str">
        <f>IF('Age-Level'!H33="A","A","")</f>
        <v/>
      </c>
    </row>
    <row r="117" spans="1:22" x14ac:dyDescent="0.2">
      <c r="A117" s="280">
        <v>2</v>
      </c>
      <c r="B117" s="283" t="str">
        <f>Badges!C359</f>
        <v>Paint the real world</v>
      </c>
      <c r="C117" s="294"/>
      <c r="E117" s="280"/>
      <c r="F117" s="283" t="str">
        <f>Badges!C427</f>
        <v>What's in that snack?</v>
      </c>
      <c r="G117" s="281" t="str">
        <f>IF(Badges!H427="A","A"," ")</f>
        <v xml:space="preserve"> </v>
      </c>
      <c r="I117" s="280"/>
      <c r="J117" s="283" t="str">
        <f>Badges!C496</f>
        <v>Read a book or watch a video</v>
      </c>
      <c r="K117" s="281" t="str">
        <f>IF(Badges!H496="A","A"," ")</f>
        <v xml:space="preserve"> </v>
      </c>
      <c r="M117" s="280"/>
      <c r="N117" s="283" t="str">
        <f>Badges!C567</f>
        <v>With your family or Brownie friends</v>
      </c>
      <c r="O117" s="281" t="str">
        <f>IF(Badges!H567="A","A"," ")</f>
        <v xml:space="preserve"> </v>
      </c>
      <c r="Q117" s="293">
        <v>4</v>
      </c>
      <c r="R117" s="394" t="str">
        <f>'Age-Level'!C34</f>
        <v>Make something to remind you</v>
      </c>
      <c r="S117" s="282" t="str">
        <f>IF('Age-Level'!H34="A","A","")</f>
        <v/>
      </c>
    </row>
    <row r="118" spans="1:22" x14ac:dyDescent="0.2">
      <c r="A118" s="280"/>
      <c r="B118" s="283" t="str">
        <f>Badges!C360</f>
        <v>Paint a portrait of a family</v>
      </c>
      <c r="C118" s="281" t="str">
        <f>IF(Badges!H360="A","A","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IF('Age-Level'!H35="A","A","")</f>
        <v/>
      </c>
    </row>
    <row r="119" spans="1:22" x14ac:dyDescent="0.2">
      <c r="A119" s="280"/>
      <c r="B119" s="283" t="str">
        <f>Badges!C361</f>
        <v>Paint an outdoor landscape</v>
      </c>
      <c r="C119" s="281" t="str">
        <f>IF(Badges!H361="A","A"," ")</f>
        <v xml:space="preserve"> </v>
      </c>
      <c r="E119" s="280"/>
      <c r="F119" s="283" t="str">
        <f>Badges!C429</f>
        <v>Make your own restaurant snack</v>
      </c>
      <c r="G119" s="281" t="str">
        <f>IF(Badges!H429="A","A"," ")</f>
        <v xml:space="preserve"> </v>
      </c>
      <c r="I119" s="280"/>
      <c r="J119" s="283" t="str">
        <f>Badges!C498</f>
        <v>Make a paper-plate spider</v>
      </c>
      <c r="K119" s="281" t="str">
        <f>IF(Badges!H498="A","A"," ")</f>
        <v xml:space="preserve"> </v>
      </c>
      <c r="M119" s="280"/>
      <c r="N119" s="283" t="str">
        <f>Badges!C569</f>
        <v>In your group or with your family</v>
      </c>
      <c r="O119" s="281" t="str">
        <f>IF(Badges!H569="A","A"," ")</f>
        <v xml:space="preserve"> </v>
      </c>
      <c r="Q119" s="394" t="str">
        <f>Summary!A78</f>
        <v>Global Action Award</v>
      </c>
      <c r="R119" s="394"/>
      <c r="S119" s="282" t="str">
        <f>IF('Age-Level'!H38="A","A","")</f>
        <v/>
      </c>
    </row>
    <row r="120" spans="1:22" x14ac:dyDescent="0.2">
      <c r="A120" s="280"/>
      <c r="B120" s="283" t="str">
        <f>Badges!C362</f>
        <v>Paint a still live.</v>
      </c>
      <c r="C120" s="281" t="str">
        <f>IF(Badges!H362="A","A"," ")</f>
        <v xml:space="preserve"> </v>
      </c>
      <c r="E120" s="280"/>
      <c r="F120" s="283" t="str">
        <f>Badges!C430</f>
        <v>Make a savory snack from a</v>
      </c>
      <c r="G120" s="281" t="str">
        <f>IF(Badges!H430="A","A"," ")</f>
        <v xml:space="preserve"> </v>
      </c>
      <c r="I120" s="280"/>
      <c r="J120" s="283" t="str">
        <f>Badges!C499</f>
        <v>Make an egg-carton caterpillar</v>
      </c>
      <c r="K120" s="281" t="str">
        <f>IF(Badges!H499="A","A"," ")</f>
        <v xml:space="preserve"> </v>
      </c>
      <c r="M120" s="280">
        <v>4</v>
      </c>
      <c r="N120" s="283" t="str">
        <f>Badges!C570</f>
        <v>Role-play good customer relations</v>
      </c>
      <c r="O120" s="294"/>
      <c r="Q120" s="394" t="str">
        <f>Summary!A79</f>
        <v>Journey Summit Pin</v>
      </c>
      <c r="R120" s="394"/>
      <c r="S120" s="282" t="str">
        <f>IF('Age-Level'!H40="C","C","")</f>
        <v/>
      </c>
    </row>
    <row r="121" spans="1:22" x14ac:dyDescent="0.2">
      <c r="A121" s="280">
        <v>3</v>
      </c>
      <c r="B121" s="283" t="str">
        <f>Badges!C363</f>
        <v>Paint a mood</v>
      </c>
      <c r="C121" s="294"/>
      <c r="E121" s="280"/>
      <c r="F121" s="283" t="str">
        <f>Badges!C431</f>
        <v>Make a veggie face</v>
      </c>
      <c r="G121" s="281" t="str">
        <f>IF(Badges!H431="A","A"," ")</f>
        <v xml:space="preserve"> </v>
      </c>
      <c r="I121" s="280"/>
      <c r="J121" s="283" t="str">
        <f>Badges!C500</f>
        <v>Make your own butterfly</v>
      </c>
      <c r="K121" s="281" t="str">
        <f>IF(Badges!H500="A","A"," ")</f>
        <v xml:space="preserve"> </v>
      </c>
      <c r="M121" s="280"/>
      <c r="N121" s="283" t="str">
        <f>Badges!C571</f>
        <v>With your friends or family</v>
      </c>
      <c r="O121" s="281" t="str">
        <f>IF(Badges!H571="A","A"," ")</f>
        <v xml:space="preserve"> </v>
      </c>
      <c r="Q121" s="394" t="str">
        <f>Summary!A80</f>
        <v>Safety Award</v>
      </c>
      <c r="R121" s="385"/>
      <c r="S121" s="291"/>
    </row>
    <row r="122" spans="1:22" x14ac:dyDescent="0.2">
      <c r="A122" s="280"/>
      <c r="B122" s="283" t="str">
        <f>Badges!C364</f>
        <v>Calm</v>
      </c>
      <c r="C122" s="281" t="str">
        <f>IF(Badges!H364="A","A","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IF('Age-Level'!H42="A","A","")</f>
        <v/>
      </c>
    </row>
    <row r="123" spans="1:22" x14ac:dyDescent="0.2">
      <c r="A123" s="280"/>
      <c r="B123" s="283" t="str">
        <f>Badges!C365</f>
        <v>Happy</v>
      </c>
      <c r="C123" s="281" t="str">
        <f>IF(Badges!H365="A","A"," ")</f>
        <v xml:space="preserve"> </v>
      </c>
      <c r="E123" s="280"/>
      <c r="F123" s="283" t="str">
        <f>Badges!C433</f>
        <v>Create a holiday dessert</v>
      </c>
      <c r="G123" s="281" t="str">
        <f>IF(Badges!H433="A","A"," ")</f>
        <v xml:space="preserve"> </v>
      </c>
      <c r="I123" s="280"/>
      <c r="J123" s="283" t="str">
        <f>Badges!C502</f>
        <v>Watch three bugs</v>
      </c>
      <c r="K123" s="281" t="str">
        <f>IF(Badges!H502="A","A"," ")</f>
        <v xml:space="preserve"> </v>
      </c>
      <c r="M123" s="280"/>
      <c r="N123" s="283" t="str">
        <f>Badges!C573</f>
        <v>Everybody who buys cookies is</v>
      </c>
      <c r="O123" s="281" t="str">
        <f>IF(Badges!H573="A","A"," ")</f>
        <v xml:space="preserve"> </v>
      </c>
      <c r="Q123" s="293">
        <v>2</v>
      </c>
      <c r="R123" s="394" t="str">
        <f>'Age-Level'!C43</f>
        <v>Get a map of your neighborhood</v>
      </c>
      <c r="S123" s="282" t="str">
        <f>IF('Age-Level'!H43="A","A","")</f>
        <v/>
      </c>
    </row>
    <row r="124" spans="1:22" x14ac:dyDescent="0.2">
      <c r="A124" s="280"/>
      <c r="B124" s="283" t="str">
        <f>Badges!C366</f>
        <v>Angry</v>
      </c>
      <c r="C124" s="281" t="str">
        <f>IF(Badges!H366="A","A"," ")</f>
        <v xml:space="preserve"> </v>
      </c>
      <c r="E124" s="280"/>
      <c r="F124" s="283" t="str">
        <f>Badges!C434</f>
        <v>Make a snack "in disguise"</v>
      </c>
      <c r="G124" s="281" t="str">
        <f>IF(Badges!H434="A","A"," ")</f>
        <v xml:space="preserve"> </v>
      </c>
      <c r="I124" s="280"/>
      <c r="J124" s="283" t="str">
        <f>Badges!C503</f>
        <v>With an adult, find an ant trail</v>
      </c>
      <c r="K124" s="281" t="str">
        <f>IF(Badges!H503="A","A"," ")</f>
        <v xml:space="preserve"> </v>
      </c>
      <c r="M124" s="386" t="str">
        <f>Badges!B576</f>
        <v>Give Back</v>
      </c>
      <c r="N124" s="387"/>
      <c r="O124" s="387"/>
      <c r="Q124" s="293">
        <v>3</v>
      </c>
      <c r="R124" s="394" t="str">
        <f>'Age-Level'!C44</f>
        <v>Find out how a smoke alarm</v>
      </c>
      <c r="S124" s="282" t="str">
        <f>IF('Age-Level'!H44="A","A","")</f>
        <v/>
      </c>
    </row>
    <row r="125" spans="1:22" x14ac:dyDescent="0.2">
      <c r="A125" s="280">
        <v>4</v>
      </c>
      <c r="B125" s="283" t="str">
        <f>Badges!C367</f>
        <v>Paint without brushes</v>
      </c>
      <c r="C125" s="294"/>
      <c r="E125" s="280"/>
      <c r="F125" s="283" t="str">
        <f>Badges!C435</f>
        <v>Make your own cookies</v>
      </c>
      <c r="G125" s="281" t="str">
        <f>IF(Badges!H435="A","A"," ")</f>
        <v xml:space="preserve"> </v>
      </c>
      <c r="I125" s="280"/>
      <c r="J125" s="283" t="str">
        <f>Badges!C504</f>
        <v>Make a bug box</v>
      </c>
      <c r="K125" s="281" t="str">
        <f>IF(Badges!H504="A","A"," ")</f>
        <v xml:space="preserve"> </v>
      </c>
      <c r="M125" s="280">
        <v>1</v>
      </c>
      <c r="N125" s="283" t="str">
        <f>Badges!C577</f>
        <v>Find out about businesses that</v>
      </c>
      <c r="O125" s="294"/>
      <c r="Q125" s="293">
        <v>4</v>
      </c>
      <c r="R125" s="394" t="str">
        <f>'Age-Level'!C45</f>
        <v>Choose an upcoming trip you</v>
      </c>
      <c r="S125" s="282" t="str">
        <f>IF('Age-Level'!H45="A","A","")</f>
        <v/>
      </c>
    </row>
    <row r="126" spans="1:22" x14ac:dyDescent="0.2">
      <c r="A126" s="280"/>
      <c r="B126" s="283" t="str">
        <f>Badges!C368</f>
        <v>Paint something from nature</v>
      </c>
      <c r="C126" s="281" t="str">
        <f>IF(Badges!H368="A","A","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IF(Badges!H578="A","A"," ")</f>
        <v xml:space="preserve"> </v>
      </c>
      <c r="Q126" s="384">
        <v>5</v>
      </c>
      <c r="R126" s="394" t="str">
        <f>'Age-Level'!C46</f>
        <v>Find out what natural disasters</v>
      </c>
      <c r="S126" s="282" t="str">
        <f>IF('Age-Level'!H46="A","A","")</f>
        <v/>
      </c>
    </row>
    <row r="127" spans="1:22" x14ac:dyDescent="0.2">
      <c r="A127" s="280"/>
      <c r="B127" s="283" t="str">
        <f>Badges!C369</f>
        <v>Paint with indoor objects</v>
      </c>
      <c r="C127" s="281" t="str">
        <f>IF(Badges!H369="A","A"," ")</f>
        <v xml:space="preserve"> </v>
      </c>
      <c r="E127" s="280"/>
      <c r="F127" s="283" t="str">
        <f>Badges!C437</f>
        <v>Make no-bake energy bars</v>
      </c>
      <c r="G127" s="281" t="str">
        <f>IF(Badges!H437="A","A"," ")</f>
        <v xml:space="preserve"> </v>
      </c>
      <c r="I127" s="280"/>
      <c r="J127" s="283" t="str">
        <f>Badges!C506</f>
        <v>Draw a cocoon</v>
      </c>
      <c r="K127" s="281" t="str">
        <f>IF(Badges!H506="A","A"," ")</f>
        <v xml:space="preserve"> </v>
      </c>
      <c r="M127" s="280">
        <v>2</v>
      </c>
      <c r="N127" s="283" t="str">
        <f>Badges!C579</f>
        <v>Set a giving goal</v>
      </c>
      <c r="O127" s="294"/>
      <c r="Q127" s="394" t="str">
        <f>'Age-Level'!C49</f>
        <v>International Friendship</v>
      </c>
      <c r="R127" s="394"/>
      <c r="S127" s="282" t="str">
        <f>IF('Age-Level'!H49="A","A","")</f>
        <v/>
      </c>
    </row>
    <row r="128" spans="1:22" x14ac:dyDescent="0.2">
      <c r="A128" s="280"/>
      <c r="B128" s="283" t="str">
        <f>Badges!C370</f>
        <v>Paint with a stamp</v>
      </c>
      <c r="C128" s="281" t="str">
        <f>IF(Badges!H370="A","A"," ")</f>
        <v xml:space="preserve"> </v>
      </c>
      <c r="E128" s="280"/>
      <c r="F128" s="283" t="str">
        <f>Badges!C438</f>
        <v>Create a snack for a group</v>
      </c>
      <c r="G128" s="281" t="str">
        <f>IF(Badges!H438="A","A"," ")</f>
        <v xml:space="preserve"> </v>
      </c>
      <c r="I128" s="280"/>
      <c r="J128" s="283" t="str">
        <f>Badges!C507</f>
        <v>Make a model of a bug house</v>
      </c>
      <c r="K128" s="281" t="str">
        <f>IF(Badges!H507="A","A"," ")</f>
        <v xml:space="preserve"> </v>
      </c>
      <c r="M128" s="280"/>
      <c r="N128" s="283" t="str">
        <f>Badges!C580</f>
        <v xml:space="preserve">With your Brownie friends, talk </v>
      </c>
      <c r="O128" s="281" t="str">
        <f>IF(Badges!H580="A","A"," ")</f>
        <v xml:space="preserve"> </v>
      </c>
    </row>
    <row r="129" spans="1:19" x14ac:dyDescent="0.2">
      <c r="A129" s="280">
        <v>5</v>
      </c>
      <c r="B129" s="283" t="str">
        <f>Badges!C371</f>
        <v>Paint a mural</v>
      </c>
      <c r="C129" s="294"/>
      <c r="E129" s="280"/>
      <c r="F129" s="283" t="str">
        <f>Badges!C439</f>
        <v>Make a lunchtime snack</v>
      </c>
      <c r="G129" s="281" t="str">
        <f>IF(Badges!H439="A","A"," ")</f>
        <v xml:space="preserve"> </v>
      </c>
      <c r="I129" s="280"/>
      <c r="J129" s="283" t="str">
        <f>Badges!C508</f>
        <v>For one week, watch a spider</v>
      </c>
      <c r="K129" s="281" t="str">
        <f>IF(Badges!H508="A","A"," ")</f>
        <v xml:space="preserve"> </v>
      </c>
      <c r="M129" s="280">
        <v>3</v>
      </c>
      <c r="N129" s="283" t="str">
        <f>Badges!C581</f>
        <v>Involve your customers</v>
      </c>
      <c r="O129" s="294"/>
    </row>
    <row r="130" spans="1:19" x14ac:dyDescent="0.2">
      <c r="A130" s="280"/>
      <c r="B130" s="283" t="str">
        <f>Badges!C372</f>
        <v>Paint a mural that tells a story</v>
      </c>
      <c r="C130" s="281" t="str">
        <f>IF(Badges!H372="A","A","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IF(Badges!H582="A","A"," ")</f>
        <v xml:space="preserve"> </v>
      </c>
    </row>
    <row r="131" spans="1:19" x14ac:dyDescent="0.2">
      <c r="A131" s="280"/>
      <c r="B131" s="283" t="str">
        <f>Badges!C373</f>
        <v>Paint a mural about your Girl</v>
      </c>
      <c r="C131" s="281" t="str">
        <f>IF(Badges!H373="A","A"," ")</f>
        <v xml:space="preserve"> </v>
      </c>
      <c r="E131" s="280"/>
      <c r="F131" s="283" t="str">
        <f>Badges!C441</f>
        <v>Make your own milk shake</v>
      </c>
      <c r="G131" s="281" t="str">
        <f>IF(Badges!H441="A","A"," ")</f>
        <v xml:space="preserve"> </v>
      </c>
      <c r="I131" s="280"/>
      <c r="J131" s="283" t="str">
        <f>Badges!C510</f>
        <v>Visit a farm</v>
      </c>
      <c r="K131" s="281" t="str">
        <f>IF(Badges!H510="A","A"," ")</f>
        <v xml:space="preserve"> </v>
      </c>
      <c r="M131" s="280">
        <v>4</v>
      </c>
      <c r="N131" s="283" t="str">
        <f>Badges!C583</f>
        <v>Practice giving back</v>
      </c>
      <c r="O131" s="294"/>
    </row>
    <row r="132" spans="1:19" x14ac:dyDescent="0.2">
      <c r="A132" s="280"/>
      <c r="B132" s="283" t="str">
        <f>Badges!C374</f>
        <v>Paint a mural that tells the story</v>
      </c>
      <c r="C132" s="281" t="str">
        <f>IF(Badges!H374="A","A"," ")</f>
        <v xml:space="preserve"> </v>
      </c>
      <c r="E132" s="280"/>
      <c r="F132" s="283" t="str">
        <f>Badges!C442</f>
        <v>Make your own fruit smoothie</v>
      </c>
      <c r="G132" s="281" t="str">
        <f>IF(Badges!H442="A","A"," ")</f>
        <v xml:space="preserve"> </v>
      </c>
      <c r="I132" s="280"/>
      <c r="J132" s="283" t="str">
        <f>Badges!C511</f>
        <v>Take a bug walk or bug hike</v>
      </c>
      <c r="K132" s="281" t="str">
        <f>IF(Badges!H511="A","A"," ")</f>
        <v xml:space="preserve"> </v>
      </c>
      <c r="M132" s="280"/>
      <c r="N132" s="283" t="str">
        <f>Badges!C584</f>
        <v>If you want to help others with your</v>
      </c>
      <c r="O132" s="281" t="str">
        <f>IF(Badges!H584="A","A"," ")</f>
        <v xml:space="preserve"> </v>
      </c>
    </row>
    <row r="133" spans="1:19" x14ac:dyDescent="0.2">
      <c r="E133" s="280"/>
      <c r="F133" s="283" t="str">
        <f>Badges!C443</f>
        <v>Make your own party punch</v>
      </c>
      <c r="G133" s="281" t="str">
        <f>IF(Badges!H443="A","A"," ")</f>
        <v xml:space="preserve"> </v>
      </c>
      <c r="I133" s="280"/>
      <c r="J133" s="283" t="str">
        <f>Badges!C512</f>
        <v>Visit a museum, zoo, or botanical</v>
      </c>
      <c r="K133" s="281" t="str">
        <f>IF(Badges!H512="A","A"," ")</f>
        <v xml:space="preserve"> </v>
      </c>
      <c r="M133" s="280">
        <v>5</v>
      </c>
      <c r="N133" s="283" t="str">
        <f>Badges!C585</f>
        <v>Tell your cookie customers how</v>
      </c>
      <c r="O133" s="294"/>
    </row>
    <row r="134" spans="1:19" x14ac:dyDescent="0.2">
      <c r="M134" s="280"/>
      <c r="N134" s="283" t="str">
        <f>Badges!C586</f>
        <v>Write your cookie customers</v>
      </c>
      <c r="O134" s="281" t="str">
        <f>IF(Badges!H586="A","A"," ")</f>
        <v xml:space="preserve"> </v>
      </c>
    </row>
    <row r="140" spans="1:19" ht="23.25" x14ac:dyDescent="0.35">
      <c r="A140" s="524" t="str">
        <f ca="1">MID(CELL("filename",A78),FIND(IF(ISERROR(FIND("]",CELL("filename",A78))),"$","]"),CELL("filename",A78))+1,256)</f>
        <v>Brownie 5</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Own'!H31="A","A"," ")</f>
        <v xml:space="preserve"> </v>
      </c>
      <c r="I142" s="280">
        <v>1</v>
      </c>
      <c r="J142" s="341" t="str">
        <f>'Council Own'!C55</f>
        <v>&lt;List Requirement Here&gt;</v>
      </c>
      <c r="K142" s="288" t="str">
        <f>IF('Council Own'!H55="A","A"," ")</f>
        <v xml:space="preserve"> </v>
      </c>
      <c r="M142" s="280">
        <v>1</v>
      </c>
      <c r="N142" s="341" t="str">
        <f>'Council Own'!C79</f>
        <v>&lt;List Requirement Here&gt;</v>
      </c>
      <c r="O142" s="288" t="str">
        <f>IF('Council Own'!H79="A","A"," ")</f>
        <v xml:space="preserve"> </v>
      </c>
      <c r="Q142" s="280">
        <v>1</v>
      </c>
      <c r="R142" s="341" t="str">
        <f>'Council Own'!C103</f>
        <v>&lt;List Requirement Here&gt;</v>
      </c>
      <c r="S142" s="288" t="str">
        <f>IF('Council Own'!H103="A","A"," ")</f>
        <v xml:space="preserve"> </v>
      </c>
    </row>
    <row r="143" spans="1:19" x14ac:dyDescent="0.2">
      <c r="A143" s="518" t="str">
        <f>'Council Own'!B6</f>
        <v>&lt;&lt;List Badge Here&gt;&gt;</v>
      </c>
      <c r="B143" s="519"/>
      <c r="C143" s="282" t="str">
        <f>IF('Council Own'!H28="C","C",IF('Council Own'!H28="P","P",""))</f>
        <v/>
      </c>
      <c r="E143" s="280"/>
      <c r="F143" s="341" t="str">
        <f>'Council Own'!C32</f>
        <v>&lt;List Requirement Here&gt;</v>
      </c>
      <c r="G143" s="288" t="str">
        <f>IF('Council Own'!H32="A","A"," ")</f>
        <v xml:space="preserve"> </v>
      </c>
      <c r="I143" s="280"/>
      <c r="J143" s="341" t="str">
        <f>'Council Own'!C56</f>
        <v>&lt;List Requirement Here&gt;</v>
      </c>
      <c r="K143" s="288" t="str">
        <f>IF('Council Own'!H56="A","A"," ")</f>
        <v xml:space="preserve"> </v>
      </c>
      <c r="M143" s="280"/>
      <c r="N143" s="341" t="str">
        <f>'Council Own'!C80</f>
        <v>&lt;List Requirement Here&gt;</v>
      </c>
      <c r="O143" s="288" t="str">
        <f>IF('Council Own'!H80="A","A"," ")</f>
        <v xml:space="preserve"> </v>
      </c>
      <c r="Q143" s="280"/>
      <c r="R143" s="341" t="str">
        <f>'Council Own'!C104</f>
        <v>&lt;List Requirement Here&gt;</v>
      </c>
      <c r="S143" s="288" t="str">
        <f>IF('Council Own'!H104="A","A"," ")</f>
        <v xml:space="preserve"> </v>
      </c>
    </row>
    <row r="144" spans="1:19" x14ac:dyDescent="0.2">
      <c r="A144" s="518" t="str">
        <f>'Council Own'!B30</f>
        <v>&lt;&lt;List Badge Here&gt;&gt;</v>
      </c>
      <c r="B144" s="519"/>
      <c r="C144" s="282" t="str">
        <f>IF('Council Own'!H52="C","C",IF('Council Own'!H52="P","P",""))</f>
        <v/>
      </c>
      <c r="E144" s="280"/>
      <c r="F144" s="341" t="str">
        <f>'Council Own'!C33</f>
        <v>&lt;List Requirement Here&gt;</v>
      </c>
      <c r="G144" s="288" t="str">
        <f>IF('Council Own'!H33="A","A"," ")</f>
        <v xml:space="preserve"> </v>
      </c>
      <c r="I144" s="280"/>
      <c r="J144" s="341" t="str">
        <f>'Council Own'!C57</f>
        <v>&lt;List Requirement Here&gt;</v>
      </c>
      <c r="K144" s="288" t="str">
        <f>IF('Council Own'!H57="A","A"," ")</f>
        <v xml:space="preserve"> </v>
      </c>
      <c r="M144" s="280"/>
      <c r="N144" s="341" t="str">
        <f>'Council Own'!C81</f>
        <v>&lt;List Requirement Here&gt;</v>
      </c>
      <c r="O144" s="288" t="str">
        <f>IF('Council Own'!H81="A","A"," ")</f>
        <v xml:space="preserve"> </v>
      </c>
      <c r="Q144" s="280"/>
      <c r="R144" s="341" t="str">
        <f>'Council Own'!C105</f>
        <v>&lt;List Requirement Here&gt;</v>
      </c>
      <c r="S144" s="288" t="str">
        <f>IF('Council Own'!H105="A","A"," ")</f>
        <v xml:space="preserve"> </v>
      </c>
    </row>
    <row r="145" spans="1:19" ht="12.75" customHeight="1" x14ac:dyDescent="0.2">
      <c r="A145" s="518" t="str">
        <f>'Council Own'!B54</f>
        <v>&lt;&lt;List Badge Here&gt;&gt;</v>
      </c>
      <c r="B145" s="519"/>
      <c r="C145" s="282" t="str">
        <f>IF('Council Own'!H76="C","C",IF('Council Own'!H76="P","P",""))</f>
        <v/>
      </c>
      <c r="E145" s="280"/>
      <c r="F145" s="341" t="str">
        <f>'Council Own'!C34</f>
        <v>&lt;List Requirement Here&gt;</v>
      </c>
      <c r="G145" s="288" t="str">
        <f>IF('Council Own'!H34="A","A"," ")</f>
        <v xml:space="preserve"> </v>
      </c>
      <c r="I145" s="280"/>
      <c r="J145" s="341" t="str">
        <f>'Council Own'!C58</f>
        <v>&lt;List Requirement Here&gt;</v>
      </c>
      <c r="K145" s="288" t="str">
        <f>IF('Council Own'!H58="A","A"," ")</f>
        <v xml:space="preserve"> </v>
      </c>
      <c r="M145" s="280"/>
      <c r="N145" s="341" t="str">
        <f>'Council Own'!C82</f>
        <v>&lt;List Requirement Here&gt;</v>
      </c>
      <c r="O145" s="288" t="str">
        <f>IF('Council Own'!H82="A","A"," ")</f>
        <v xml:space="preserve"> </v>
      </c>
      <c r="Q145" s="280"/>
      <c r="R145" s="341" t="str">
        <f>'Council Own'!C106</f>
        <v>&lt;List Requirement Here&gt;</v>
      </c>
      <c r="S145" s="288" t="str">
        <f>IF('Council Own'!H106="A","A"," ")</f>
        <v xml:space="preserve"> </v>
      </c>
    </row>
    <row r="146" spans="1:19" ht="12.75" customHeight="1" x14ac:dyDescent="0.2">
      <c r="A146" s="518" t="str">
        <f>'Council Own'!B78</f>
        <v>&lt;&lt;List Badge Here&gt;&gt;</v>
      </c>
      <c r="B146" s="519"/>
      <c r="C146" s="282" t="str">
        <f>IF('Council Own'!H100="C","C",IF('Council Own'!H100="P","P",""))</f>
        <v/>
      </c>
      <c r="E146" s="280">
        <v>2</v>
      </c>
      <c r="F146" s="341" t="str">
        <f>'Council Own'!C35</f>
        <v>&lt;List Requirement Here&gt;</v>
      </c>
      <c r="G146" s="288" t="str">
        <f>IF('Council Own'!H35="A","A"," ")</f>
        <v xml:space="preserve"> </v>
      </c>
      <c r="I146" s="280">
        <v>2</v>
      </c>
      <c r="J146" s="341" t="str">
        <f>'Council Own'!C59</f>
        <v>&lt;List Requirement Here&gt;</v>
      </c>
      <c r="K146" s="288" t="str">
        <f>IF('Council Own'!H59="A","A"," ")</f>
        <v xml:space="preserve"> </v>
      </c>
      <c r="M146" s="280">
        <v>2</v>
      </c>
      <c r="N146" s="341" t="str">
        <f>'Council Own'!C83</f>
        <v>&lt;List Requirement Here&gt;</v>
      </c>
      <c r="O146" s="288" t="str">
        <f>IF('Council Own'!H83="A","A"," ")</f>
        <v xml:space="preserve"> </v>
      </c>
      <c r="Q146" s="280">
        <v>2</v>
      </c>
      <c r="R146" s="341" t="str">
        <f>'Council Own'!C107</f>
        <v>&lt;List Requirement Here&gt;</v>
      </c>
      <c r="S146" s="288" t="str">
        <f>IF('Council Own'!H107="A","A"," ")</f>
        <v xml:space="preserve"> </v>
      </c>
    </row>
    <row r="147" spans="1:19" x14ac:dyDescent="0.2">
      <c r="A147" s="518" t="str">
        <f>'Council Own'!B102</f>
        <v>&lt;&lt;List Badge Here&gt;&gt;</v>
      </c>
      <c r="B147" s="519"/>
      <c r="C147" s="282" t="str">
        <f>IF('Council Own'!H124="C","C",IF('Council Own'!H124="P","P",""))</f>
        <v/>
      </c>
      <c r="E147" s="280"/>
      <c r="F147" s="341" t="str">
        <f>'Council Own'!C36</f>
        <v>&lt;List Requirement Here&gt;</v>
      </c>
      <c r="G147" s="288" t="str">
        <f>IF('Council Own'!H36="A","A"," ")</f>
        <v xml:space="preserve"> </v>
      </c>
      <c r="I147" s="280"/>
      <c r="J147" s="341" t="str">
        <f>'Council Own'!C60</f>
        <v>&lt;List Requirement Here&gt;</v>
      </c>
      <c r="K147" s="288" t="str">
        <f>IF('Council Own'!H60="A","A"," ")</f>
        <v xml:space="preserve"> </v>
      </c>
      <c r="M147" s="280"/>
      <c r="N147" s="341" t="str">
        <f>'Council Own'!C84</f>
        <v>&lt;List Requirement Here&gt;</v>
      </c>
      <c r="O147" s="288" t="str">
        <f>IF('Council Own'!H84="A","A"," ")</f>
        <v xml:space="preserve"> </v>
      </c>
      <c r="Q147" s="280"/>
      <c r="R147" s="341" t="str">
        <f>'Council Own'!C108</f>
        <v>&lt;List Requirement Here&gt;</v>
      </c>
      <c r="S147" s="288" t="str">
        <f>IF('Council Own'!H108="A","A"," ")</f>
        <v xml:space="preserve"> </v>
      </c>
    </row>
    <row r="148" spans="1:19" x14ac:dyDescent="0.2">
      <c r="E148" s="280"/>
      <c r="F148" s="341" t="str">
        <f>'Council Own'!C37</f>
        <v>&lt;List Requirement Here&gt;</v>
      </c>
      <c r="G148" s="288" t="str">
        <f>IF('Council Own'!H37="A","A"," ")</f>
        <v xml:space="preserve"> </v>
      </c>
      <c r="I148" s="280"/>
      <c r="J148" s="341" t="str">
        <f>'Council Own'!C61</f>
        <v>&lt;List Requirement Here&gt;</v>
      </c>
      <c r="K148" s="288" t="str">
        <f>IF('Council Own'!H61="A","A"," ")</f>
        <v xml:space="preserve"> </v>
      </c>
      <c r="M148" s="280"/>
      <c r="N148" s="341" t="str">
        <f>'Council Own'!C85</f>
        <v>&lt;List Requirement Here&gt;</v>
      </c>
      <c r="O148" s="288" t="str">
        <f>IF('Council Own'!H85="A","A"," ")</f>
        <v xml:space="preserve"> </v>
      </c>
      <c r="Q148" s="280"/>
      <c r="R148" s="341" t="str">
        <f>'Council Own'!C109</f>
        <v>&lt;List Requirement Here&gt;</v>
      </c>
      <c r="S148" s="288" t="str">
        <f>IF('Council Own'!H109="A","A"," ")</f>
        <v xml:space="preserve"> </v>
      </c>
    </row>
    <row r="149" spans="1:19" x14ac:dyDescent="0.2">
      <c r="A149" s="505" t="s">
        <v>76</v>
      </c>
      <c r="B149" s="505"/>
      <c r="C149" s="505"/>
      <c r="E149" s="280"/>
      <c r="F149" s="341" t="str">
        <f>'Council Own'!C38</f>
        <v>&lt;List Requirement Here&gt;</v>
      </c>
      <c r="G149" s="288" t="str">
        <f>IF('Council Own'!H38="A","A"," ")</f>
        <v xml:space="preserve"> </v>
      </c>
      <c r="I149" s="280"/>
      <c r="J149" s="341" t="str">
        <f>'Council Own'!C62</f>
        <v>&lt;List Requirement Here&gt;</v>
      </c>
      <c r="K149" s="288" t="str">
        <f>IF('Council Own'!H62="A","A"," ")</f>
        <v xml:space="preserve"> </v>
      </c>
      <c r="M149" s="280"/>
      <c r="N149" s="341" t="str">
        <f>'Council Own'!C86</f>
        <v>&lt;List Requirement Here&gt;</v>
      </c>
      <c r="O149" s="288" t="str">
        <f>IF('Council Own'!H86="A","A"," ")</f>
        <v xml:space="preserve"> </v>
      </c>
      <c r="Q149" s="280"/>
      <c r="R149" s="341" t="str">
        <f>'Council Own'!C110</f>
        <v>&lt;List Requirement Here&gt;</v>
      </c>
      <c r="S149" s="288" t="str">
        <f>IF('Council Own'!H110="A","A"," ")</f>
        <v xml:space="preserve"> </v>
      </c>
    </row>
    <row r="150" spans="1:19" x14ac:dyDescent="0.2">
      <c r="A150" s="275" t="str">
        <f>'Council Own'!B6</f>
        <v>&lt;&lt;List Badge Here&gt;&gt;</v>
      </c>
      <c r="B150" s="275"/>
      <c r="C150" s="275"/>
      <c r="E150" s="280">
        <v>3</v>
      </c>
      <c r="F150" s="341" t="str">
        <f>'Council Own'!C39</f>
        <v>&lt;List Requirement Here&gt;</v>
      </c>
      <c r="G150" s="288" t="str">
        <f>IF('Council Own'!H39="A","A"," ")</f>
        <v xml:space="preserve"> </v>
      </c>
      <c r="I150" s="280">
        <v>3</v>
      </c>
      <c r="J150" s="341" t="str">
        <f>'Council Own'!C63</f>
        <v>&lt;List Requirement Here&gt;</v>
      </c>
      <c r="K150" s="288" t="str">
        <f>IF('Council Own'!H63="A","A"," ")</f>
        <v xml:space="preserve"> </v>
      </c>
      <c r="M150" s="280">
        <v>3</v>
      </c>
      <c r="N150" s="341" t="str">
        <f>'Council Own'!C87</f>
        <v>&lt;List Requirement Here&gt;</v>
      </c>
      <c r="O150" s="288" t="str">
        <f>IF('Council Own'!H87="A","A"," ")</f>
        <v xml:space="preserve"> </v>
      </c>
      <c r="Q150" s="280">
        <v>3</v>
      </c>
      <c r="R150" s="341" t="str">
        <f>'Council Own'!C111</f>
        <v>&lt;List Requirement Here&gt;</v>
      </c>
      <c r="S150" s="288" t="str">
        <f>IF('Council Own'!H111="A","A"," ")</f>
        <v xml:space="preserve"> </v>
      </c>
    </row>
    <row r="151" spans="1:19" x14ac:dyDescent="0.2">
      <c r="A151" s="280">
        <v>1</v>
      </c>
      <c r="B151" s="341" t="str">
        <f>'Council Own'!C7</f>
        <v>&lt;List Requirement Here&gt;</v>
      </c>
      <c r="C151" s="288" t="str">
        <f>IF('Council Own'!H7="A","A"," ")</f>
        <v xml:space="preserve"> </v>
      </c>
      <c r="E151" s="280"/>
      <c r="F151" s="341" t="str">
        <f>'Council Own'!C40</f>
        <v>&lt;List Requirement Here&gt;</v>
      </c>
      <c r="G151" s="288" t="str">
        <f>IF('Council Own'!H40="A","A"," ")</f>
        <v xml:space="preserve"> </v>
      </c>
      <c r="I151" s="280"/>
      <c r="J151" s="341" t="str">
        <f>'Council Own'!C64</f>
        <v>&lt;List Requirement Here&gt;</v>
      </c>
      <c r="K151" s="288" t="str">
        <f>IF('Council Own'!H64="A","A"," ")</f>
        <v xml:space="preserve"> </v>
      </c>
      <c r="M151" s="280"/>
      <c r="N151" s="341" t="str">
        <f>'Council Own'!C88</f>
        <v>&lt;List Requirement Here&gt;</v>
      </c>
      <c r="O151" s="288" t="str">
        <f>IF('Council Own'!H88="A","A"," ")</f>
        <v xml:space="preserve"> </v>
      </c>
      <c r="Q151" s="280"/>
      <c r="R151" s="341" t="str">
        <f>'Council Own'!C112</f>
        <v>&lt;List Requirement Here&gt;</v>
      </c>
      <c r="S151" s="288" t="str">
        <f>IF('Council Own'!H112="A","A"," ")</f>
        <v xml:space="preserve"> </v>
      </c>
    </row>
    <row r="152" spans="1:19" x14ac:dyDescent="0.2">
      <c r="A152" s="280"/>
      <c r="B152" s="341" t="str">
        <f>'Council Own'!C8</f>
        <v>&lt;List Requirement Here&gt;</v>
      </c>
      <c r="C152" s="288" t="str">
        <f>IF('Council Own'!H8="A","A"," ")</f>
        <v xml:space="preserve"> </v>
      </c>
      <c r="E152" s="280"/>
      <c r="F152" s="341" t="str">
        <f>'Council Own'!C41</f>
        <v>&lt;List Requirement Here&gt;</v>
      </c>
      <c r="G152" s="288" t="str">
        <f>IF('Council Own'!H41="A","A"," ")</f>
        <v xml:space="preserve"> </v>
      </c>
      <c r="I152" s="280"/>
      <c r="J152" s="341" t="str">
        <f>'Council Own'!C65</f>
        <v>&lt;List Requirement Here&gt;</v>
      </c>
      <c r="K152" s="288" t="str">
        <f>IF('Council Own'!H65="A","A"," ")</f>
        <v xml:space="preserve"> </v>
      </c>
      <c r="M152" s="280"/>
      <c r="N152" s="341" t="str">
        <f>'Council Own'!C89</f>
        <v>&lt;List Requirement Here&gt;</v>
      </c>
      <c r="O152" s="288" t="str">
        <f>IF('Council Own'!H89="A","A"," ")</f>
        <v xml:space="preserve"> </v>
      </c>
      <c r="Q152" s="280"/>
      <c r="R152" s="341" t="str">
        <f>'Council Own'!C113</f>
        <v>&lt;List Requirement Here&gt;</v>
      </c>
      <c r="S152" s="288" t="str">
        <f>IF('Council Own'!H113="A","A"," ")</f>
        <v xml:space="preserve"> </v>
      </c>
    </row>
    <row r="153" spans="1:19" x14ac:dyDescent="0.2">
      <c r="A153" s="280"/>
      <c r="B153" s="341" t="str">
        <f>'Council Own'!C9</f>
        <v>&lt;List Requirement Here&gt;</v>
      </c>
      <c r="C153" s="288" t="str">
        <f>IF('Council Own'!H9="A","A"," ")</f>
        <v xml:space="preserve"> </v>
      </c>
      <c r="E153" s="280"/>
      <c r="F153" s="341" t="str">
        <f>'Council Own'!C42</f>
        <v>&lt;List Requirement Here&gt;</v>
      </c>
      <c r="G153" s="288" t="str">
        <f>IF('Council Own'!H42="A","A"," ")</f>
        <v xml:space="preserve"> </v>
      </c>
      <c r="I153" s="280"/>
      <c r="J153" s="341" t="str">
        <f>'Council Own'!C66</f>
        <v>&lt;List Requirement Here&gt;</v>
      </c>
      <c r="K153" s="288" t="str">
        <f>IF('Council Own'!H66="A","A"," ")</f>
        <v xml:space="preserve"> </v>
      </c>
      <c r="M153" s="280"/>
      <c r="N153" s="341" t="str">
        <f>'Council Own'!C90</f>
        <v>&lt;List Requirement Here&gt;</v>
      </c>
      <c r="O153" s="288" t="str">
        <f>IF('Council Own'!H90="A","A"," ")</f>
        <v xml:space="preserve"> </v>
      </c>
      <c r="Q153" s="280"/>
      <c r="R153" s="341" t="str">
        <f>'Council Own'!C114</f>
        <v>&lt;List Requirement Here&gt;</v>
      </c>
      <c r="S153" s="288" t="str">
        <f>IF('Council Own'!H114="A","A"," ")</f>
        <v xml:space="preserve"> </v>
      </c>
    </row>
    <row r="154" spans="1:19" x14ac:dyDescent="0.2">
      <c r="A154" s="280"/>
      <c r="B154" s="341" t="str">
        <f>'Council Own'!C10</f>
        <v>&lt;List Requirement Here&gt;</v>
      </c>
      <c r="C154" s="288" t="str">
        <f>IF('Council Own'!H10="A","A"," ")</f>
        <v xml:space="preserve"> </v>
      </c>
      <c r="E154" s="280">
        <v>4</v>
      </c>
      <c r="F154" s="341" t="str">
        <f>'Council Own'!C43</f>
        <v>&lt;List Requirement Here&gt;</v>
      </c>
      <c r="G154" s="288" t="str">
        <f>IF('Council Own'!H43="A","A"," ")</f>
        <v xml:space="preserve"> </v>
      </c>
      <c r="I154" s="280">
        <v>4</v>
      </c>
      <c r="J154" s="341" t="str">
        <f>'Council Own'!C67</f>
        <v>&lt;List Requirement Here&gt;</v>
      </c>
      <c r="K154" s="288" t="str">
        <f>IF('Council Own'!H67="A","A"," ")</f>
        <v xml:space="preserve"> </v>
      </c>
      <c r="M154" s="280">
        <v>4</v>
      </c>
      <c r="N154" s="341" t="str">
        <f>'Council Own'!C91</f>
        <v>&lt;List Requirement Here&gt;</v>
      </c>
      <c r="O154" s="288" t="str">
        <f>IF('Council Own'!H91="A","A"," ")</f>
        <v xml:space="preserve"> </v>
      </c>
      <c r="Q154" s="280">
        <v>4</v>
      </c>
      <c r="R154" s="341" t="str">
        <f>'Council Own'!C115</f>
        <v>&lt;List Requirement Here&gt;</v>
      </c>
      <c r="S154" s="288" t="str">
        <f>IF('Council Own'!H115="A","A"," ")</f>
        <v xml:space="preserve"> </v>
      </c>
    </row>
    <row r="155" spans="1:19" x14ac:dyDescent="0.2">
      <c r="A155" s="280">
        <v>2</v>
      </c>
      <c r="B155" s="341" t="str">
        <f>'Council Own'!C11</f>
        <v>&lt;List Requirement Here&gt;</v>
      </c>
      <c r="C155" s="288" t="str">
        <f>IF('Council Own'!H11="A","A"," ")</f>
        <v xml:space="preserve"> </v>
      </c>
      <c r="E155" s="280"/>
      <c r="F155" s="341" t="str">
        <f>'Council Own'!C44</f>
        <v>&lt;List Requirement Here&gt;</v>
      </c>
      <c r="G155" s="288" t="str">
        <f>IF('Council Own'!H44="A","A"," ")</f>
        <v xml:space="preserve"> </v>
      </c>
      <c r="I155" s="280"/>
      <c r="J155" s="341" t="str">
        <f>'Council Own'!C68</f>
        <v>&lt;List Requirement Here&gt;</v>
      </c>
      <c r="K155" s="288" t="str">
        <f>IF('Council Own'!H68="A","A"," ")</f>
        <v xml:space="preserve"> </v>
      </c>
      <c r="M155" s="280"/>
      <c r="N155" s="341" t="str">
        <f>'Council Own'!C92</f>
        <v>&lt;List Requirement Here&gt;</v>
      </c>
      <c r="O155" s="288" t="str">
        <f>IF('Council Own'!H92="A","A"," ")</f>
        <v xml:space="preserve"> </v>
      </c>
      <c r="Q155" s="280"/>
      <c r="R155" s="341" t="str">
        <f>'Council Own'!C116</f>
        <v>&lt;List Requirement Here&gt;</v>
      </c>
      <c r="S155" s="288" t="str">
        <f>IF('Council Own'!H116="A","A"," ")</f>
        <v xml:space="preserve"> </v>
      </c>
    </row>
    <row r="156" spans="1:19" x14ac:dyDescent="0.2">
      <c r="A156" s="280"/>
      <c r="B156" s="341" t="str">
        <f>'Council Own'!C12</f>
        <v>&lt;List Requirement Here&gt;</v>
      </c>
      <c r="C156" s="288" t="str">
        <f>IF('Council Own'!H12="A","A"," ")</f>
        <v xml:space="preserve"> </v>
      </c>
      <c r="E156" s="280"/>
      <c r="F156" s="341" t="str">
        <f>'Council Own'!C45</f>
        <v>&lt;List Requirement Here&gt;</v>
      </c>
      <c r="G156" s="288" t="str">
        <f>IF('Council Own'!H45="A","A"," ")</f>
        <v xml:space="preserve"> </v>
      </c>
      <c r="I156" s="280"/>
      <c r="J156" s="341" t="str">
        <f>'Council Own'!C69</f>
        <v>&lt;List Requirement Here&gt;</v>
      </c>
      <c r="K156" s="288" t="str">
        <f>IF('Council Own'!H69="A","A"," ")</f>
        <v xml:space="preserve"> </v>
      </c>
      <c r="M156" s="280"/>
      <c r="N156" s="341" t="str">
        <f>'Council Own'!C93</f>
        <v>&lt;List Requirement Here&gt;</v>
      </c>
      <c r="O156" s="288" t="str">
        <f>IF('Council Own'!H93="A","A"," ")</f>
        <v xml:space="preserve"> </v>
      </c>
      <c r="Q156" s="280"/>
      <c r="R156" s="341" t="str">
        <f>'Council Own'!C117</f>
        <v>&lt;List Requirement Here&gt;</v>
      </c>
      <c r="S156" s="288" t="str">
        <f>IF('Council Own'!H117="A","A"," ")</f>
        <v xml:space="preserve"> </v>
      </c>
    </row>
    <row r="157" spans="1:19" x14ac:dyDescent="0.2">
      <c r="A157" s="280"/>
      <c r="B157" s="341" t="str">
        <f>'Council Own'!C13</f>
        <v>&lt;List Requirement Here&gt;</v>
      </c>
      <c r="C157" s="288" t="str">
        <f>IF('Council Own'!H13="A","A"," ")</f>
        <v xml:space="preserve"> </v>
      </c>
      <c r="E157" s="280"/>
      <c r="F157" s="341" t="str">
        <f>'Council Own'!C46</f>
        <v>&lt;List Requirement Here&gt;</v>
      </c>
      <c r="G157" s="288" t="str">
        <f>IF('Council Own'!H46="A","A"," ")</f>
        <v xml:space="preserve"> </v>
      </c>
      <c r="I157" s="280"/>
      <c r="J157" s="341" t="str">
        <f>'Council Own'!C70</f>
        <v>&lt;List Requirement Here&gt;</v>
      </c>
      <c r="K157" s="288" t="str">
        <f>IF('Council Own'!H70="A","A"," ")</f>
        <v xml:space="preserve"> </v>
      </c>
      <c r="M157" s="280"/>
      <c r="N157" s="341" t="str">
        <f>'Council Own'!C94</f>
        <v>&lt;List Requirement Here&gt;</v>
      </c>
      <c r="O157" s="288" t="str">
        <f>IF('Council Own'!H94="A","A"," ")</f>
        <v xml:space="preserve"> </v>
      </c>
      <c r="Q157" s="280"/>
      <c r="R157" s="341" t="str">
        <f>'Council Own'!C118</f>
        <v>&lt;List Requirement Here&gt;</v>
      </c>
      <c r="S157" s="288" t="str">
        <f>IF('Council Own'!H118="A","A"," ")</f>
        <v xml:space="preserve"> </v>
      </c>
    </row>
    <row r="158" spans="1:19" x14ac:dyDescent="0.2">
      <c r="A158" s="280"/>
      <c r="B158" s="341" t="str">
        <f>'Council Own'!C14</f>
        <v>&lt;List Requirement Here&gt;</v>
      </c>
      <c r="C158" s="288" t="str">
        <f>IF('Council Own'!H14="A","A"," ")</f>
        <v xml:space="preserve"> </v>
      </c>
      <c r="E158" s="280">
        <v>5</v>
      </c>
      <c r="F158" s="341" t="str">
        <f>'Council Own'!C47</f>
        <v>&lt;List Requirement Here&gt;</v>
      </c>
      <c r="G158" s="288" t="str">
        <f>IF('Council Own'!H47="A","A"," ")</f>
        <v xml:space="preserve"> </v>
      </c>
      <c r="I158" s="280">
        <v>5</v>
      </c>
      <c r="J158" s="341" t="str">
        <f>'Council Own'!C71</f>
        <v>&lt;List Requirement Here&gt;</v>
      </c>
      <c r="K158" s="288" t="str">
        <f>IF('Council Own'!H71="A","A"," ")</f>
        <v xml:space="preserve"> </v>
      </c>
      <c r="M158" s="280">
        <v>5</v>
      </c>
      <c r="N158" s="341" t="str">
        <f>'Council Own'!C95</f>
        <v>&lt;List Requirement Here&gt;</v>
      </c>
      <c r="O158" s="288" t="str">
        <f>IF('Council Own'!H95="A","A"," ")</f>
        <v xml:space="preserve"> </v>
      </c>
      <c r="Q158" s="280">
        <v>5</v>
      </c>
      <c r="R158" s="341" t="str">
        <f>'Council Own'!C119</f>
        <v>&lt;List Requirement Here&gt;</v>
      </c>
      <c r="S158" s="288" t="str">
        <f>IF('Council Own'!H119="A","A"," ")</f>
        <v xml:space="preserve"> </v>
      </c>
    </row>
    <row r="159" spans="1:19" x14ac:dyDescent="0.2">
      <c r="A159" s="280">
        <v>3</v>
      </c>
      <c r="B159" s="341" t="str">
        <f>'Council Own'!C15</f>
        <v>&lt;List Requirement Here&gt;</v>
      </c>
      <c r="C159" s="288" t="str">
        <f>IF('Council Own'!H15="A","A"," ")</f>
        <v xml:space="preserve"> </v>
      </c>
      <c r="E159" s="280"/>
      <c r="F159" s="341" t="str">
        <f>'Council Own'!C48</f>
        <v>&lt;List Requirement Here&gt;</v>
      </c>
      <c r="G159" s="288" t="str">
        <f>IF('Council Own'!H48="A","A"," ")</f>
        <v xml:space="preserve"> </v>
      </c>
      <c r="I159" s="280"/>
      <c r="J159" s="341" t="str">
        <f>'Council Own'!C72</f>
        <v>&lt;List Requirement Here&gt;</v>
      </c>
      <c r="K159" s="288" t="str">
        <f>IF('Council Own'!H72="A","A"," ")</f>
        <v xml:space="preserve"> </v>
      </c>
      <c r="M159" s="280"/>
      <c r="N159" s="341" t="str">
        <f>'Council Own'!C96</f>
        <v>&lt;List Requirement Here&gt;</v>
      </c>
      <c r="O159" s="288" t="str">
        <f>IF('Council Own'!H96="A","A"," ")</f>
        <v xml:space="preserve"> </v>
      </c>
      <c r="Q159" s="280"/>
      <c r="R159" s="341" t="str">
        <f>'Council Own'!C120</f>
        <v>&lt;List Requirement Here&gt;</v>
      </c>
      <c r="S159" s="288" t="str">
        <f>IF('Council Own'!H120="A","A"," ")</f>
        <v xml:space="preserve"> </v>
      </c>
    </row>
    <row r="160" spans="1:19" x14ac:dyDescent="0.2">
      <c r="A160" s="280"/>
      <c r="B160" s="341" t="str">
        <f>'Council Own'!C16</f>
        <v>&lt;List Requirement Here&gt;</v>
      </c>
      <c r="C160" s="288" t="str">
        <f>IF('Council Own'!H16="A","A"," ")</f>
        <v xml:space="preserve"> </v>
      </c>
      <c r="E160" s="280"/>
      <c r="F160" s="341" t="str">
        <f>'Council Own'!C49</f>
        <v>&lt;List Requirement Here&gt;</v>
      </c>
      <c r="G160" s="288" t="str">
        <f>IF('Council Own'!H49="A","A"," ")</f>
        <v xml:space="preserve"> </v>
      </c>
      <c r="I160" s="280"/>
      <c r="J160" s="341" t="str">
        <f>'Council Own'!C73</f>
        <v>&lt;List Requirement Here&gt;</v>
      </c>
      <c r="K160" s="288" t="str">
        <f>IF('Council Own'!H73="A","A"," ")</f>
        <v xml:space="preserve"> </v>
      </c>
      <c r="M160" s="280"/>
      <c r="N160" s="341" t="str">
        <f>'Council Own'!C97</f>
        <v>&lt;List Requirement Here&gt;</v>
      </c>
      <c r="O160" s="288" t="str">
        <f>IF('Council Own'!H97="A","A"," ")</f>
        <v xml:space="preserve"> </v>
      </c>
      <c r="Q160" s="280"/>
      <c r="R160" s="341" t="str">
        <f>'Council Own'!C121</f>
        <v>&lt;List Requirement Here&gt;</v>
      </c>
      <c r="S160" s="288" t="str">
        <f>IF('Council Own'!H121="A","A"," ")</f>
        <v xml:space="preserve"> </v>
      </c>
    </row>
    <row r="161" spans="1:19" x14ac:dyDescent="0.2">
      <c r="A161" s="280"/>
      <c r="B161" s="341" t="str">
        <f>'Council Own'!C17</f>
        <v>&lt;List Requirement Here&gt;</v>
      </c>
      <c r="C161" s="288" t="str">
        <f>IF('Council Own'!H17="A","A"," ")</f>
        <v xml:space="preserve"> </v>
      </c>
      <c r="E161" s="280"/>
      <c r="F161" s="341" t="str">
        <f>'Council Own'!C50</f>
        <v>&lt;List Requirement Here&gt;</v>
      </c>
      <c r="G161" s="288" t="str">
        <f>IF('Council Own'!H50="A","A"," ")</f>
        <v xml:space="preserve"> </v>
      </c>
      <c r="I161" s="280"/>
      <c r="J161" s="341" t="str">
        <f>'Council Own'!C74</f>
        <v>&lt;List Requirement Here&gt;</v>
      </c>
      <c r="K161" s="288" t="str">
        <f>IF('Council Own'!H68="A","A"," ")</f>
        <v xml:space="preserve"> </v>
      </c>
      <c r="M161" s="280"/>
      <c r="N161" s="341" t="str">
        <f>'Council Own'!C98</f>
        <v>&lt;List Requirement Here&gt;</v>
      </c>
      <c r="O161" s="288" t="str">
        <f>IF('Council Own'!H98="A","A"," ")</f>
        <v xml:space="preserve"> </v>
      </c>
      <c r="Q161" s="280"/>
      <c r="R161" s="341" t="str">
        <f>'Council Own'!C122</f>
        <v>&lt;List Requirement Here&gt;</v>
      </c>
      <c r="S161" s="288" t="str">
        <f>IF('Council Own'!H122="A","A"," ")</f>
        <v xml:space="preserve"> </v>
      </c>
    </row>
    <row r="162" spans="1:19" x14ac:dyDescent="0.2">
      <c r="A162" s="280"/>
      <c r="B162" s="341" t="str">
        <f>'Council Own'!C18</f>
        <v>&lt;List Requirement Here&gt;</v>
      </c>
      <c r="C162" s="288" t="str">
        <f>IF('Council Own'!H18="A","A"," ")</f>
        <v xml:space="preserve"> </v>
      </c>
    </row>
    <row r="163" spans="1:19" x14ac:dyDescent="0.2">
      <c r="A163" s="280">
        <v>4</v>
      </c>
      <c r="B163" s="341" t="str">
        <f>'Council Own'!C19</f>
        <v>&lt;List Requirement Here&gt;</v>
      </c>
      <c r="C163" s="288" t="str">
        <f>IF('Council Own'!H19="A","A"," ")</f>
        <v xml:space="preserve"> </v>
      </c>
      <c r="F163" s="509" t="s">
        <v>116</v>
      </c>
      <c r="G163" s="523"/>
      <c r="H163" s="523"/>
      <c r="J163" s="509" t="s">
        <v>418</v>
      </c>
      <c r="K163" s="523"/>
      <c r="L163" s="523"/>
      <c r="N163" s="388" t="s">
        <v>418</v>
      </c>
      <c r="O163" s="389"/>
      <c r="P163" s="389"/>
    </row>
    <row r="164" spans="1:19" x14ac:dyDescent="0.2">
      <c r="A164" s="280"/>
      <c r="B164" s="341" t="str">
        <f>'Council Own'!C20</f>
        <v>&lt;List Requirement Here&gt;</v>
      </c>
      <c r="C164" s="288" t="str">
        <f>IF('Council Own'!H20="A","A"," ")</f>
        <v xml:space="preserve"> </v>
      </c>
      <c r="F164" s="495" t="str">
        <f>'Fun Patches'!C5</f>
        <v>&lt;List Patch Here&gt;</v>
      </c>
      <c r="G164" s="496"/>
      <c r="H164" s="281" t="str">
        <f>IF('Fun Patches'!H5="A","A"," ")</f>
        <v xml:space="preserve"> </v>
      </c>
      <c r="J164" s="487" t="str">
        <f>'Fun Patches'!C24</f>
        <v>&lt;List Patch Here&gt;</v>
      </c>
      <c r="K164" s="488"/>
      <c r="L164" s="288" t="str">
        <f>IF('Fun Patches'!H24="A","A"," ")</f>
        <v xml:space="preserve"> </v>
      </c>
      <c r="N164" s="487" t="str">
        <f>'Fun Patches'!C43</f>
        <v>&lt;List Patch Here&gt;</v>
      </c>
      <c r="O164" s="488"/>
      <c r="P164" s="288" t="str">
        <f>IF('Fun Patches'!H43="A","A"," ")</f>
        <v xml:space="preserve"> </v>
      </c>
    </row>
    <row r="165" spans="1:19" x14ac:dyDescent="0.2">
      <c r="A165" s="280"/>
      <c r="B165" s="341" t="str">
        <f>'Council Own'!C21</f>
        <v>&lt;List Requirement Here&gt;</v>
      </c>
      <c r="C165" s="288" t="str">
        <f>IF('Council Own'!H21="A","A"," ")</f>
        <v xml:space="preserve"> </v>
      </c>
      <c r="F165" s="487" t="str">
        <f>'Fun Patches'!C6</f>
        <v>&lt;List Patch Here&gt;</v>
      </c>
      <c r="G165" s="488"/>
      <c r="H165" s="288" t="str">
        <f>IF('Fun Patches'!H6="A","A"," ")</f>
        <v xml:space="preserve"> </v>
      </c>
      <c r="J165" s="487" t="str">
        <f>'Fun Patches'!C25</f>
        <v>&lt;List Patch Here&gt;</v>
      </c>
      <c r="K165" s="488"/>
      <c r="L165" s="288" t="str">
        <f>IF('Fun Patches'!H25="A","A"," ")</f>
        <v xml:space="preserve"> </v>
      </c>
      <c r="N165" s="487" t="str">
        <f>'Fun Patches'!C44</f>
        <v>&lt;List Patch Here&gt;</v>
      </c>
      <c r="O165" s="488"/>
      <c r="P165" s="288" t="str">
        <f>IF('Fun Patches'!H44="A","A"," ")</f>
        <v xml:space="preserve"> </v>
      </c>
    </row>
    <row r="166" spans="1:19" x14ac:dyDescent="0.2">
      <c r="A166" s="280"/>
      <c r="B166" s="341" t="str">
        <f>'Council Own'!C22</f>
        <v>&lt;List Requirement Here&gt;</v>
      </c>
      <c r="C166" s="288" t="str">
        <f>IF('Council Own'!H22="A","A"," ")</f>
        <v xml:space="preserve"> </v>
      </c>
      <c r="F166" s="487" t="str">
        <f>'Fun Patches'!C7</f>
        <v>&lt;List Patch Here&gt;</v>
      </c>
      <c r="G166" s="488"/>
      <c r="H166" s="288" t="str">
        <f>IF('Fun Patches'!H7="A","A"," ")</f>
        <v xml:space="preserve"> </v>
      </c>
      <c r="J166" s="487" t="str">
        <f>'Fun Patches'!C26</f>
        <v>&lt;List Patch Here&gt;</v>
      </c>
      <c r="K166" s="488"/>
      <c r="L166" s="288" t="str">
        <f>IF('Fun Patches'!H26="A","A"," ")</f>
        <v xml:space="preserve"> </v>
      </c>
      <c r="N166" s="487" t="str">
        <f>'Fun Patches'!C45</f>
        <v>&lt;List Patch Here&gt;</v>
      </c>
      <c r="O166" s="488"/>
      <c r="P166" s="288" t="str">
        <f>IF('Fun Patches'!H45="A","A"," ")</f>
        <v xml:space="preserve"> </v>
      </c>
    </row>
    <row r="167" spans="1:19" x14ac:dyDescent="0.2">
      <c r="A167" s="280">
        <v>5</v>
      </c>
      <c r="B167" s="341" t="str">
        <f>'Council Own'!C23</f>
        <v>&lt;List Requirement Here&gt;</v>
      </c>
      <c r="C167" s="288" t="str">
        <f>IF('Council Own'!H23="A","A"," ")</f>
        <v xml:space="preserve"> </v>
      </c>
      <c r="F167" s="487" t="str">
        <f>'Fun Patches'!C8</f>
        <v>&lt;List Patch Here&gt;</v>
      </c>
      <c r="G167" s="488"/>
      <c r="H167" s="288" t="str">
        <f>IF('Fun Patches'!H8="A","A"," ")</f>
        <v xml:space="preserve"> </v>
      </c>
      <c r="J167" s="487" t="str">
        <f>'Fun Patches'!C27</f>
        <v>&lt;List Patch Here&gt;</v>
      </c>
      <c r="K167" s="488"/>
      <c r="L167" s="288" t="str">
        <f>IF('Fun Patches'!H27="A","A"," ")</f>
        <v xml:space="preserve"> </v>
      </c>
      <c r="N167" s="487" t="str">
        <f>'Fun Patches'!C46</f>
        <v>&lt;List Patch Here&gt;</v>
      </c>
      <c r="O167" s="488"/>
      <c r="P167" s="288" t="str">
        <f>IF('Fun Patches'!H46="A","A"," ")</f>
        <v xml:space="preserve"> </v>
      </c>
    </row>
    <row r="168" spans="1:19" x14ac:dyDescent="0.2">
      <c r="A168" s="280"/>
      <c r="B168" s="341" t="str">
        <f>'Council Own'!C24</f>
        <v>&lt;List Requirement Here&gt;</v>
      </c>
      <c r="C168" s="288" t="str">
        <f>IF('Council Own'!H24="A","A"," ")</f>
        <v xml:space="preserve"> </v>
      </c>
      <c r="F168" s="487" t="str">
        <f>'Fun Patches'!C9</f>
        <v>&lt;List Patch Here&gt;</v>
      </c>
      <c r="G168" s="488"/>
      <c r="H168" s="288" t="str">
        <f>IF('Fun Patches'!H9="A","A"," ")</f>
        <v xml:space="preserve"> </v>
      </c>
      <c r="J168" s="487" t="str">
        <f>'Fun Patches'!C28</f>
        <v>&lt;List Patch Here&gt;</v>
      </c>
      <c r="K168" s="488"/>
      <c r="L168" s="288" t="str">
        <f>IF('Fun Patches'!H28="A","A"," ")</f>
        <v xml:space="preserve"> </v>
      </c>
      <c r="N168" s="495" t="str">
        <f>'Fun Patches'!C47</f>
        <v>&lt;List Patch Here&gt;</v>
      </c>
      <c r="O168" s="496"/>
      <c r="P168" s="281" t="str">
        <f>IF('Fun Patches'!H47="A","A"," ")</f>
        <v xml:space="preserve"> </v>
      </c>
    </row>
    <row r="169" spans="1:19" x14ac:dyDescent="0.2">
      <c r="A169" s="280"/>
      <c r="B169" s="341" t="str">
        <f>'Council Own'!C25</f>
        <v>&lt;List Requirement Here&gt;</v>
      </c>
      <c r="C169" s="288" t="str">
        <f>IF('Council Own'!H25="A","A"," ")</f>
        <v xml:space="preserve"> </v>
      </c>
      <c r="F169" s="487" t="str">
        <f>'Fun Patches'!C10</f>
        <v>&lt;List Patch Here&gt;</v>
      </c>
      <c r="G169" s="488"/>
      <c r="H169" s="288" t="str">
        <f>IF('Fun Patches'!H10="A","A"," ")</f>
        <v xml:space="preserve"> </v>
      </c>
      <c r="J169" s="487" t="str">
        <f>'Fun Patches'!C29</f>
        <v>&lt;List Patch Here&gt;</v>
      </c>
      <c r="K169" s="488"/>
      <c r="L169" s="288" t="str">
        <f>IF('Fun Patches'!H29="A","A"," ")</f>
        <v xml:space="preserve"> </v>
      </c>
      <c r="N169" s="487" t="str">
        <f>'Fun Patches'!C48</f>
        <v>&lt;List Patch Here&gt;</v>
      </c>
      <c r="O169" s="488"/>
      <c r="P169" s="288" t="str">
        <f>IF('Fun Patches'!H48="A","A"," ")</f>
        <v xml:space="preserve"> </v>
      </c>
    </row>
    <row r="170" spans="1:19" ht="12.75" customHeight="1" x14ac:dyDescent="0.2">
      <c r="A170" s="280"/>
      <c r="B170" s="341" t="str">
        <f>'Council Own'!C26</f>
        <v>&lt;List Requirement Here&gt;</v>
      </c>
      <c r="C170" s="288" t="str">
        <f>IF('Council Own'!H26="A","A"," ")</f>
        <v xml:space="preserve"> </v>
      </c>
      <c r="F170" s="487" t="str">
        <f>'Fun Patches'!C11</f>
        <v>&lt;List Patch Here&gt;</v>
      </c>
      <c r="G170" s="488"/>
      <c r="H170" s="288" t="str">
        <f>IF('Fun Patches'!H11="A","A"," ")</f>
        <v xml:space="preserve"> </v>
      </c>
      <c r="J170" s="487" t="str">
        <f>'Fun Patches'!C30</f>
        <v>&lt;List Patch Here&gt;</v>
      </c>
      <c r="K170" s="488"/>
      <c r="L170" s="288" t="str">
        <f>IF('Fun Patches'!H30="A","A"," ")</f>
        <v xml:space="preserve"> </v>
      </c>
      <c r="N170" s="487" t="str">
        <f>'Fun Patches'!C49</f>
        <v>&lt;List Patch Here&gt;</v>
      </c>
      <c r="O170" s="488"/>
      <c r="P170" s="288" t="str">
        <f>IF('Fun Patches'!H49="A","A"," ")</f>
        <v xml:space="preserve"> </v>
      </c>
    </row>
    <row r="171" spans="1:19" ht="12.75" customHeight="1" x14ac:dyDescent="0.2">
      <c r="F171" s="487" t="str">
        <f>'Fun Patches'!C12</f>
        <v>&lt;List Patch Here&gt;</v>
      </c>
      <c r="G171" s="488"/>
      <c r="H171" s="288" t="str">
        <f>IF('Fun Patches'!H12="A","A"," ")</f>
        <v xml:space="preserve"> </v>
      </c>
      <c r="J171" s="487" t="str">
        <f>'Fun Patches'!C31</f>
        <v>&lt;List Patch Here&gt;</v>
      </c>
      <c r="K171" s="488"/>
      <c r="L171" s="288" t="str">
        <f>IF('Fun Patches'!H31="A","A"," ")</f>
        <v xml:space="preserve"> </v>
      </c>
      <c r="N171" s="487" t="str">
        <f>'Fun Patches'!C50</f>
        <v>&lt;List Patch Here&gt;</v>
      </c>
      <c r="O171" s="488"/>
      <c r="P171" s="288" t="str">
        <f>IF('Fun Patches'!H50="A","A"," ")</f>
        <v xml:space="preserve"> </v>
      </c>
    </row>
    <row r="172" spans="1:19" x14ac:dyDescent="0.2">
      <c r="A172" s="509" t="s">
        <v>81</v>
      </c>
      <c r="B172" s="510"/>
      <c r="C172" s="510"/>
      <c r="F172" s="487" t="str">
        <f>'Fun Patches'!C13</f>
        <v>&lt;List Patch Here&gt;</v>
      </c>
      <c r="G172" s="488"/>
      <c r="H172" s="288" t="str">
        <f>IF('Fun Patches'!H13="A","A"," ")</f>
        <v xml:space="preserve"> </v>
      </c>
      <c r="J172" s="487" t="str">
        <f>'Fun Patches'!C32</f>
        <v>&lt;List Patch Here&gt;</v>
      </c>
      <c r="K172" s="488"/>
      <c r="L172" s="288" t="str">
        <f>IF('Fun Patches'!H32="A","A"," ")</f>
        <v xml:space="preserve"> </v>
      </c>
      <c r="N172" s="487" t="str">
        <f>'Fun Patches'!C51</f>
        <v>&lt;List Patch Here&gt;</v>
      </c>
      <c r="O172" s="488"/>
      <c r="P172" s="288" t="str">
        <f>IF('Fun Patches'!H51="A","A"," ")</f>
        <v xml:space="preserve"> </v>
      </c>
    </row>
    <row r="173" spans="1:19" x14ac:dyDescent="0.2">
      <c r="A173" s="500" t="s">
        <v>82</v>
      </c>
      <c r="B173" s="501"/>
      <c r="C173" s="502"/>
      <c r="F173" s="487" t="str">
        <f>'Fun Patches'!C14</f>
        <v>&lt;List Patch Here&gt;</v>
      </c>
      <c r="G173" s="488"/>
      <c r="H173" s="288" t="str">
        <f>IF('Fun Patches'!H14="A","A"," ")</f>
        <v xml:space="preserve"> </v>
      </c>
      <c r="J173" s="487" t="str">
        <f>'Fun Patches'!C33</f>
        <v>&lt;List Patch Here&gt;</v>
      </c>
      <c r="K173" s="488"/>
      <c r="L173" s="288" t="str">
        <f>IF('Fun Patches'!H33="A","A"," ")</f>
        <v xml:space="preserve"> </v>
      </c>
      <c r="N173" s="487" t="str">
        <f>'Fun Patches'!C52</f>
        <v>&lt;List Patch Here&gt;</v>
      </c>
      <c r="O173" s="488"/>
      <c r="P173" s="288" t="str">
        <f>IF('Fun Patches'!H52="A","A"," ")</f>
        <v xml:space="preserve"> </v>
      </c>
    </row>
    <row r="174" spans="1:19" x14ac:dyDescent="0.2">
      <c r="A174" s="500" t="s">
        <v>83</v>
      </c>
      <c r="B174" s="501"/>
      <c r="C174" s="502"/>
      <c r="F174" s="487" t="str">
        <f>'Fun Patches'!C15</f>
        <v>&lt;List Patch Here&gt;</v>
      </c>
      <c r="G174" s="488"/>
      <c r="H174" s="288" t="str">
        <f>IF('Fun Patches'!H15="A","A"," ")</f>
        <v xml:space="preserve"> </v>
      </c>
      <c r="J174" s="487" t="str">
        <f>'Fun Patches'!C34</f>
        <v>&lt;List Patch Here&gt;</v>
      </c>
      <c r="K174" s="488"/>
      <c r="L174" s="288" t="str">
        <f>IF('Fun Patches'!H34="A","A"," ")</f>
        <v xml:space="preserve"> </v>
      </c>
      <c r="N174" s="487" t="str">
        <f>'Fun Patches'!C53</f>
        <v>&lt;List Patch Here&gt;</v>
      </c>
      <c r="O174" s="488"/>
      <c r="P174" s="288" t="str">
        <f>IF('Fun Patches'!H53="A","A"," ")</f>
        <v xml:space="preserve"> </v>
      </c>
    </row>
    <row r="175" spans="1:19" x14ac:dyDescent="0.2">
      <c r="A175" s="497" t="s">
        <v>84</v>
      </c>
      <c r="B175" s="498"/>
      <c r="C175" s="499"/>
      <c r="F175" s="487" t="str">
        <f>'Fun Patches'!C16</f>
        <v>&lt;List Patch Here&gt;</v>
      </c>
      <c r="G175" s="488"/>
      <c r="H175" s="288" t="str">
        <f>IF('Fun Patches'!H16="A","A"," ")</f>
        <v xml:space="preserve"> </v>
      </c>
      <c r="J175" s="487" t="str">
        <f>'Fun Patches'!C35</f>
        <v>&lt;List Patch Here&gt;</v>
      </c>
      <c r="K175" s="488"/>
      <c r="L175" s="288" t="str">
        <f>IF('Fun Patches'!H35="A","A"," ")</f>
        <v xml:space="preserve"> </v>
      </c>
      <c r="N175" s="487" t="str">
        <f>'Fun Patches'!C54</f>
        <v>&lt;List Patch Here&gt;</v>
      </c>
      <c r="O175" s="488"/>
      <c r="P175" s="288" t="str">
        <f>IF('Fun Patches'!H54="A","A"," ")</f>
        <v xml:space="preserve"> </v>
      </c>
    </row>
    <row r="176" spans="1:19" x14ac:dyDescent="0.2">
      <c r="F176" s="495" t="str">
        <f>'Fun Patches'!C17</f>
        <v>&lt;List Patch Here&gt;</v>
      </c>
      <c r="G176" s="496"/>
      <c r="H176" s="281" t="str">
        <f>IF('Fun Patches'!H17="A","A"," ")</f>
        <v xml:space="preserve"> </v>
      </c>
      <c r="J176" s="487" t="str">
        <f>'Fun Patches'!C36</f>
        <v>&lt;List Patch Here&gt;</v>
      </c>
      <c r="K176" s="488"/>
      <c r="L176" s="288" t="str">
        <f>IF('Fun Patches'!H36="A","A"," ")</f>
        <v xml:space="preserve"> </v>
      </c>
    </row>
    <row r="177" spans="6:12" x14ac:dyDescent="0.2">
      <c r="F177" s="487" t="str">
        <f>'Fun Patches'!C18</f>
        <v>&lt;List Patch Here&gt;</v>
      </c>
      <c r="G177" s="488"/>
      <c r="H177" s="288" t="str">
        <f>IF('Fun Patches'!H18="A","A"," ")</f>
        <v xml:space="preserve"> </v>
      </c>
      <c r="J177" s="487" t="str">
        <f>'Fun Patches'!C37</f>
        <v>&lt;List Patch Here&gt;</v>
      </c>
      <c r="K177" s="488"/>
      <c r="L177" s="288" t="str">
        <f>IF('Fun Patches'!H37="A","A"," ")</f>
        <v xml:space="preserve"> </v>
      </c>
    </row>
    <row r="178" spans="6:12" x14ac:dyDescent="0.2">
      <c r="F178" s="487" t="str">
        <f>'Fun Patches'!C19</f>
        <v>&lt;List Patch Here&gt;</v>
      </c>
      <c r="G178" s="488"/>
      <c r="H178" s="288" t="str">
        <f>IF('Fun Patches'!H19="A","A"," ")</f>
        <v xml:space="preserve"> </v>
      </c>
      <c r="J178" s="487" t="str">
        <f>'Fun Patches'!C38</f>
        <v>&lt;List Patch Here&gt;</v>
      </c>
      <c r="K178" s="488"/>
      <c r="L178" s="288" t="str">
        <f>IF('Fun Patches'!H38="A","A"," ")</f>
        <v xml:space="preserve"> </v>
      </c>
    </row>
    <row r="179" spans="6:12" x14ac:dyDescent="0.2">
      <c r="F179" s="487" t="str">
        <f>'Fun Patches'!C20</f>
        <v>&lt;List Patch Here&gt;</v>
      </c>
      <c r="G179" s="488"/>
      <c r="H179" s="288" t="str">
        <f>IF('Fun Patches'!H20="A","A"," ")</f>
        <v xml:space="preserve"> </v>
      </c>
      <c r="J179" s="487" t="str">
        <f>'Fun Patches'!C39</f>
        <v>&lt;List Patch Here&gt;</v>
      </c>
      <c r="K179" s="488"/>
      <c r="L179" s="288" t="str">
        <f>IF('Fun Patches'!H39="A","A"," ")</f>
        <v xml:space="preserve"> </v>
      </c>
    </row>
    <row r="180" spans="6:12" x14ac:dyDescent="0.2">
      <c r="F180" s="487" t="str">
        <f>'Fun Patches'!C21</f>
        <v>&lt;List Patch Here&gt;</v>
      </c>
      <c r="G180" s="488"/>
      <c r="H180" s="288" t="str">
        <f>IF('Fun Patches'!H21="A","A"," ")</f>
        <v xml:space="preserve"> </v>
      </c>
      <c r="J180" s="487" t="str">
        <f>'Fun Patches'!C40</f>
        <v>&lt;List Patch Here&gt;</v>
      </c>
      <c r="K180" s="488"/>
      <c r="L180" s="288" t="str">
        <f>IF('Fun Patches'!H40="A","A"," ")</f>
        <v xml:space="preserve"> </v>
      </c>
    </row>
    <row r="181" spans="6:12" x14ac:dyDescent="0.2">
      <c r="F181" s="487" t="str">
        <f>'Fun Patches'!C22</f>
        <v>&lt;List Patch Here&gt;</v>
      </c>
      <c r="G181" s="488"/>
      <c r="H181" s="288" t="str">
        <f>IF('Fun Patches'!H22="A","A"," ")</f>
        <v xml:space="preserve"> </v>
      </c>
      <c r="J181" s="487" t="str">
        <f>'Fun Patches'!C41</f>
        <v>&lt;List Patch Here&gt;</v>
      </c>
      <c r="K181" s="488"/>
      <c r="L181" s="288" t="str">
        <f>IF('Fun Patches'!H41="A","A"," ")</f>
        <v xml:space="preserve"> </v>
      </c>
    </row>
    <row r="182" spans="6:12" x14ac:dyDescent="0.2">
      <c r="F182" s="487" t="str">
        <f>'Fun Patches'!C23</f>
        <v>&lt;List Patch Here&gt;</v>
      </c>
      <c r="G182" s="488"/>
      <c r="H182" s="288" t="str">
        <f>IF('Fun Patches'!H23="A","A"," ")</f>
        <v xml:space="preserve"> </v>
      </c>
      <c r="J182" s="487" t="str">
        <f>'Fun Patches'!C42</f>
        <v>&lt;List Patch Here&gt;</v>
      </c>
      <c r="K182" s="488"/>
      <c r="L182" s="288" t="str">
        <f>IF('Fun Patches'!H42="A","A","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vBhxDnHnwCHaO53jK/YWmnnCbnUk73rHpWdtvA1GJQ9bvVUKIp3BLQvbHAxs7z4yZp3hKyMXRzlmT8YCXxlCeA==" saltValue="XyDD/U32Hne7xWocBgUVcQ==" spinCount="100000" sheet="1" objects="1" scenarios="1" selectLockedCells="1" selectUnlockedCells="1"/>
  <mergeCells count="161">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70:K170"/>
    <mergeCell ref="J171:K171"/>
    <mergeCell ref="J172:K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8:K178"/>
    <mergeCell ref="F166:G166"/>
    <mergeCell ref="N165:O165"/>
    <mergeCell ref="N166:O166"/>
    <mergeCell ref="N167:O167"/>
    <mergeCell ref="E140:G140"/>
    <mergeCell ref="I140:K140"/>
    <mergeCell ref="M140:O140"/>
    <mergeCell ref="J166:K166"/>
    <mergeCell ref="N164:O164"/>
    <mergeCell ref="F177:G177"/>
    <mergeCell ref="N171:O171"/>
    <mergeCell ref="F178:G178"/>
    <mergeCell ref="N172:O172"/>
    <mergeCell ref="F167:G167"/>
    <mergeCell ref="F164:G164"/>
    <mergeCell ref="Q107:R107"/>
    <mergeCell ref="A89:C89"/>
    <mergeCell ref="B90:C90"/>
    <mergeCell ref="Q113:R113"/>
    <mergeCell ref="J167:K167"/>
    <mergeCell ref="J168:K168"/>
    <mergeCell ref="J169:K169"/>
    <mergeCell ref="A142:C142"/>
    <mergeCell ref="A143:B143"/>
    <mergeCell ref="A144:B144"/>
    <mergeCell ref="A145:B145"/>
    <mergeCell ref="A146:B146"/>
    <mergeCell ref="A147:B147"/>
    <mergeCell ref="A140:C140"/>
    <mergeCell ref="Q140:S140"/>
    <mergeCell ref="Q104:R104"/>
    <mergeCell ref="J163:L163"/>
    <mergeCell ref="J164:K164"/>
    <mergeCell ref="J165:K165"/>
    <mergeCell ref="F165:G165"/>
    <mergeCell ref="Q105:R105"/>
    <mergeCell ref="A84:B84"/>
    <mergeCell ref="Q106:R106"/>
    <mergeCell ref="A79:B79"/>
    <mergeCell ref="Q101:R101"/>
    <mergeCell ref="A80:C80"/>
    <mergeCell ref="Q102:R102"/>
    <mergeCell ref="A81:B81"/>
    <mergeCell ref="Q103:R103"/>
    <mergeCell ref="Q98:R98"/>
    <mergeCell ref="A85:B85"/>
    <mergeCell ref="Q99:R99"/>
    <mergeCell ref="A78:B78"/>
    <mergeCell ref="Q100:R100"/>
    <mergeCell ref="A73:B73"/>
    <mergeCell ref="Q95:R95"/>
    <mergeCell ref="A74:B74"/>
    <mergeCell ref="Q96:R96"/>
    <mergeCell ref="A75:B75"/>
    <mergeCell ref="Q97:R97"/>
    <mergeCell ref="A82:B82"/>
    <mergeCell ref="Q92:S92"/>
    <mergeCell ref="Q93:R93"/>
    <mergeCell ref="A83:C83"/>
    <mergeCell ref="A72:C72"/>
    <mergeCell ref="Q94:R94"/>
    <mergeCell ref="M53:O53"/>
    <mergeCell ref="I57:K57"/>
    <mergeCell ref="E61:G61"/>
    <mergeCell ref="A65:C65"/>
    <mergeCell ref="A70:C70"/>
    <mergeCell ref="E70:G70"/>
    <mergeCell ref="I70:K70"/>
    <mergeCell ref="M70:O70"/>
    <mergeCell ref="Q70:S70"/>
    <mergeCell ref="Q71:S71"/>
    <mergeCell ref="A86:C86"/>
    <mergeCell ref="A87:B87"/>
    <mergeCell ref="A76:B76"/>
    <mergeCell ref="M92:O92"/>
    <mergeCell ref="A77:B77"/>
    <mergeCell ref="M71:O71"/>
    <mergeCell ref="E71:G71"/>
    <mergeCell ref="I71:K71"/>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366"/>
  <sheetViews>
    <sheetView showGridLines="0" topLeftCell="A61" zoomScale="90" zoomScaleNormal="90" workbookViewId="0">
      <selection activeCell="A77" sqref="A77:B77"/>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6</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IF(Badges!I58="A","A"," ")</f>
        <v xml:space="preserve"> </v>
      </c>
      <c r="I4" s="280"/>
      <c r="J4" s="283" t="str">
        <f>Badges!C132</f>
        <v>Make a pinch pot</v>
      </c>
      <c r="K4" s="281" t="str">
        <f>IF(Badges!I132="A","A"," ")</f>
        <v xml:space="preserve"> </v>
      </c>
      <c r="M4" s="280"/>
      <c r="N4" s="283" t="str">
        <f>Badges!C205</f>
        <v>GORP</v>
      </c>
      <c r="O4" s="281" t="str">
        <f>IF(Badges!I205="A","A"," ")</f>
        <v xml:space="preserve"> </v>
      </c>
      <c r="Q4" s="280"/>
      <c r="R4" s="283" t="str">
        <f>Badges!C279</f>
        <v>If you have a pet of your own, make</v>
      </c>
      <c r="S4" s="281" t="str">
        <f>IF(Badges!I279="A","A"," ")</f>
        <v xml:space="preserve"> </v>
      </c>
      <c r="T4" s="526"/>
      <c r="U4" s="526"/>
    </row>
    <row r="5" spans="1:21" ht="12.75" customHeight="1" x14ac:dyDescent="0.2">
      <c r="A5" s="514" t="str">
        <f>Summary!A5</f>
        <v>Computer Expert</v>
      </c>
      <c r="B5" s="515"/>
      <c r="C5" s="330" t="str">
        <f>IF(Badges!I28="C","C",IF(Badges!I28="P","P",""))</f>
        <v/>
      </c>
      <c r="E5" s="280"/>
      <c r="F5" s="283" t="str">
        <f>Badges!C59</f>
        <v>Ask a dancer for help</v>
      </c>
      <c r="G5" s="281" t="str">
        <f>IF(Badges!I59="A","A"," ")</f>
        <v xml:space="preserve"> </v>
      </c>
      <c r="I5" s="280"/>
      <c r="J5" s="283" t="str">
        <f>Badges!C133</f>
        <v>Make a coil pot</v>
      </c>
      <c r="K5" s="281" t="str">
        <f>IF(Badges!I133="A","A"," ")</f>
        <v xml:space="preserve"> </v>
      </c>
      <c r="M5" s="280"/>
      <c r="N5" s="283" t="str">
        <f>Badges!C206</f>
        <v>Make a "walking salad"</v>
      </c>
      <c r="O5" s="281" t="str">
        <f>IF(Badges!I206="A","A"," ")</f>
        <v xml:space="preserve"> </v>
      </c>
      <c r="Q5" s="280"/>
      <c r="R5" s="283" t="str">
        <f>Badges!C280</f>
        <v>Volunteer to feed someone else's</v>
      </c>
      <c r="S5" s="281" t="str">
        <f>IF(Badges!I280="A","A"," ")</f>
        <v xml:space="preserve"> </v>
      </c>
      <c r="T5" s="526"/>
      <c r="U5" s="526"/>
    </row>
    <row r="6" spans="1:21" ht="12.75" customHeight="1" x14ac:dyDescent="0.2">
      <c r="A6" s="503" t="str">
        <f>Summary!A6</f>
        <v>My Best Self</v>
      </c>
      <c r="B6" s="504"/>
      <c r="C6" s="282" t="str">
        <f>IF(Badges!I51="C","C",IF(Badges!I51="P","P",""))</f>
        <v/>
      </c>
      <c r="E6" s="280"/>
      <c r="F6" s="283" t="str">
        <f>Badges!C60</f>
        <v>Try "dancersise"</v>
      </c>
      <c r="G6" s="281" t="str">
        <f>IF(Badges!I60="A","A"," ")</f>
        <v xml:space="preserve"> </v>
      </c>
      <c r="I6" s="280"/>
      <c r="J6" s="283" t="str">
        <f>Badges!C134</f>
        <v>Make a slab pot</v>
      </c>
      <c r="K6" s="281" t="str">
        <f>IF(Badges!I134="A","A"," ")</f>
        <v xml:space="preserve"> </v>
      </c>
      <c r="M6" s="280"/>
      <c r="N6" s="283" t="str">
        <f>Badges!C207</f>
        <v>Bring a "nose-bag lunch"</v>
      </c>
      <c r="O6" s="281" t="str">
        <f>IF(Badges!I207="A","A"," ")</f>
        <v xml:space="preserve"> </v>
      </c>
      <c r="Q6" s="280"/>
      <c r="R6" s="283" t="str">
        <f>Badges!C281</f>
        <v>Make a pet budget for two pets</v>
      </c>
      <c r="S6" s="281" t="str">
        <f>IF(Badges!I281="A","A"," ")</f>
        <v xml:space="preserve"> </v>
      </c>
      <c r="T6" s="526"/>
      <c r="U6" s="526"/>
    </row>
    <row r="7" spans="1:21" x14ac:dyDescent="0.2">
      <c r="A7" s="503" t="str">
        <f>Summary!A7</f>
        <v>Dancer</v>
      </c>
      <c r="B7" s="504"/>
      <c r="C7" s="282" t="str">
        <f>IF(Badges!I74="C","C",IF(Badges!I74="P","P",""))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IF(Badges!I97="C","C",IF(Badges!I97="P","P",""))</f>
        <v/>
      </c>
      <c r="E8" s="280"/>
      <c r="F8" s="283" t="str">
        <f>Badges!C62</f>
        <v>Head to the studio</v>
      </c>
      <c r="G8" s="281" t="str">
        <f>IF(Badges!I62="A","A"," ")</f>
        <v xml:space="preserve"> </v>
      </c>
      <c r="I8" s="280"/>
      <c r="J8" s="283" t="str">
        <f>Badges!C136</f>
        <v>Decorate a tile</v>
      </c>
      <c r="K8" s="281" t="str">
        <f>IF(Badges!I136="A","A"," ")</f>
        <v xml:space="preserve"> </v>
      </c>
      <c r="M8" s="280"/>
      <c r="N8" s="283" t="str">
        <f>Badges!C209</f>
        <v>Have a scavenger hunt</v>
      </c>
      <c r="O8" s="281" t="str">
        <f>IF(Badges!I209="A","A"," ")</f>
        <v xml:space="preserve"> </v>
      </c>
      <c r="Q8" s="280">
        <v>1</v>
      </c>
      <c r="R8" s="283" t="str">
        <f>Badges!C285</f>
        <v>Try a scavenger hunt</v>
      </c>
      <c r="S8" s="294"/>
    </row>
    <row r="9" spans="1:21" x14ac:dyDescent="0.2">
      <c r="A9" s="512" t="str">
        <f>Summary!A9</f>
        <v>My Family Story</v>
      </c>
      <c r="B9" s="513"/>
      <c r="C9" s="329" t="str">
        <f>IF(Badges!I120="C","C",IF(Badges!I120="P","P",""))</f>
        <v/>
      </c>
      <c r="E9" s="280"/>
      <c r="F9" s="283" t="str">
        <f>Badges!C63</f>
        <v>Team up with an adult to find</v>
      </c>
      <c r="G9" s="281" t="str">
        <f>IF(Badges!I63="A","A"," ")</f>
        <v xml:space="preserve"> </v>
      </c>
      <c r="I9" s="280"/>
      <c r="J9" s="283" t="str">
        <f>Badges!C137</f>
        <v>Make a pinch or slab sculpture</v>
      </c>
      <c r="K9" s="281" t="str">
        <f>IF(Badges!I137="A","A"," ")</f>
        <v xml:space="preserve"> </v>
      </c>
      <c r="M9" s="280"/>
      <c r="N9" s="283" t="str">
        <f>Badges!C210</f>
        <v>Play "I Spy"</v>
      </c>
      <c r="O9" s="281" t="str">
        <f>IF(Badges!I210="A","A"," ")</f>
        <v xml:space="preserve"> </v>
      </c>
      <c r="Q9" s="280"/>
      <c r="R9" s="283" t="str">
        <f>Badges!C286</f>
        <v>Find it</v>
      </c>
      <c r="S9" s="281" t="str">
        <f>IF(Badges!I286="A","A"," ")</f>
        <v xml:space="preserve"> </v>
      </c>
    </row>
    <row r="10" spans="1:21" x14ac:dyDescent="0.2">
      <c r="A10" s="505" t="str">
        <f>Summary!A10</f>
        <v>It's Your Planet -- Love It!</v>
      </c>
      <c r="B10" s="505"/>
      <c r="C10" s="505"/>
      <c r="E10" s="280"/>
      <c r="F10" s="283" t="str">
        <f>Badges!C64</f>
        <v>Pretend you're a Girl Scout</v>
      </c>
      <c r="G10" s="281" t="str">
        <f>IF(Badges!I64="A","A"," ")</f>
        <v xml:space="preserve"> </v>
      </c>
      <c r="I10" s="280"/>
      <c r="J10" s="283" t="str">
        <f>Badges!C138</f>
        <v>Make beads for jewelry</v>
      </c>
      <c r="K10" s="281" t="str">
        <f>IF(Badges!I138="A","A"," ")</f>
        <v xml:space="preserve"> </v>
      </c>
      <c r="M10" s="280"/>
      <c r="N10" s="283" t="str">
        <f>Badges!C211</f>
        <v>Do a detective hike</v>
      </c>
      <c r="O10" s="281" t="str">
        <f>IF(Badges!I211="A","A"," ")</f>
        <v xml:space="preserve"> </v>
      </c>
      <c r="Q10" s="280"/>
      <c r="R10" s="283" t="str">
        <f>Badges!C287</f>
        <v>See it</v>
      </c>
      <c r="S10" s="281" t="str">
        <f>IF(Badges!I287="A","A"," ")</f>
        <v xml:space="preserve"> </v>
      </c>
    </row>
    <row r="11" spans="1:21" x14ac:dyDescent="0.2">
      <c r="A11" s="514" t="str">
        <f>Summary!A11</f>
        <v>Potter</v>
      </c>
      <c r="B11" s="515"/>
      <c r="C11" s="330" t="str">
        <f>IF(Badges!I144="C","C",IF(Badges!I144="P","P",""))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IF(Badges!I288="A","A"," ")</f>
        <v xml:space="preserve"> </v>
      </c>
    </row>
    <row r="12" spans="1:21" x14ac:dyDescent="0.2">
      <c r="A12" s="503" t="str">
        <f>Summary!A12</f>
        <v>Household Elf</v>
      </c>
      <c r="B12" s="504"/>
      <c r="C12" s="282" t="str">
        <f>IF(Badges!I167="C","C",IF(Badges!I167="P","P",""))</f>
        <v/>
      </c>
      <c r="E12" s="280"/>
      <c r="F12" s="283" t="str">
        <f>Badges!C66</f>
        <v>Create a special-occasion dance</v>
      </c>
      <c r="G12" s="281" t="str">
        <f>IF(Badges!I66="A","A"," ")</f>
        <v xml:space="preserve"> </v>
      </c>
      <c r="I12" s="280"/>
      <c r="J12" s="283" t="str">
        <f>Badges!C140</f>
        <v>Dip your pottery</v>
      </c>
      <c r="K12" s="281" t="str">
        <f>IF(Badges!I140="A","A","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IF(Badges!I190="C","C",IF(Badges!I190="P","P",""))</f>
        <v/>
      </c>
      <c r="E13" s="280"/>
      <c r="F13" s="283" t="str">
        <f>Badges!C67</f>
        <v>Use dance to tell a story</v>
      </c>
      <c r="G13" s="281" t="str">
        <f>IF(Badges!I67="A","A"," ")</f>
        <v xml:space="preserve"> </v>
      </c>
      <c r="I13" s="280"/>
      <c r="J13" s="283" t="str">
        <f>Badges!C141</f>
        <v>Paint on glaze</v>
      </c>
      <c r="K13" s="281" t="str">
        <f>IF(Badges!I141="A","A"," ")</f>
        <v xml:space="preserve"> </v>
      </c>
      <c r="M13" s="280"/>
      <c r="N13" s="283" t="str">
        <f>Badges!C216</f>
        <v>Set your alarm</v>
      </c>
      <c r="O13" s="281" t="str">
        <f>IF(Badges!I216="A","A"," ")</f>
        <v xml:space="preserve"> </v>
      </c>
      <c r="Q13" s="280"/>
      <c r="R13" s="283" t="str">
        <f>Badges!C290</f>
        <v>Get a clue</v>
      </c>
      <c r="S13" s="281" t="str">
        <f>IF(Badges!I290="A","A"," ")</f>
        <v xml:space="preserve"> </v>
      </c>
    </row>
    <row r="14" spans="1:21" x14ac:dyDescent="0.2">
      <c r="A14" s="503" t="str">
        <f>Summary!A14</f>
        <v>Hiker</v>
      </c>
      <c r="B14" s="504"/>
      <c r="C14" s="282" t="str">
        <f>IF(Badges!I213="C","C",IF(Badges!I213="P","P",""))</f>
        <v/>
      </c>
      <c r="E14" s="280"/>
      <c r="F14" s="283" t="str">
        <f>Badges!C68</f>
        <v>Make up a dance to your favorite</v>
      </c>
      <c r="G14" s="281" t="str">
        <f>IF(Badges!I68="A","A"," ")</f>
        <v xml:space="preserve"> </v>
      </c>
      <c r="I14" s="280"/>
      <c r="J14" s="283" t="str">
        <f>Badges!C142</f>
        <v>Sponge paint your pottery</v>
      </c>
      <c r="K14" s="281" t="str">
        <f>IF(Badges!I142="A","A"," ")</f>
        <v xml:space="preserve"> </v>
      </c>
      <c r="M14" s="280"/>
      <c r="N14" s="283" t="str">
        <f>Badges!C217</f>
        <v>Lay out your clothes</v>
      </c>
      <c r="O14" s="281" t="str">
        <f>IF(Badges!I217="A","A"," ")</f>
        <v xml:space="preserve"> </v>
      </c>
      <c r="Q14" s="280"/>
      <c r="R14" s="283" t="str">
        <f>Badges!C291</f>
        <v>Mystery box</v>
      </c>
      <c r="S14" s="281" t="str">
        <f>IF(Badges!I291="A","A"," ")</f>
        <v xml:space="preserve"> </v>
      </c>
    </row>
    <row r="15" spans="1:21" x14ac:dyDescent="0.2">
      <c r="A15" s="512" t="str">
        <f>Summary!A15</f>
        <v>My Great Day</v>
      </c>
      <c r="B15" s="513"/>
      <c r="C15" s="329" t="str">
        <f>IF(Badges!I236="C","C",IF(Badges!I236="P","P",""))</f>
        <v/>
      </c>
      <c r="E15" s="280">
        <v>5</v>
      </c>
      <c r="F15" s="283" t="str">
        <f>Badges!C69</f>
        <v>Show your moves</v>
      </c>
      <c r="G15" s="294"/>
      <c r="I15" s="489" t="str">
        <f>Badges!B145</f>
        <v>Household Elf</v>
      </c>
      <c r="J15" s="490"/>
      <c r="K15" s="490"/>
      <c r="M15" s="280"/>
      <c r="N15" s="283" t="str">
        <f>Badges!C218</f>
        <v>Make your bed</v>
      </c>
      <c r="O15" s="281" t="str">
        <f>IF(Badges!I218="A","A"," ")</f>
        <v xml:space="preserve"> </v>
      </c>
      <c r="Q15" s="280"/>
      <c r="R15" s="283" t="str">
        <f>Badges!C292</f>
        <v>Who's who</v>
      </c>
      <c r="S15" s="281" t="str">
        <f>IF(Badges!I292="A","A"," ")</f>
        <v xml:space="preserve"> </v>
      </c>
    </row>
    <row r="16" spans="1:21" x14ac:dyDescent="0.2">
      <c r="A16" s="505" t="str">
        <f>Summary!A16</f>
        <v>It's Your Story -- Tell It!</v>
      </c>
      <c r="B16" s="505"/>
      <c r="C16" s="505"/>
      <c r="E16" s="280"/>
      <c r="F16" s="283" t="str">
        <f>Badges!C70</f>
        <v>Throw a dance party</v>
      </c>
      <c r="G16" s="281" t="str">
        <f>IF(Badges!I70="A","A","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IF(Badges!I260="C","C",IF(Badges!I260="P","P",""))</f>
        <v/>
      </c>
      <c r="E17" s="280"/>
      <c r="F17" s="283" t="str">
        <f>Badges!C71</f>
        <v>Perform a dance show for your</v>
      </c>
      <c r="G17" s="281" t="str">
        <f>IF(Badges!I71="A","A"," ")</f>
        <v xml:space="preserve"> </v>
      </c>
      <c r="I17" s="280"/>
      <c r="J17" s="283" t="str">
        <f>Badges!C147</f>
        <v>Be a light-saver</v>
      </c>
      <c r="K17" s="281" t="str">
        <f>IF(Badges!I146="A","A"," ")</f>
        <v xml:space="preserve"> </v>
      </c>
      <c r="M17" s="280"/>
      <c r="N17" s="283" t="str">
        <f>Badges!C220</f>
        <v>Sort your school supplies</v>
      </c>
      <c r="O17" s="281" t="str">
        <f>IF(Badges!I220="A","A"," ")</f>
        <v xml:space="preserve"> </v>
      </c>
      <c r="Q17" s="280"/>
      <c r="R17" s="283" t="str">
        <f>Badges!C294</f>
        <v>Pin the tail on…</v>
      </c>
      <c r="S17" s="281" t="str">
        <f>IF(Badges!I294="A","A"," ")</f>
        <v xml:space="preserve"> </v>
      </c>
    </row>
    <row r="18" spans="1:19" x14ac:dyDescent="0.2">
      <c r="A18" s="503" t="str">
        <f>Summary!A18</f>
        <v>Pets</v>
      </c>
      <c r="B18" s="504"/>
      <c r="C18" s="282" t="str">
        <f>IF(Badges!I283="C","C",IF(Badges!I283="P","P",""))</f>
        <v/>
      </c>
      <c r="E18" s="280"/>
      <c r="F18" s="283" t="str">
        <f>Badges!C72</f>
        <v>Perform a dance for your family</v>
      </c>
      <c r="G18" s="281" t="str">
        <f>IF(Badges!I72="A","A"," ")</f>
        <v xml:space="preserve"> </v>
      </c>
      <c r="I18" s="280"/>
      <c r="J18" s="283" t="str">
        <f>Badges!C148</f>
        <v>Go on an energy scavenger hunt</v>
      </c>
      <c r="K18" s="281" t="str">
        <f>IF(Badges!I147="A","A"," ")</f>
        <v xml:space="preserve"> </v>
      </c>
      <c r="M18" s="280"/>
      <c r="N18" s="283" t="str">
        <f>Badges!C221</f>
        <v>Make and label play-stuff bins</v>
      </c>
      <c r="O18" s="281" t="str">
        <f>IF(Badges!I221="A","A"," ")</f>
        <v xml:space="preserve"> </v>
      </c>
      <c r="Q18" s="280"/>
      <c r="R18" s="283" t="str">
        <f>Badges!C295</f>
        <v>Heat things up</v>
      </c>
      <c r="S18" s="281" t="str">
        <f>IF(Badges!I295="A","A"," ")</f>
        <v xml:space="preserve"> </v>
      </c>
    </row>
    <row r="19" spans="1:19" x14ac:dyDescent="0.2">
      <c r="A19" s="503" t="str">
        <f>Summary!A19</f>
        <v>Making Games</v>
      </c>
      <c r="B19" s="504"/>
      <c r="C19" s="282" t="str">
        <f>IF(Badges!I306="C","C",IF(Badges!I306="P","P",""))</f>
        <v/>
      </c>
      <c r="E19" s="489" t="str">
        <f>Badges!B75</f>
        <v>Home Scientist</v>
      </c>
      <c r="F19" s="490"/>
      <c r="G19" s="490"/>
      <c r="I19" s="280"/>
      <c r="J19" s="283" t="str">
        <f>Badges!C149</f>
        <v>Find out about three ways to use</v>
      </c>
      <c r="K19" s="281" t="str">
        <f>IF(Badges!I148="A","A"," ")</f>
        <v xml:space="preserve"> </v>
      </c>
      <c r="M19" s="280"/>
      <c r="N19" s="283" t="str">
        <f>Badges!C222</f>
        <v>Organize your clothes</v>
      </c>
      <c r="O19" s="281" t="str">
        <f>IF(Badges!I222="A","A"," ")</f>
        <v xml:space="preserve"> </v>
      </c>
      <c r="Q19" s="280"/>
      <c r="R19" s="283" t="str">
        <f>Badges!C296</f>
        <v>Race day</v>
      </c>
      <c r="S19" s="281" t="str">
        <f>IF(Badges!I296="A","A"," ")</f>
        <v xml:space="preserve"> </v>
      </c>
    </row>
    <row r="20" spans="1:19" x14ac:dyDescent="0.2">
      <c r="A20" s="503" t="str">
        <f>Summary!A20</f>
        <v>Inventor</v>
      </c>
      <c r="B20" s="504"/>
      <c r="C20" s="282" t="str">
        <f>IF(Badges!I329="C","C",IF(Badges!I329="P","P",""))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IF(Badges!I352="C","C",IF(Badges!I352="P","P",""))</f>
        <v/>
      </c>
      <c r="E21" s="280"/>
      <c r="F21" s="283" t="str">
        <f>Badges!C77</f>
        <v>Make a salad dressing</v>
      </c>
      <c r="G21" s="281" t="str">
        <f>IF(Badges!I77="A","A"," ")</f>
        <v xml:space="preserve"> </v>
      </c>
      <c r="I21" s="280"/>
      <c r="J21" s="283" t="str">
        <f>Badges!C151</f>
        <v>Use less water by taking shorter</v>
      </c>
      <c r="K21" s="281" t="str">
        <f>IF(Badges!I150="A","A"," ")</f>
        <v xml:space="preserve"> </v>
      </c>
      <c r="M21" s="280"/>
      <c r="N21" s="283" t="str">
        <f>Badges!C224</f>
        <v>Create your own homework space</v>
      </c>
      <c r="O21" s="281" t="str">
        <f>IF(Badges!I224="A","A"," ")</f>
        <v xml:space="preserve"> </v>
      </c>
      <c r="Q21" s="280"/>
      <c r="R21" s="283" t="str">
        <f>Badges!C298</f>
        <v>You're It</v>
      </c>
      <c r="S21" s="281" t="str">
        <f>IF(Badges!I298="A","A"," ")</f>
        <v xml:space="preserve"> </v>
      </c>
    </row>
    <row r="22" spans="1:19" x14ac:dyDescent="0.2">
      <c r="A22" s="217"/>
      <c r="B22" s="327"/>
      <c r="C22" s="296"/>
      <c r="E22" s="280"/>
      <c r="F22" s="283" t="str">
        <f>Badges!C78</f>
        <v>Grow rock candy</v>
      </c>
      <c r="G22" s="281" t="str">
        <f>IF(Badges!I78="A","A"," ")</f>
        <v xml:space="preserve"> </v>
      </c>
      <c r="I22" s="280"/>
      <c r="J22" s="283" t="str">
        <f>Badges!C152</f>
        <v>Turn off the faucet when brushing</v>
      </c>
      <c r="K22" s="281" t="str">
        <f>IF(Badges!I151="A","A"," ")</f>
        <v xml:space="preserve"> </v>
      </c>
      <c r="M22" s="280"/>
      <c r="N22" s="283" t="str">
        <f>Badges!C225</f>
        <v>Make a homework station</v>
      </c>
      <c r="O22" s="281" t="str">
        <f>IF(Badges!I225="A","A"," ")</f>
        <v xml:space="preserve"> </v>
      </c>
      <c r="Q22" s="280"/>
      <c r="R22" s="283" t="str">
        <f>Badges!C299</f>
        <v>Duck, Duck, "Moo"-se</v>
      </c>
      <c r="S22" s="281" t="str">
        <f>IF(Badges!I299="A","A"," ")</f>
        <v xml:space="preserve"> </v>
      </c>
    </row>
    <row r="23" spans="1:19" x14ac:dyDescent="0.2">
      <c r="A23" s="489" t="str">
        <f>Badges!B6</f>
        <v>Computer Expert</v>
      </c>
      <c r="B23" s="490"/>
      <c r="C23" s="490"/>
      <c r="E23" s="280"/>
      <c r="F23" s="283" t="str">
        <f>Badges!C79</f>
        <v>Make your own ice cream</v>
      </c>
      <c r="G23" s="281" t="str">
        <f>IF(Badges!I79="A","A"," ")</f>
        <v xml:space="preserve"> </v>
      </c>
      <c r="I23" s="280"/>
      <c r="J23" s="283" t="str">
        <f>Badges!C153</f>
        <v>Find three ways to save water</v>
      </c>
      <c r="K23" s="281" t="str">
        <f>IF(Badges!I152="A","A"," ")</f>
        <v xml:space="preserve"> </v>
      </c>
      <c r="M23" s="280"/>
      <c r="N23" s="283" t="str">
        <f>Badges!C226</f>
        <v>Make a homework schedule</v>
      </c>
      <c r="O23" s="281" t="str">
        <f>IF(Badges!I226="A","A"," ")</f>
        <v xml:space="preserve"> </v>
      </c>
      <c r="Q23" s="280"/>
      <c r="R23" s="283" t="str">
        <f>Badges!C300</f>
        <v>Hop to it</v>
      </c>
      <c r="S23" s="281" t="str">
        <f>IF(Badges!I300="A","A","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IF(Badges!I8="A","A"," ")</f>
        <v xml:space="preserve"> </v>
      </c>
      <c r="E25" s="280"/>
      <c r="F25" s="283" t="str">
        <f>Badges!C81</f>
        <v>Follow the balloon leader</v>
      </c>
      <c r="G25" s="281" t="str">
        <f>IF(Badges!I81="A","A"," ")</f>
        <v xml:space="preserve"> </v>
      </c>
      <c r="I25" s="280"/>
      <c r="J25" s="283" t="str">
        <f>Badges!C155</f>
        <v>Make a natural cleaner</v>
      </c>
      <c r="K25" s="281" t="str">
        <f>IF(Badges!I154="A","A"," ")</f>
        <v xml:space="preserve"> </v>
      </c>
      <c r="M25" s="280"/>
      <c r="N25" s="283" t="str">
        <f>Badges!C228</f>
        <v>Make a "special dates" calendar</v>
      </c>
      <c r="O25" s="281" t="str">
        <f>IF(Badges!I228="A","A"," ")</f>
        <v xml:space="preserve"> </v>
      </c>
      <c r="Q25" s="280"/>
      <c r="R25" s="283" t="str">
        <f>Badges!C302</f>
        <v>Queen of the court</v>
      </c>
      <c r="S25" s="281" t="str">
        <f>IF(Badges!I302="A","A"," ")</f>
        <v xml:space="preserve"> </v>
      </c>
    </row>
    <row r="26" spans="1:19" x14ac:dyDescent="0.2">
      <c r="A26" s="280"/>
      <c r="B26" s="283" t="str">
        <f>Badges!C9</f>
        <v>Create a cool card</v>
      </c>
      <c r="C26" s="281" t="str">
        <f>IF(Badges!I9="A","A"," ")</f>
        <v xml:space="preserve"> </v>
      </c>
      <c r="E26" s="280"/>
      <c r="F26" s="283" t="str">
        <f>Badges!C82</f>
        <v>Make pepper dance</v>
      </c>
      <c r="G26" s="281" t="str">
        <f>IF(Badges!I82="A","A"," ")</f>
        <v xml:space="preserve"> </v>
      </c>
      <c r="I26" s="280"/>
      <c r="J26" s="283" t="str">
        <f>Badges!C156</f>
        <v>Make a natural spray to use on</v>
      </c>
      <c r="K26" s="281" t="str">
        <f>IF(Badges!I155="A","A"," ")</f>
        <v xml:space="preserve"> </v>
      </c>
      <c r="M26" s="280"/>
      <c r="N26" s="283" t="str">
        <f>Badges!C229</f>
        <v>Make a family activities schedule</v>
      </c>
      <c r="O26" s="281" t="str">
        <f>IF(Badges!I229="A","A"," ")</f>
        <v xml:space="preserve"> </v>
      </c>
      <c r="Q26" s="280"/>
      <c r="R26" s="283" t="str">
        <f>Badges!C303</f>
        <v>Field of dreams</v>
      </c>
      <c r="S26" s="281" t="str">
        <f>IF(Badges!I303="A","A"," ")</f>
        <v xml:space="preserve"> </v>
      </c>
    </row>
    <row r="27" spans="1:19" x14ac:dyDescent="0.2">
      <c r="A27" s="280"/>
      <c r="B27" s="283" t="str">
        <f>Badges!C10</f>
        <v>Build a bookmark</v>
      </c>
      <c r="C27" s="281" t="str">
        <f>IF(Badges!I10="A","A"," ")</f>
        <v xml:space="preserve"> </v>
      </c>
      <c r="E27" s="280"/>
      <c r="F27" s="283" t="str">
        <f>Badges!C79</f>
        <v>Make your own ice cream</v>
      </c>
      <c r="G27" s="281" t="str">
        <f>IF(Badges!I83="A","A"," ")</f>
        <v xml:space="preserve"> </v>
      </c>
      <c r="I27" s="280"/>
      <c r="J27" s="283" t="str">
        <f>Badges!C157</f>
        <v>Take your own reusable bag to the</v>
      </c>
      <c r="K27" s="281" t="str">
        <f>IF(Badges!I156="A","A"," ")</f>
        <v xml:space="preserve"> </v>
      </c>
      <c r="M27" s="280"/>
      <c r="N27" s="283" t="str">
        <f>Badges!C230</f>
        <v>Be a family grocery helper</v>
      </c>
      <c r="O27" s="281" t="str">
        <f>IF(Badges!I230="A","A"," ")</f>
        <v xml:space="preserve"> </v>
      </c>
      <c r="Q27" s="280"/>
      <c r="R27" s="283" t="str">
        <f>Badges!C304</f>
        <v>The new ballpark</v>
      </c>
      <c r="S27" s="281" t="str">
        <f>IF(Badges!I304="A","A","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IF(Badges!I12="A","A"," ")</f>
        <v xml:space="preserve"> </v>
      </c>
      <c r="E29" s="280"/>
      <c r="F29" s="283" t="str">
        <f>Badges!C85</f>
        <v>Eggs in salt water</v>
      </c>
      <c r="G29" s="281" t="str">
        <f>IF(Badges!I85="A","A"," ")</f>
        <v xml:space="preserve"> </v>
      </c>
      <c r="I29" s="280"/>
      <c r="J29" s="283" t="str">
        <f>Badges!C159</f>
        <v>How much trash can you stash</v>
      </c>
      <c r="K29" s="281" t="str">
        <f>IF(Badges!I158="A","A"," ")</f>
        <v xml:space="preserve"> </v>
      </c>
      <c r="M29" s="280"/>
      <c r="N29" s="283" t="str">
        <f>Badges!C232</f>
        <v>Organize a Girl Scout place</v>
      </c>
      <c r="O29" s="281" t="str">
        <f>IF(Badges!I232="A","A"," ")</f>
        <v xml:space="preserve"> </v>
      </c>
      <c r="Q29" s="280">
        <v>1</v>
      </c>
      <c r="R29" s="283" t="str">
        <f>Badges!C308</f>
        <v>Warm up your inventor's mind</v>
      </c>
      <c r="S29" s="294"/>
    </row>
    <row r="30" spans="1:19" x14ac:dyDescent="0.2">
      <c r="A30" s="280"/>
      <c r="B30" s="283" t="str">
        <f>Badges!C13</f>
        <v>Hometown history</v>
      </c>
      <c r="C30" s="281" t="str">
        <f>IF(Badges!I13="A","A"," ")</f>
        <v xml:space="preserve"> </v>
      </c>
      <c r="E30" s="280"/>
      <c r="F30" s="283" t="str">
        <f>Badges!C86</f>
        <v>Dancing raisins</v>
      </c>
      <c r="G30" s="281" t="str">
        <f>IF(Badges!I86="A","A"," ")</f>
        <v xml:space="preserve"> </v>
      </c>
      <c r="I30" s="280"/>
      <c r="J30" s="283" t="str">
        <f>Badges!C160</f>
        <v>Recycle plastic bags</v>
      </c>
      <c r="K30" s="281" t="str">
        <f>IF(Badges!I159="A","A"," ")</f>
        <v xml:space="preserve"> </v>
      </c>
      <c r="M30" s="280"/>
      <c r="N30" s="283" t="str">
        <f>Badges!C233</f>
        <v>Organize a community place</v>
      </c>
      <c r="O30" s="281" t="str">
        <f>IF(Badges!I233="A","A"," ")</f>
        <v xml:space="preserve"> </v>
      </c>
      <c r="Q30" s="280"/>
      <c r="R30" s="283" t="str">
        <f>Badges!C309</f>
        <v>Make up five new uses for a box</v>
      </c>
      <c r="S30" s="281" t="str">
        <f>IF(Badges!I309="A","A"," ")</f>
        <v xml:space="preserve"> </v>
      </c>
    </row>
    <row r="31" spans="1:19" x14ac:dyDescent="0.2">
      <c r="A31" s="280"/>
      <c r="B31" s="283" t="str">
        <f>Badges!C14</f>
        <v>Online art walk</v>
      </c>
      <c r="C31" s="281" t="str">
        <f>IF(Badges!I14="A","A"," ")</f>
        <v xml:space="preserve"> </v>
      </c>
      <c r="E31" s="280"/>
      <c r="F31" s="283" t="str">
        <f>Badges!C83</f>
        <v>Bend water</v>
      </c>
      <c r="G31" s="281" t="str">
        <f>IF(Badges!I87="A","A"," ")</f>
        <v xml:space="preserve"> </v>
      </c>
      <c r="I31" s="280"/>
      <c r="J31" s="283" t="str">
        <f>Badges!C161</f>
        <v>Donate toys and clothes</v>
      </c>
      <c r="K31" s="281" t="str">
        <f>IF(Badges!I160="A","A"," ")</f>
        <v xml:space="preserve"> </v>
      </c>
      <c r="M31" s="280"/>
      <c r="N31" s="283" t="str">
        <f>Badges!C234</f>
        <v>Help a relative, friend, or neighbor</v>
      </c>
      <c r="O31" s="281" t="str">
        <f>IF(Badges!I234="A","A"," ")</f>
        <v xml:space="preserve"> </v>
      </c>
      <c r="Q31" s="280"/>
      <c r="R31" s="283" t="str">
        <f>Badges!C310</f>
        <v>Come up with fun and different</v>
      </c>
      <c r="S31" s="281" t="str">
        <f>IF(Badges!I310="A","A","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IF(Badges!I311="A","A"," ")</f>
        <v xml:space="preserve"> </v>
      </c>
    </row>
    <row r="33" spans="1:19" x14ac:dyDescent="0.2">
      <c r="A33" s="280"/>
      <c r="B33" s="283" t="str">
        <f>Badges!C16</f>
        <v>Road trip</v>
      </c>
      <c r="C33" s="281" t="str">
        <f>IF(Badges!I16="A","A"," ")</f>
        <v xml:space="preserve"> </v>
      </c>
      <c r="E33" s="280"/>
      <c r="F33" s="283" t="str">
        <f>Badges!C89</f>
        <v>Soda geyser</v>
      </c>
      <c r="G33" s="281" t="str">
        <f>IF(Badges!I89="A","A"," ")</f>
        <v xml:space="preserve"> </v>
      </c>
      <c r="I33" s="280"/>
      <c r="J33" s="283" t="str">
        <f>Badges!C163</f>
        <v>Clean or replace an air filter</v>
      </c>
      <c r="K33" s="281" t="str">
        <f>IF(Badges!I162="A","A","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IF(Badges!I17="A","A"," ")</f>
        <v xml:space="preserve"> </v>
      </c>
      <c r="E34" s="280"/>
      <c r="F34" s="283" t="str">
        <f>Badges!C90</f>
        <v>Film-canister rockets</v>
      </c>
      <c r="G34" s="281" t="str">
        <f>IF(Badges!I90="A","A"," ")</f>
        <v xml:space="preserve"> </v>
      </c>
      <c r="I34" s="280"/>
      <c r="J34" s="283" t="str">
        <f>Badges!C164</f>
        <v>Discover natural filters</v>
      </c>
      <c r="K34" s="281" t="str">
        <f>IF(Badges!I163="A","A"," ")</f>
        <v xml:space="preserve"> </v>
      </c>
      <c r="M34" s="280"/>
      <c r="N34" s="283" t="str">
        <f>Badges!C240</f>
        <v>Make a letterboxing dictionary</v>
      </c>
      <c r="O34" s="281" t="str">
        <f>IF(Badges!I240="A","A"," ")</f>
        <v xml:space="preserve"> </v>
      </c>
      <c r="Q34" s="280"/>
      <c r="R34" s="283" t="str">
        <f>Badges!C313</f>
        <v>Making music</v>
      </c>
      <c r="S34" s="281" t="str">
        <f>IF(Badges!I313="A","A"," ")</f>
        <v xml:space="preserve"> </v>
      </c>
    </row>
    <row r="35" spans="1:19" x14ac:dyDescent="0.2">
      <c r="A35" s="280"/>
      <c r="B35" s="283" t="str">
        <f>Badges!C18</f>
        <v>3…2…1…blastoff!</v>
      </c>
      <c r="C35" s="281" t="str">
        <f>IF(Badges!I18="A","A"," ")</f>
        <v xml:space="preserve"> </v>
      </c>
      <c r="E35" s="280"/>
      <c r="F35" s="283" t="str">
        <f>Badges!C87</f>
        <v>Lemons vs. limes</v>
      </c>
      <c r="G35" s="281" t="str">
        <f>IF(Badges!I91="A","A"," ")</f>
        <v xml:space="preserve"> </v>
      </c>
      <c r="I35" s="280"/>
      <c r="J35" s="283" t="str">
        <f>Badges!C165</f>
        <v>Make a natural air freshener</v>
      </c>
      <c r="K35" s="281" t="str">
        <f>IF(Badges!I164="A","A"," ")</f>
        <v xml:space="preserve"> </v>
      </c>
      <c r="M35" s="280"/>
      <c r="N35" s="283" t="str">
        <f>Badges!C241</f>
        <v>Think of hiding places</v>
      </c>
      <c r="O35" s="281" t="str">
        <f>IF(Badges!I241="A","A"," ")</f>
        <v xml:space="preserve"> </v>
      </c>
      <c r="Q35" s="280"/>
      <c r="R35" s="283" t="str">
        <f>Badges!C314</f>
        <v>Carrying lunch</v>
      </c>
      <c r="S35" s="281" t="str">
        <f>IF(Badges!I314="A","A","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IF(Badges!I242="A","A"," ")</f>
        <v xml:space="preserve"> </v>
      </c>
      <c r="Q36" s="280"/>
      <c r="R36" s="283" t="str">
        <f>Badges!C315</f>
        <v>Watering plants</v>
      </c>
      <c r="S36" s="281" t="str">
        <f>IF(Badges!I315="A","A"," ")</f>
        <v xml:space="preserve"> </v>
      </c>
    </row>
    <row r="37" spans="1:19" ht="12.75" customHeight="1" x14ac:dyDescent="0.2">
      <c r="A37" s="280"/>
      <c r="B37" s="283" t="str">
        <f>Badges!C20</f>
        <v>Here is my card</v>
      </c>
      <c r="C37" s="281" t="str">
        <f>IF(Badges!I20="A","A"," ")</f>
        <v xml:space="preserve"> </v>
      </c>
      <c r="E37" s="280"/>
      <c r="F37" s="283" t="str">
        <f>Badges!C93</f>
        <v>Giant bubbles</v>
      </c>
      <c r="G37" s="281" t="str">
        <f>IF(Badges!I93="A","A","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IF(Badges!I21="A","A"," ")</f>
        <v xml:space="preserve"> </v>
      </c>
      <c r="E38" s="280"/>
      <c r="F38" s="283" t="str">
        <f>Badges!C94</f>
        <v>Homemade Silly Putty</v>
      </c>
      <c r="G38" s="281" t="str">
        <f>IF(Badges!I94="A","A"," ")</f>
        <v xml:space="preserve"> </v>
      </c>
      <c r="I38" s="280"/>
      <c r="J38" s="283" t="str">
        <f>Badges!C170</f>
        <v>Hold a scavenger hunt in your</v>
      </c>
      <c r="K38" s="281" t="str">
        <f>IF(Badges!I170="A","A"," ")</f>
        <v xml:space="preserve"> </v>
      </c>
      <c r="M38" s="280"/>
      <c r="N38" s="283" t="str">
        <f>Badges!C244</f>
        <v>Cut your own stamp from craft foam</v>
      </c>
      <c r="O38" s="281" t="str">
        <f>IF(Badges!I244="A","A"," ")</f>
        <v xml:space="preserve"> </v>
      </c>
      <c r="Q38" s="280"/>
      <c r="R38" s="283" t="str">
        <f>Badges!C317</f>
        <v>Mornings</v>
      </c>
      <c r="S38" s="281" t="str">
        <f>IF(Badges!I317="A","A"," ")</f>
        <v xml:space="preserve"> </v>
      </c>
    </row>
    <row r="39" spans="1:19" x14ac:dyDescent="0.2">
      <c r="A39" s="280"/>
      <c r="B39" s="283" t="str">
        <f>Badges!C22</f>
        <v>Dear President…</v>
      </c>
      <c r="C39" s="281" t="str">
        <f>IF(Badges!I22="A","A"," ")</f>
        <v xml:space="preserve"> </v>
      </c>
      <c r="E39" s="280"/>
      <c r="F39" s="283" t="str">
        <f>Badges!C91</f>
        <v>Blow up a balloon without using</v>
      </c>
      <c r="G39" s="281" t="str">
        <f>IF(Badges!I95="A","A"," ")</f>
        <v xml:space="preserve"> </v>
      </c>
      <c r="I39" s="280"/>
      <c r="J39" s="283" t="str">
        <f>Badges!C171</f>
        <v>Play Kim's Game</v>
      </c>
      <c r="K39" s="281" t="str">
        <f>IF(Badges!I171="A","A"," ")</f>
        <v xml:space="preserve"> </v>
      </c>
      <c r="M39" s="280"/>
      <c r="N39" s="283" t="str">
        <f>Badges!C245</f>
        <v>Use a stamp-making kit from a</v>
      </c>
      <c r="O39" s="281" t="str">
        <f>IF(Badges!I245="A","A"," ")</f>
        <v xml:space="preserve"> </v>
      </c>
      <c r="Q39" s="280"/>
      <c r="R39" s="283" t="str">
        <f>Badges!C318</f>
        <v>Lunch at school</v>
      </c>
      <c r="S39" s="281" t="str">
        <f>IF(Badges!I318="A","A","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IF(Badges!I172="A","A"," ")</f>
        <v xml:space="preserve"> </v>
      </c>
      <c r="M40" s="280"/>
      <c r="N40" s="283" t="str">
        <f>Badges!C246</f>
        <v>Choose a special stamp</v>
      </c>
      <c r="O40" s="281" t="str">
        <f>IF(Badges!I246="A","A"," ")</f>
        <v xml:space="preserve"> </v>
      </c>
      <c r="Q40" s="280"/>
      <c r="R40" s="283" t="str">
        <f>Badges!C319</f>
        <v>Brownie meetings</v>
      </c>
      <c r="S40" s="281" t="str">
        <f>IF(Badges!I319="A","A"," ")</f>
        <v xml:space="preserve"> </v>
      </c>
    </row>
    <row r="41" spans="1:19" x14ac:dyDescent="0.2">
      <c r="A41" s="280"/>
      <c r="B41" s="283" t="str">
        <f>Badges!C24</f>
        <v>Game on</v>
      </c>
      <c r="C41" s="281" t="str">
        <f>IF(Badges!I24="A","A","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IF(Badges!I25="A","A"," ")</f>
        <v xml:space="preserve"> </v>
      </c>
      <c r="E42" s="280"/>
      <c r="F42" s="283" t="str">
        <f>Badges!C100</f>
        <v>Read two stories starring families</v>
      </c>
      <c r="G42" s="281" t="str">
        <f>IF(Badges!I100="A","A"," ")</f>
        <v xml:space="preserve"> </v>
      </c>
      <c r="I42" s="280"/>
      <c r="J42" s="283" t="str">
        <f>Badges!C174</f>
        <v>Listen for 10 different sounds</v>
      </c>
      <c r="K42" s="281" t="str">
        <f>IF(Badges!I174="A","A"," ")</f>
        <v xml:space="preserve"> </v>
      </c>
      <c r="M42" s="280"/>
      <c r="N42" s="283" t="str">
        <f>Badges!C248</f>
        <v>Create a fill-in-the-blank clue</v>
      </c>
      <c r="O42" s="281" t="str">
        <f>IF(Badges!I248="A","A"," ")</f>
        <v xml:space="preserve"> </v>
      </c>
      <c r="Q42" s="280"/>
      <c r="R42" s="283" t="str">
        <f>Badges!C321</f>
        <v>Mind-map</v>
      </c>
      <c r="S42" s="281" t="str">
        <f>IF(Badges!I321="A","A"," ")</f>
        <v xml:space="preserve"> </v>
      </c>
    </row>
    <row r="43" spans="1:19" ht="12.75" customHeight="1" x14ac:dyDescent="0.2">
      <c r="A43" s="280"/>
      <c r="B43" s="283" t="str">
        <f>Badges!C26</f>
        <v>Print on</v>
      </c>
      <c r="C43" s="281" t="str">
        <f>IF(Badges!I26="A","A"," ")</f>
        <v xml:space="preserve"> </v>
      </c>
      <c r="E43" s="280"/>
      <c r="F43" s="283" t="str">
        <f>Badges!C101</f>
        <v>Watch a family story</v>
      </c>
      <c r="G43" s="281" t="str">
        <f>IF(Badges!I101="A","A"," ")</f>
        <v xml:space="preserve"> </v>
      </c>
      <c r="I43" s="280"/>
      <c r="J43" s="283" t="str">
        <f>Badges!C175</f>
        <v>Listen to sound boxes</v>
      </c>
      <c r="K43" s="281" t="str">
        <f>IF(Badges!I175="A","A"," ")</f>
        <v xml:space="preserve"> </v>
      </c>
      <c r="M43" s="280"/>
      <c r="N43" s="283" t="str">
        <f>Badges!C249</f>
        <v>Create a scramble</v>
      </c>
      <c r="O43" s="281" t="str">
        <f>IF(Badges!I249="A","A"," ")</f>
        <v xml:space="preserve"> </v>
      </c>
      <c r="Q43" s="280"/>
      <c r="R43" s="283" t="str">
        <f>Badges!C322</f>
        <v>Sketch it out</v>
      </c>
      <c r="S43" s="281" t="str">
        <f>IF(Badges!I322="A","A"," ")</f>
        <v xml:space="preserve"> </v>
      </c>
    </row>
    <row r="44" spans="1:19" x14ac:dyDescent="0.2">
      <c r="A44" s="489" t="str">
        <f>Badges!B29</f>
        <v>My Best Self</v>
      </c>
      <c r="B44" s="490"/>
      <c r="C44" s="490"/>
      <c r="E44" s="280"/>
      <c r="F44" s="283" t="str">
        <f>Badges!C102</f>
        <v>Share family stories with friends</v>
      </c>
      <c r="G44" s="281" t="str">
        <f>IF(Badges!I102="A","A"," ")</f>
        <v xml:space="preserve"> </v>
      </c>
      <c r="I44" s="280"/>
      <c r="J44" s="283" t="str">
        <f>Badges!C176</f>
        <v>Wear safety earplugs to understand</v>
      </c>
      <c r="K44" s="281" t="str">
        <f>IF(Badges!I176="A","A"," ")</f>
        <v xml:space="preserve"> </v>
      </c>
      <c r="M44" s="280"/>
      <c r="N44" s="283" t="str">
        <f>Badges!C250</f>
        <v>Create a number code clue</v>
      </c>
      <c r="O44" s="281" t="str">
        <f>IF(Badges!I250="A","A"," ")</f>
        <v xml:space="preserve"> </v>
      </c>
      <c r="Q44" s="280"/>
      <c r="R44" s="283" t="str">
        <f>Badges!C323</f>
        <v>Buddy up and brainstorm lots of</v>
      </c>
      <c r="S44" s="281" t="str">
        <f>IF(Badges!I323="A","A","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IF(Badges!I31="A","A"," ")</f>
        <v xml:space="preserve"> </v>
      </c>
      <c r="E46" s="280"/>
      <c r="F46" s="283" t="str">
        <f>Badges!C104</f>
        <v>Ask about a festival, holiday, or</v>
      </c>
      <c r="G46" s="281" t="str">
        <f>IF(Badges!I104="A","A"," ")</f>
        <v xml:space="preserve"> </v>
      </c>
      <c r="I46" s="280"/>
      <c r="J46" s="283" t="str">
        <f>Badges!C178</f>
        <v>Follow a friend using only your nose</v>
      </c>
      <c r="K46" s="281" t="str">
        <f>IF(Badges!I178="A","A"," ")</f>
        <v xml:space="preserve"> </v>
      </c>
      <c r="M46" s="280"/>
      <c r="N46" s="283" t="str">
        <f>Badges!C252</f>
        <v>Go on a letterbox search using a</v>
      </c>
      <c r="O46" s="281" t="str">
        <f>IF(Badges!I252="A","A"," ")</f>
        <v xml:space="preserve"> </v>
      </c>
      <c r="Q46" s="280"/>
      <c r="R46" s="283" t="str">
        <f>Badges!C325</f>
        <v>Draw it</v>
      </c>
      <c r="S46" s="281" t="str">
        <f>IF(Badges!I325="A","A"," ")</f>
        <v xml:space="preserve"> </v>
      </c>
    </row>
    <row r="47" spans="1:19" x14ac:dyDescent="0.2">
      <c r="A47" s="280"/>
      <c r="B47" s="283" t="str">
        <f>Badges!C32</f>
        <v xml:space="preserve">Write on your elf self where you </v>
      </c>
      <c r="C47" s="281" t="str">
        <f>IF(Badges!I32="A","A"," ")</f>
        <v xml:space="preserve"> </v>
      </c>
      <c r="E47" s="280"/>
      <c r="F47" s="283" t="str">
        <f>Badges!C105</f>
        <v>Ask about a song, game, or</v>
      </c>
      <c r="G47" s="281" t="str">
        <f>IF(Badges!I105="A","A"," ")</f>
        <v xml:space="preserve"> </v>
      </c>
      <c r="I47" s="280"/>
      <c r="J47" s="283" t="str">
        <f>Badges!C179</f>
        <v>Play a smelly game with your</v>
      </c>
      <c r="K47" s="281" t="str">
        <f>IF(Badges!I179="A","A"," ")</f>
        <v xml:space="preserve"> </v>
      </c>
      <c r="M47" s="280"/>
      <c r="N47" s="283" t="str">
        <f>Badges!C253</f>
        <v>Go on an adventure in a new place</v>
      </c>
      <c r="O47" s="281" t="str">
        <f>IF(Badges!I253="A","A"," ")</f>
        <v xml:space="preserve"> </v>
      </c>
      <c r="Q47" s="280"/>
      <c r="R47" s="283" t="str">
        <f>Badges!C326</f>
        <v>Act it out</v>
      </c>
      <c r="S47" s="281" t="str">
        <f>IF(Badges!I326="A","A"," ")</f>
        <v xml:space="preserve"> </v>
      </c>
    </row>
    <row r="48" spans="1:19" x14ac:dyDescent="0.2">
      <c r="A48" s="280"/>
      <c r="B48" s="283" t="str">
        <f>Badges!C33</f>
        <v>Share how you're unique</v>
      </c>
      <c r="C48" s="281" t="str">
        <f>IF(Badges!I33="A","A"," ")</f>
        <v xml:space="preserve"> </v>
      </c>
      <c r="E48" s="280"/>
      <c r="F48" s="283" t="str">
        <f>Badges!C106</f>
        <v>Ask about a family recipe</v>
      </c>
      <c r="G48" s="281" t="str">
        <f>IF(Badges!I106="A","A"," ")</f>
        <v xml:space="preserve"> </v>
      </c>
      <c r="I48" s="280"/>
      <c r="J48" s="283" t="str">
        <f>Badges!C180</f>
        <v>Try sniffing out three different foods</v>
      </c>
      <c r="K48" s="281" t="str">
        <f>IF(Badges!I180="A","A"," ")</f>
        <v xml:space="preserve"> </v>
      </c>
      <c r="M48" s="280"/>
      <c r="N48" s="283" t="str">
        <f>Badges!C254</f>
        <v xml:space="preserve">Go on a letterbox search that </v>
      </c>
      <c r="O48" s="281" t="str">
        <f>IF(Badges!I254="A","A"," ")</f>
        <v xml:space="preserve"> </v>
      </c>
      <c r="Q48" s="280"/>
      <c r="R48" s="283" t="str">
        <f>Badges!C327</f>
        <v>Build it</v>
      </c>
      <c r="S48" s="281" t="str">
        <f>IF(Badges!I327="A","A","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IF(Badges!I35="A","A"," ")</f>
        <v xml:space="preserve"> </v>
      </c>
      <c r="E50" s="280"/>
      <c r="F50" s="283" t="str">
        <f>Badges!C108</f>
        <v>Use the story tree</v>
      </c>
      <c r="G50" s="281" t="str">
        <f>IF(Badges!I108="A","A"," ")</f>
        <v xml:space="preserve"> </v>
      </c>
      <c r="I50" s="280"/>
      <c r="J50" s="283" t="str">
        <f>Badges!C182</f>
        <v>Do a taste test with salty, sweet</v>
      </c>
      <c r="K50" s="281" t="str">
        <f>IF(Badges!I182="A","A"," ")</f>
        <v xml:space="preserve"> </v>
      </c>
      <c r="M50" s="280"/>
      <c r="N50" s="283" t="str">
        <f>Badges!C256</f>
        <v>Hide a letterbox in your yard</v>
      </c>
      <c r="O50" s="281" t="str">
        <f>IF(Badges!I256="A","A"," ")</f>
        <v xml:space="preserve"> </v>
      </c>
      <c r="Q50" s="280">
        <v>1</v>
      </c>
      <c r="R50" s="283" t="str">
        <f>Badges!C331</f>
        <v>Make friendly introductions</v>
      </c>
      <c r="S50" s="294"/>
    </row>
    <row r="51" spans="1:19" x14ac:dyDescent="0.2">
      <c r="A51" s="280"/>
      <c r="B51" s="283" t="str">
        <f>Badges!C36</f>
        <v>Try three different kinds of exercise</v>
      </c>
      <c r="C51" s="281" t="str">
        <f>IF(Badges!I36="A","A"," ")</f>
        <v xml:space="preserve"> </v>
      </c>
      <c r="E51" s="280"/>
      <c r="F51" s="283" t="str">
        <f>Badges!C109</f>
        <v>Draw or paint your tree</v>
      </c>
      <c r="G51" s="281" t="str">
        <f>IF(Badges!I109="A","A"," ")</f>
        <v xml:space="preserve"> </v>
      </c>
      <c r="I51" s="280"/>
      <c r="J51" s="283" t="str">
        <f>Badges!C183</f>
        <v>Look at the taste buds on a friend's</v>
      </c>
      <c r="K51" s="281" t="str">
        <f>IF(Badges!I183="A","A"," ")</f>
        <v xml:space="preserve"> </v>
      </c>
      <c r="M51" s="280"/>
      <c r="N51" s="283" t="str">
        <f>Badges!C257</f>
        <v>Hide a letterbox along a nearby</v>
      </c>
      <c r="O51" s="281" t="str">
        <f>IF(Badges!I257="A","A"," ")</f>
        <v xml:space="preserve"> </v>
      </c>
      <c r="Q51" s="280"/>
      <c r="R51" s="283" t="str">
        <f>Badges!C332</f>
        <v>Introduce yourself</v>
      </c>
      <c r="S51" s="281" t="str">
        <f>IF(Badges!I332="A","A"," ")</f>
        <v xml:space="preserve"> </v>
      </c>
    </row>
    <row r="52" spans="1:19" x14ac:dyDescent="0.2">
      <c r="A52" s="280"/>
      <c r="B52" s="283" t="str">
        <f>Badges!C37</f>
        <v>Take a thirsty challenge</v>
      </c>
      <c r="C52" s="281" t="str">
        <f>IF(Badges!I37="A","A"," ")</f>
        <v xml:space="preserve"> </v>
      </c>
      <c r="E52" s="280"/>
      <c r="F52" s="283" t="str">
        <f>Badges!C110</f>
        <v xml:space="preserve">Use software on a computer, or </v>
      </c>
      <c r="G52" s="281" t="str">
        <f>IF(Badges!I110="A","A"," ")</f>
        <v xml:space="preserve"> </v>
      </c>
      <c r="I52" s="280"/>
      <c r="J52" s="283" t="str">
        <f>Badges!C184</f>
        <v>Explore how sight influences taste</v>
      </c>
      <c r="K52" s="281" t="str">
        <f>IF(Badges!I184="A","A"," ")</f>
        <v xml:space="preserve"> </v>
      </c>
      <c r="M52" s="280"/>
      <c r="N52" s="283" t="str">
        <f>Badges!C258</f>
        <v>Hide a letterbox using compass</v>
      </c>
      <c r="O52" s="281" t="str">
        <f>IF(Badges!I258="A","A"," ")</f>
        <v xml:space="preserve"> </v>
      </c>
      <c r="Q52" s="280"/>
      <c r="R52" s="283" t="str">
        <f>Badges!C333</f>
        <v>Introduce a friend to someone else</v>
      </c>
      <c r="S52" s="281" t="str">
        <f>IF(Badges!I333="A","A","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IF(Badges!I334="A","A"," ")</f>
        <v xml:space="preserve"> </v>
      </c>
    </row>
    <row r="54" spans="1:19" x14ac:dyDescent="0.2">
      <c r="A54" s="280"/>
      <c r="B54" s="283" t="str">
        <f>Badges!C39</f>
        <v>Talk about three common reasons</v>
      </c>
      <c r="C54" s="281" t="str">
        <f>IF(Badges!I39="A","A"," ")</f>
        <v xml:space="preserve"> </v>
      </c>
      <c r="E54" s="280"/>
      <c r="F54" s="283" t="str">
        <f>Badges!C112</f>
        <v>Ask about an old photo</v>
      </c>
      <c r="G54" s="281" t="str">
        <f>IF(Badges!I112="A","A"," ")</f>
        <v xml:space="preserve"> </v>
      </c>
      <c r="I54" s="280"/>
      <c r="J54" s="283" t="str">
        <f>Badges!C186</f>
        <v>Find things that have different</v>
      </c>
      <c r="K54" s="281" t="str">
        <f>IF(Badges!I186="A","A","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IF(Badges!I40="A","A"," ")</f>
        <v xml:space="preserve"> </v>
      </c>
      <c r="E55" s="280"/>
      <c r="F55" s="283" t="str">
        <f>Badges!C113</f>
        <v>Talk about an object that has been</v>
      </c>
      <c r="G55" s="281" t="str">
        <f>IF(Badges!I113="A","A"," ")</f>
        <v xml:space="preserve"> </v>
      </c>
      <c r="I55" s="280"/>
      <c r="J55" s="283" t="str">
        <f>Badges!C187</f>
        <v>Try an arm or leg touch test</v>
      </c>
      <c r="K55" s="281" t="str">
        <f>IF(Badges!I187="A","A"," ")</f>
        <v xml:space="preserve"> </v>
      </c>
      <c r="M55" s="280"/>
      <c r="N55" s="283" t="str">
        <f>Badges!C263</f>
        <v>Play bingo at a pet store</v>
      </c>
      <c r="O55" s="281" t="str">
        <f>IF(Badges!I263="A","A"," ")</f>
        <v xml:space="preserve"> </v>
      </c>
      <c r="Q55" s="280"/>
      <c r="R55" s="283" t="str">
        <f>Badges!C336</f>
        <v>Write a name poem</v>
      </c>
      <c r="S55" s="281" t="str">
        <f>IF(Badges!I336="A","A"," ")</f>
        <v xml:space="preserve"> </v>
      </c>
    </row>
    <row r="56" spans="1:19" x14ac:dyDescent="0.2">
      <c r="A56" s="280"/>
      <c r="B56" s="283" t="str">
        <f>Badges!C41</f>
        <v>Find out about bandages</v>
      </c>
      <c r="C56" s="281" t="str">
        <f>IF(Badges!I41="A","A"," ")</f>
        <v xml:space="preserve"> </v>
      </c>
      <c r="E56" s="280"/>
      <c r="F56" s="283" t="str">
        <f>Badges!C114</f>
        <v>Ask about an object that belongs</v>
      </c>
      <c r="G56" s="281" t="str">
        <f>IF(Badges!I114="A","A"," ")</f>
        <v xml:space="preserve"> </v>
      </c>
      <c r="I56" s="280"/>
      <c r="J56" s="283" t="str">
        <f>Badges!C188</f>
        <v>Try Braille</v>
      </c>
      <c r="K56" s="281" t="str">
        <f>IF(Badges!I188="A","A"," ")</f>
        <v xml:space="preserve"> </v>
      </c>
      <c r="M56" s="280"/>
      <c r="N56" s="283" t="str">
        <f>Badges!C264</f>
        <v>Play bingo at a veterinarian's office</v>
      </c>
      <c r="O56" s="281" t="str">
        <f>IF(Badges!I264="A","A"," ")</f>
        <v xml:space="preserve"> </v>
      </c>
      <c r="Q56" s="280"/>
      <c r="R56" s="283" t="str">
        <f>Badges!C337</f>
        <v>Give something special to a friend</v>
      </c>
      <c r="S56" s="281" t="str">
        <f>IF(Badges!I337="A","A","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IF(Badges!I265="A","A"," ")</f>
        <v xml:space="preserve"> </v>
      </c>
      <c r="Q57" s="280"/>
      <c r="R57" s="283" t="str">
        <f>Badges!C338</f>
        <v>Be a friend to someone you don't</v>
      </c>
      <c r="S57" s="281" t="str">
        <f>IF(Badges!I338="A","A"," ")</f>
        <v xml:space="preserve"> </v>
      </c>
    </row>
    <row r="58" spans="1:19" x14ac:dyDescent="0.2">
      <c r="A58" s="280"/>
      <c r="B58" s="283" t="str">
        <f>Badges!C43</f>
        <v>Create a "happy box" with five</v>
      </c>
      <c r="C58" s="281" t="str">
        <f>IF(Badges!I43="A","A"," ")</f>
        <v xml:space="preserve"> </v>
      </c>
      <c r="E58" s="280"/>
      <c r="F58" s="283" t="str">
        <f>Badges!C116</f>
        <v>Have a "family tree" potluck party</v>
      </c>
      <c r="G58" s="281" t="str">
        <f>IF(Badges!I116="A","A","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IF(Badges!I44="A","A"," ")</f>
        <v xml:space="preserve"> </v>
      </c>
      <c r="E59" s="280"/>
      <c r="F59" s="283" t="str">
        <f>Badges!C117</f>
        <v>Make a family crest</v>
      </c>
      <c r="G59" s="281" t="str">
        <f>IF(Badges!I117="A","A"," ")</f>
        <v xml:space="preserve"> </v>
      </c>
      <c r="I59" s="280"/>
      <c r="J59" s="283" t="str">
        <f>Badges!C193</f>
        <v>Find a trail</v>
      </c>
      <c r="K59" s="281" t="str">
        <f>IF(Badges!I193="A","A"," ")</f>
        <v xml:space="preserve"> </v>
      </c>
      <c r="M59" s="280"/>
      <c r="N59" s="283" t="str">
        <f>Badges!C267</f>
        <v>Be the cage or tank cleaner</v>
      </c>
      <c r="O59" s="281" t="str">
        <f>IF(Badges!I267="A","A"," ")</f>
        <v xml:space="preserve"> </v>
      </c>
      <c r="Q59" s="280"/>
      <c r="R59" s="283" t="str">
        <f>Badges!C340</f>
        <v>Do a friend's favorite thing</v>
      </c>
      <c r="S59" s="281" t="str">
        <f>IF(Badges!I340="A","A"," ")</f>
        <v xml:space="preserve"> </v>
      </c>
    </row>
    <row r="60" spans="1:19" x14ac:dyDescent="0.2">
      <c r="A60" s="280"/>
      <c r="B60" s="283" t="str">
        <f>Badges!C45</f>
        <v xml:space="preserve">Moving helps our bodies feel </v>
      </c>
      <c r="C60" s="281" t="str">
        <f>IF(Badges!I45="A","A"," ")</f>
        <v xml:space="preserve"> </v>
      </c>
      <c r="E60" s="280"/>
      <c r="F60" s="283" t="str">
        <f>Badges!C118</f>
        <v>Become pen pals with another</v>
      </c>
      <c r="G60" s="281" t="str">
        <f>IF(Badges!I118="A","A"," ")</f>
        <v xml:space="preserve"> </v>
      </c>
      <c r="I60" s="280"/>
      <c r="J60" s="283" t="str">
        <f>Badges!C194</f>
        <v>Ask an expert</v>
      </c>
      <c r="K60" s="281" t="str">
        <f>IF(Badges!I194="A","A"," ")</f>
        <v xml:space="preserve"> </v>
      </c>
      <c r="M60" s="280"/>
      <c r="N60" s="283" t="str">
        <f>Badges!C268</f>
        <v>Learn how to muck out a stall</v>
      </c>
      <c r="O60" s="281" t="str">
        <f>IF(Badges!I268="A","A"," ")</f>
        <v xml:space="preserve"> </v>
      </c>
      <c r="Q60" s="280"/>
      <c r="R60" s="283" t="str">
        <f>Badges!C341</f>
        <v>Share a favorite activity with a friend</v>
      </c>
      <c r="S60" s="281" t="str">
        <f>IF(Badges!I341="A","A","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IF(Badges!I195="A","A"," ")</f>
        <v xml:space="preserve"> </v>
      </c>
      <c r="M61" s="280"/>
      <c r="N61" s="283" t="str">
        <f>Badges!C269</f>
        <v>Make a cozy sleeping space for a</v>
      </c>
      <c r="O61" s="281" t="str">
        <f>IF(Badges!I269="A","A"," ")</f>
        <v xml:space="preserve"> </v>
      </c>
      <c r="Q61" s="280"/>
      <c r="R61" s="283" t="str">
        <f>Badges!C342</f>
        <v>Try a game or activity that's new to</v>
      </c>
      <c r="S61" s="281" t="str">
        <f>IF(Badges!I342="A","A"," ")</f>
        <v xml:space="preserve"> </v>
      </c>
    </row>
    <row r="62" spans="1:19" ht="12.75" customHeight="1" x14ac:dyDescent="0.2">
      <c r="A62" s="280"/>
      <c r="B62" s="283" t="str">
        <f>Badges!C47</f>
        <v>Visit a doctor, dentist, or</v>
      </c>
      <c r="C62" s="281" t="str">
        <f>IF(Badges!I47="A","A","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IF(Badges!I48="A","A"," ")</f>
        <v xml:space="preserve"> </v>
      </c>
      <c r="E63" s="280"/>
      <c r="F63" s="283" t="str">
        <f>Badges!C124</f>
        <v>Visit an art gallery or museum</v>
      </c>
      <c r="G63" s="281" t="str">
        <f>IF(Badges!I124="A","A"," ")</f>
        <v xml:space="preserve"> </v>
      </c>
      <c r="I63" s="280"/>
      <c r="J63" s="283" t="str">
        <f>Badges!C197</f>
        <v>Learn to follow trail signs</v>
      </c>
      <c r="K63" s="281" t="str">
        <f>IF(Badges!I197="A","A"," ")</f>
        <v xml:space="preserve"> </v>
      </c>
      <c r="M63" s="280"/>
      <c r="N63" s="283" t="str">
        <f>Badges!C271</f>
        <v>Ask a veterinarian about health</v>
      </c>
      <c r="O63" s="281" t="str">
        <f>IF(Badges!I271="A","A"," ")</f>
        <v xml:space="preserve"> </v>
      </c>
      <c r="Q63" s="280"/>
      <c r="R63" s="283" t="str">
        <f>Badges!C344</f>
        <v>Practice being a good listener</v>
      </c>
      <c r="S63" s="281" t="str">
        <f>IF(Badges!I344="A","A"," ")</f>
        <v xml:space="preserve"> </v>
      </c>
    </row>
    <row r="64" spans="1:19" x14ac:dyDescent="0.2">
      <c r="A64" s="280"/>
      <c r="B64" s="283" t="str">
        <f>Badges!C49</f>
        <v>Meet someone who works in an</v>
      </c>
      <c r="C64" s="281" t="str">
        <f>IF(Badges!I49="A","A"," ")</f>
        <v xml:space="preserve"> </v>
      </c>
      <c r="E64" s="280"/>
      <c r="F64" s="283" t="str">
        <f>Badges!C125</f>
        <v>Look for clay in your life</v>
      </c>
      <c r="G64" s="281" t="str">
        <f>IF(Badges!I125="A","A"," ")</f>
        <v xml:space="preserve"> </v>
      </c>
      <c r="I64" s="280"/>
      <c r="J64" s="283" t="str">
        <f>Badges!C198</f>
        <v>Practice observation on a</v>
      </c>
      <c r="K64" s="281" t="str">
        <f>IF(Badges!I198="A","A"," ")</f>
        <v xml:space="preserve"> </v>
      </c>
      <c r="M64" s="280"/>
      <c r="N64" s="283" t="str">
        <f>Badges!C272</f>
        <v>Help a dog get exercise for one</v>
      </c>
      <c r="O64" s="281" t="str">
        <f>IF(Badges!I272="A","A"," ")</f>
        <v xml:space="preserve"> </v>
      </c>
      <c r="Q64" s="280"/>
      <c r="R64" s="283" t="str">
        <f>Badges!C345</f>
        <v>Remember what you agree about</v>
      </c>
      <c r="S64" s="281" t="str">
        <f>IF(Badges!I345="A","A"," ")</f>
        <v xml:space="preserve"> </v>
      </c>
    </row>
    <row r="65" spans="1:19" x14ac:dyDescent="0.2">
      <c r="A65" s="489" t="str">
        <f>Badges!B52</f>
        <v>Dancer</v>
      </c>
      <c r="B65" s="490"/>
      <c r="C65" s="490"/>
      <c r="E65" s="280"/>
      <c r="F65" s="283" t="str">
        <f>Badges!C126</f>
        <v>Look in books, magazines, or</v>
      </c>
      <c r="G65" s="281" t="str">
        <f>IF(Badges!I126="A","A"," ")</f>
        <v xml:space="preserve"> </v>
      </c>
      <c r="I65" s="280"/>
      <c r="J65" s="283" t="str">
        <f>Badges!C199</f>
        <v>Know the trail</v>
      </c>
      <c r="K65" s="281" t="str">
        <f>IF(Badges!I199="A","A"," ")</f>
        <v xml:space="preserve"> </v>
      </c>
      <c r="M65" s="280"/>
      <c r="N65" s="283" t="str">
        <f>Badges!C273</f>
        <v>Find out how to keep different</v>
      </c>
      <c r="O65" s="281" t="str">
        <f>IF(Badges!I273="A","A"," ")</f>
        <v xml:space="preserve"> </v>
      </c>
      <c r="Q65" s="280"/>
      <c r="R65" s="283" t="str">
        <f>Badges!C346</f>
        <v>Find kind words</v>
      </c>
      <c r="S65" s="281" t="str">
        <f>IF(Badges!I346="A","A","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IF(Badges!I54="A","A"," ")</f>
        <v xml:space="preserve"> </v>
      </c>
      <c r="E67" s="280"/>
      <c r="F67" s="283" t="str">
        <f>Badges!C128</f>
        <v>Visit a potter's studio</v>
      </c>
      <c r="G67" s="281" t="str">
        <f>IF(Badges!I128="A","A"," ")</f>
        <v xml:space="preserve"> </v>
      </c>
      <c r="I67" s="280"/>
      <c r="J67" s="283" t="str">
        <f>Badges!C201</f>
        <v>Visit an outdoor store</v>
      </c>
      <c r="K67" s="281" t="str">
        <f>IF(Badges!I201="A","A"," ")</f>
        <v xml:space="preserve"> </v>
      </c>
      <c r="M67" s="280"/>
      <c r="N67" s="283" t="str">
        <f>Badges!C275</f>
        <v>Make up a game to play with a pet</v>
      </c>
      <c r="O67" s="281" t="str">
        <f>IF(Badges!I275="A","A"," ")</f>
        <v xml:space="preserve"> </v>
      </c>
      <c r="Q67" s="280"/>
      <c r="R67" s="283" t="str">
        <f>Badges!C348</f>
        <v>Invite another Brownie group to an</v>
      </c>
      <c r="S67" s="281" t="str">
        <f>IF(Badges!I348="A","A"," ")</f>
        <v xml:space="preserve"> </v>
      </c>
    </row>
    <row r="68" spans="1:19" x14ac:dyDescent="0.2">
      <c r="A68" s="280"/>
      <c r="B68" s="283" t="str">
        <f>Badges!C55</f>
        <v>Make your warm-up animal themed</v>
      </c>
      <c r="C68" s="281" t="str">
        <f>IF(Badges!I55="A","A"," ")</f>
        <v xml:space="preserve"> </v>
      </c>
      <c r="E68" s="280"/>
      <c r="F68" s="283" t="str">
        <f>Badges!C129</f>
        <v>Invite a craft teacher to your</v>
      </c>
      <c r="G68" s="281" t="str">
        <f>IF(Badges!I129="A","A"," ")</f>
        <v xml:space="preserve"> </v>
      </c>
      <c r="I68" s="280"/>
      <c r="J68" s="283" t="str">
        <f>Badges!C202</f>
        <v>Ask an older Girl Scout</v>
      </c>
      <c r="K68" s="281" t="str">
        <f>IF(Badges!I202="A","A"," ")</f>
        <v xml:space="preserve"> </v>
      </c>
      <c r="M68" s="280"/>
      <c r="N68" s="283" t="str">
        <f>Badges!C276</f>
        <v>Make a simple pet toy</v>
      </c>
      <c r="O68" s="281" t="str">
        <f>IF(Badges!I276="A","A"," ")</f>
        <v xml:space="preserve"> </v>
      </c>
      <c r="Q68" s="280"/>
      <c r="R68" s="283" t="str">
        <f>Badges!C349</f>
        <v>Sit at a different table or area at</v>
      </c>
      <c r="S68" s="281" t="str">
        <f>IF(Badges!I349="A","A"," ")</f>
        <v xml:space="preserve"> </v>
      </c>
    </row>
    <row r="69" spans="1:19" x14ac:dyDescent="0.2">
      <c r="A69" s="280"/>
      <c r="B69" s="283" t="str">
        <f>Badges!C56</f>
        <v>Use the music</v>
      </c>
      <c r="C69" s="281" t="str">
        <f>IF(Badges!I56="A","A"," ")</f>
        <v xml:space="preserve"> </v>
      </c>
      <c r="E69" s="280"/>
      <c r="F69" s="283" t="str">
        <f>Badges!C130</f>
        <v xml:space="preserve">Go to a pottery class at a </v>
      </c>
      <c r="G69" s="281" t="str">
        <f>IF(Badges!I130="A","A"," ")</f>
        <v xml:space="preserve"> </v>
      </c>
      <c r="I69" s="280"/>
      <c r="J69" s="283" t="str">
        <f>Badges!C203</f>
        <v>Invite an experienced hiker to your</v>
      </c>
      <c r="K69" s="281" t="str">
        <f>IF(Badges!I203="A","A"," ")</f>
        <v xml:space="preserve"> </v>
      </c>
      <c r="M69" s="280"/>
      <c r="N69" s="283" t="str">
        <f>Badges!C277</f>
        <v>Learn about how three different</v>
      </c>
      <c r="O69" s="281" t="str">
        <f>IF(Badges!I277="A","A"," ")</f>
        <v xml:space="preserve"> </v>
      </c>
      <c r="Q69" s="280"/>
      <c r="R69" s="283" t="str">
        <f>Badges!C350</f>
        <v>Go to a dance or art class, sports</v>
      </c>
      <c r="S69" s="281" t="str">
        <f>IF(Badges!I350="A","A"," ")</f>
        <v xml:space="preserve"> </v>
      </c>
    </row>
    <row r="70" spans="1:19" ht="23.25" x14ac:dyDescent="0.35">
      <c r="A70" s="524" t="str">
        <f ca="1">MID(CELL("filename",A8),FIND(IF(ISERROR(FIND("]",CELL("filename",A8))),"$","]"),CELL("filename",A8))+1,256)</f>
        <v>Brownie 6</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IF(Badges!I376="C","C",IF(Badges!I376="P","P",""))</f>
        <v/>
      </c>
      <c r="E73" s="280"/>
      <c r="F73" s="283" t="str">
        <f>Badges!C379</f>
        <v>Teach the rules of an active</v>
      </c>
      <c r="G73" s="281" t="str">
        <f>IF(Badges!I379="A","A"," ")</f>
        <v xml:space="preserve"> </v>
      </c>
      <c r="I73" s="280"/>
      <c r="J73" s="283" t="str">
        <f>Badges!C448</f>
        <v>Role-play 911</v>
      </c>
      <c r="K73" s="281" t="str">
        <f>IF(Badges!I448="A","A"," ")</f>
        <v xml:space="preserve"> </v>
      </c>
      <c r="M73" s="280"/>
      <c r="N73" s="283" t="str">
        <f>Badges!C518</f>
        <v>Go shopping…at home</v>
      </c>
      <c r="O73" s="281" t="str">
        <f>IF(Badges!I518="A","A"," ")</f>
        <v xml:space="preserve"> </v>
      </c>
      <c r="Q73" s="280"/>
      <c r="R73" s="283" t="str">
        <f>Badges!C592</f>
        <v>Try an outdoor challenge</v>
      </c>
      <c r="S73" s="281" t="str">
        <f>IF(Badges!I592="A","A"," ")</f>
        <v xml:space="preserve"> </v>
      </c>
    </row>
    <row r="74" spans="1:19" x14ac:dyDescent="0.2">
      <c r="A74" s="503" t="str">
        <f>Summary!A24</f>
        <v>Fair Play</v>
      </c>
      <c r="B74" s="504"/>
      <c r="C74" s="282" t="str">
        <f>IF(Badges!I399="C","C",IF(Badges!I399="P","P",""))</f>
        <v/>
      </c>
      <c r="E74" s="280"/>
      <c r="F74" s="283" t="str">
        <f>Badges!C380</f>
        <v>Make up two new rules for hide</v>
      </c>
      <c r="G74" s="281" t="str">
        <f>IF(Badges!I380="A","A"," ")</f>
        <v xml:space="preserve"> </v>
      </c>
      <c r="I74" s="280"/>
      <c r="J74" s="283" t="str">
        <f>Badges!C449</f>
        <v>Practice 911 with a friend or family</v>
      </c>
      <c r="K74" s="281" t="str">
        <f>IF(Badges!I449="A","A"," ")</f>
        <v xml:space="preserve"> </v>
      </c>
      <c r="M74" s="280"/>
      <c r="N74" s="283" t="str">
        <f>Badges!C519</f>
        <v>Go shopping with a Brownie friends</v>
      </c>
      <c r="O74" s="281" t="str">
        <f>IF(Badges!I519="A","A"," ")</f>
        <v xml:space="preserve"> </v>
      </c>
      <c r="Q74" s="280"/>
      <c r="R74" s="283" t="str">
        <f>Badges!C593</f>
        <v>Explore the night</v>
      </c>
      <c r="S74" s="281" t="str">
        <f>IF(Badges!I593="A","A"," ")</f>
        <v xml:space="preserve"> </v>
      </c>
    </row>
    <row r="75" spans="1:19" x14ac:dyDescent="0.2">
      <c r="A75" s="503" t="str">
        <f>Summary!A25</f>
        <v>Celebrating Community</v>
      </c>
      <c r="B75" s="504"/>
      <c r="C75" s="282" t="str">
        <f>IF(Badges!I422="C","C",IF(Badges!I422="P","P",""))</f>
        <v/>
      </c>
      <c r="E75" s="280"/>
      <c r="F75" s="283" t="str">
        <f>Badges!C381</f>
        <v>Learn two rules for a sport or</v>
      </c>
      <c r="G75" s="281" t="str">
        <f>IF(Badges!I381="A","A"," ")</f>
        <v xml:space="preserve"> </v>
      </c>
      <c r="I75" s="280"/>
      <c r="J75" s="283" t="str">
        <f>Badges!C450</f>
        <v>Get advice from an expert</v>
      </c>
      <c r="K75" s="281" t="str">
        <f>IF(Badges!I450="A","A"," ")</f>
        <v xml:space="preserve"> </v>
      </c>
      <c r="M75" s="280"/>
      <c r="N75" s="283" t="str">
        <f>Badges!C520</f>
        <v>Go shopping with your Brownie</v>
      </c>
      <c r="O75" s="281" t="str">
        <f>IF(Badges!I520="A","A"," ")</f>
        <v xml:space="preserve"> </v>
      </c>
      <c r="Q75" s="280"/>
      <c r="R75" s="283" t="str">
        <f>Badges!C594</f>
        <v>Have fun with water</v>
      </c>
      <c r="S75" s="281" t="str">
        <f>IF(Badges!I594="A","A"," ")</f>
        <v xml:space="preserve"> </v>
      </c>
    </row>
    <row r="76" spans="1:19" x14ac:dyDescent="0.2">
      <c r="A76" s="503" t="str">
        <f>Summary!A26</f>
        <v>Snacks</v>
      </c>
      <c r="B76" s="504"/>
      <c r="C76" s="282" t="str">
        <f>IF(Badges!I445="C","C",IF(Badges!I445="P","P",""))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IF(Badges!I468="C","C",IF(Badges!I468="P","P",""))</f>
        <v/>
      </c>
      <c r="E77" s="280"/>
      <c r="F77" s="283" t="str">
        <f>Badges!C383</f>
        <v>Ask a woman about Title IX</v>
      </c>
      <c r="G77" s="281" t="str">
        <f>IF(Badges!I383="A","A"," ")</f>
        <v xml:space="preserve"> </v>
      </c>
      <c r="I77" s="280"/>
      <c r="J77" s="283" t="str">
        <f>Badges!C452</f>
        <v>Interview a medical professional</v>
      </c>
      <c r="K77" s="281" t="str">
        <f>IF(Badges!I452="A","A"," ")</f>
        <v xml:space="preserve"> </v>
      </c>
      <c r="M77" s="280"/>
      <c r="N77" s="283" t="str">
        <f>Badges!C522</f>
        <v>Shop at a store</v>
      </c>
      <c r="O77" s="281" t="str">
        <f>IF(Badges!I522="A","A"," ")</f>
        <v xml:space="preserve"> </v>
      </c>
      <c r="Q77" s="280"/>
      <c r="R77" s="283" t="str">
        <f>Badges!C596</f>
        <v>Go on a nature hike</v>
      </c>
      <c r="S77" s="281" t="str">
        <f>IF(Badges!I596="A","A"," ")</f>
        <v xml:space="preserve"> </v>
      </c>
    </row>
    <row r="78" spans="1:19" x14ac:dyDescent="0.2">
      <c r="A78" s="503" t="str">
        <f>Summary!A28</f>
        <v>Brownie Girl Scout Way</v>
      </c>
      <c r="B78" s="504"/>
      <c r="C78" s="282" t="str">
        <f>IF(Badges!I491="C","C",IF(Badges!I491="P","P",""))</f>
        <v/>
      </c>
      <c r="E78" s="280"/>
      <c r="F78" s="283" t="str">
        <f>Badges!C384</f>
        <v>Find a sport that women play</v>
      </c>
      <c r="G78" s="281" t="str">
        <f>IF(Badges!I384="A","A"," ")</f>
        <v xml:space="preserve"> </v>
      </c>
      <c r="I78" s="280"/>
      <c r="J78" s="283" t="str">
        <f>Badges!C453</f>
        <v>Talk to the police</v>
      </c>
      <c r="K78" s="281" t="str">
        <f>IF(Badges!I453="A","A"," ")</f>
        <v xml:space="preserve"> </v>
      </c>
      <c r="M78" s="280"/>
      <c r="N78" s="283" t="str">
        <f>Badges!C523</f>
        <v>Shop on paper</v>
      </c>
      <c r="O78" s="281" t="str">
        <f>IF(Badges!I523="A","A"," ")</f>
        <v xml:space="preserve"> </v>
      </c>
      <c r="Q78" s="280"/>
      <c r="R78" s="283" t="str">
        <f>Badges!C597</f>
        <v>Create a scent diary</v>
      </c>
      <c r="S78" s="281" t="str">
        <f>IF(Badges!I597="A","A"," ")</f>
        <v xml:space="preserve"> </v>
      </c>
    </row>
    <row r="79" spans="1:19" x14ac:dyDescent="0.2">
      <c r="A79" s="512" t="str">
        <f>Summary!A29</f>
        <v>Bugs</v>
      </c>
      <c r="B79" s="513"/>
      <c r="C79" s="329" t="str">
        <f>IF(Badges!I514="C","C",IF(Badges!I514="P","P",""))</f>
        <v/>
      </c>
      <c r="E79" s="280"/>
      <c r="F79" s="283" t="str">
        <f>Badges!C385</f>
        <v>Learn about disabilities and</v>
      </c>
      <c r="G79" s="281" t="str">
        <f>IF(Badges!I385="A","A"," ")</f>
        <v xml:space="preserve"> </v>
      </c>
      <c r="I79" s="280"/>
      <c r="J79" s="283" t="str">
        <f>Badges!C454</f>
        <v>Visit a fire station</v>
      </c>
      <c r="K79" s="281" t="str">
        <f>IF(Badges!I454="A","A"," ")</f>
        <v xml:space="preserve"> </v>
      </c>
      <c r="M79" s="280"/>
      <c r="N79" s="283" t="str">
        <f>Badges!C524</f>
        <v>Shop online</v>
      </c>
      <c r="O79" s="281" t="str">
        <f>IF(Badges!I524="A","A"," ")</f>
        <v xml:space="preserve"> </v>
      </c>
      <c r="Q79" s="280"/>
      <c r="R79" s="283" t="str">
        <f>Badges!C598</f>
        <v>Sky watch</v>
      </c>
      <c r="S79" s="281" t="str">
        <f>IF(Badges!I598="A","A","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IF(Badges!I538="C","C",IF(Badges!I538="P","P",""))</f>
        <v/>
      </c>
      <c r="E81" s="280"/>
      <c r="F81" s="283" t="str">
        <f>Badges!C387</f>
        <v>Play popcorn</v>
      </c>
      <c r="G81" s="281" t="str">
        <f>IF(Badges!I387="A","A"," ")</f>
        <v xml:space="preserve"> </v>
      </c>
      <c r="I81" s="280"/>
      <c r="J81" s="283" t="str">
        <f>Badges!C456</f>
        <v>Make a first aid kit for your home</v>
      </c>
      <c r="K81" s="281" t="str">
        <f>IF(Badges!I456="A","A"," ")</f>
        <v xml:space="preserve"> </v>
      </c>
      <c r="M81" s="280"/>
      <c r="N81" s="283" t="str">
        <f>Badges!C526</f>
        <v>Browse through catalogs</v>
      </c>
      <c r="O81" s="281" t="str">
        <f>IF(Badges!I526="A","A"," ")</f>
        <v xml:space="preserve"> </v>
      </c>
      <c r="Q81" s="280"/>
      <c r="R81" s="283" t="str">
        <f>Badges!C600</f>
        <v>Play a survival game</v>
      </c>
      <c r="S81" s="281" t="str">
        <f>IF(Badges!I600="A","A"," ")</f>
        <v xml:space="preserve"> </v>
      </c>
    </row>
    <row r="82" spans="1:22" x14ac:dyDescent="0.2">
      <c r="A82" s="503" t="str">
        <f>Summary!A32</f>
        <v>Philanthropist</v>
      </c>
      <c r="B82" s="504"/>
      <c r="C82" s="282" t="str">
        <f>IF(Badges!I561="C","C",IF(Badges!I561="P","P",""))</f>
        <v/>
      </c>
      <c r="E82" s="280"/>
      <c r="F82" s="283" t="str">
        <f>Badges!C388</f>
        <v>Untangle yourself from a human</v>
      </c>
      <c r="G82" s="281" t="str">
        <f>IF(Badges!I388="A","A"," ")</f>
        <v xml:space="preserve"> </v>
      </c>
      <c r="I82" s="280"/>
      <c r="J82" s="283" t="str">
        <f>Badges!C457</f>
        <v>Make a kit for your Girl Scout</v>
      </c>
      <c r="K82" s="281" t="str">
        <f>IF(Badges!I457="A","A"," ")</f>
        <v xml:space="preserve"> </v>
      </c>
      <c r="M82" s="280"/>
      <c r="N82" s="283" t="str">
        <f>Badges!C527</f>
        <v>Go to the mall</v>
      </c>
      <c r="O82" s="281" t="str">
        <f>IF(Badges!I527="A","A"," ")</f>
        <v xml:space="preserve"> </v>
      </c>
      <c r="Q82" s="280"/>
      <c r="R82" s="283" t="str">
        <f>Badges!C601</f>
        <v>Play a night game</v>
      </c>
      <c r="S82" s="281" t="str">
        <f>IF(Badges!I601="A","A"," ")</f>
        <v xml:space="preserve"> </v>
      </c>
    </row>
    <row r="83" spans="1:22" x14ac:dyDescent="0.2">
      <c r="A83" s="520" t="str">
        <f>Summary!A33</f>
        <v>Cookie Business</v>
      </c>
      <c r="B83" s="521"/>
      <c r="C83" s="522"/>
      <c r="D83" s="124"/>
      <c r="E83" s="280"/>
      <c r="F83" s="283" t="str">
        <f>Badges!C389</f>
        <v>Try a game of Octopus Tag</v>
      </c>
      <c r="G83" s="281" t="str">
        <f>IF(Badges!I389="A","A"," ")</f>
        <v xml:space="preserve"> </v>
      </c>
      <c r="I83" s="280"/>
      <c r="J83" s="283" t="str">
        <f>Badges!C458</f>
        <v>Make a first aid kit and donate it</v>
      </c>
      <c r="K83" s="281" t="str">
        <f>IF(Badges!I458="A","A"," ")</f>
        <v xml:space="preserve"> </v>
      </c>
      <c r="M83" s="280"/>
      <c r="N83" s="283" t="str">
        <f>Badges!C528</f>
        <v>Shop secondhand</v>
      </c>
      <c r="O83" s="281" t="str">
        <f>IF(Badges!I528="A","A"," ")</f>
        <v xml:space="preserve"> </v>
      </c>
      <c r="Q83" s="280"/>
      <c r="R83" s="283" t="str">
        <f>Badges!C602</f>
        <v>Play a water game</v>
      </c>
      <c r="S83" s="281" t="str">
        <f>IF(Badges!I602="A","A"," ")</f>
        <v xml:space="preserve"> </v>
      </c>
    </row>
    <row r="84" spans="1:22" x14ac:dyDescent="0.2">
      <c r="A84" s="503" t="str">
        <f>Summary!A34</f>
        <v>Meet My Customers</v>
      </c>
      <c r="B84" s="504"/>
      <c r="C84" s="282" t="str">
        <f>IF(Badges!I575="C","C",IF(Badges!I575="P","P",""))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IF(Badges!I588="C","C",IF(Badges!I588="P","P",""))</f>
        <v/>
      </c>
      <c r="E85" s="280"/>
      <c r="F85" s="283" t="str">
        <f>Badges!C391</f>
        <v>See a sport live or on television</v>
      </c>
      <c r="G85" s="281" t="str">
        <f>IF(Badges!I391="A","A"," ")</f>
        <v xml:space="preserve"> </v>
      </c>
      <c r="I85" s="280"/>
      <c r="J85" s="283" t="str">
        <f>Badges!C460</f>
        <v>Get tips from a medical professional</v>
      </c>
      <c r="K85" s="281" t="str">
        <f>IF(Badges!I460="A","A"," ")</f>
        <v xml:space="preserve"> </v>
      </c>
      <c r="M85" s="280"/>
      <c r="N85" s="283" t="str">
        <f>Badges!C530</f>
        <v>You have $15 total</v>
      </c>
      <c r="O85" s="281" t="str">
        <f>IF(Badges!I530="A","A"," ")</f>
        <v xml:space="preserve"> </v>
      </c>
      <c r="Q85" s="280"/>
      <c r="R85" s="283" t="str">
        <f>Badges!C604</f>
        <v>Prepare a campfire</v>
      </c>
      <c r="S85" s="281" t="str">
        <f>IF(Badges!I604="A","A"," ")</f>
        <v xml:space="preserve"> </v>
      </c>
    </row>
    <row r="86" spans="1:22" x14ac:dyDescent="0.2">
      <c r="A86" s="520" t="str">
        <f>Summary!A36</f>
        <v>Outdoor Badge</v>
      </c>
      <c r="B86" s="521"/>
      <c r="C86" s="522"/>
      <c r="E86" s="280"/>
      <c r="F86" s="283" t="str">
        <f>Badges!C392</f>
        <v>Make more points</v>
      </c>
      <c r="G86" s="281" t="str">
        <f>IF(Badges!I392="A","A"," ")</f>
        <v xml:space="preserve"> </v>
      </c>
      <c r="I86" s="280"/>
      <c r="J86" s="283" t="str">
        <f>Badges!C461</f>
        <v>Learn with the Red Cross</v>
      </c>
      <c r="K86" s="281" t="str">
        <f>IF(Badges!I461="A","A"," ")</f>
        <v xml:space="preserve"> </v>
      </c>
      <c r="M86" s="280"/>
      <c r="N86" s="283" t="str">
        <f>Badges!C531</f>
        <v>You have $30 total</v>
      </c>
      <c r="O86" s="281" t="str">
        <f>IF(Badges!I531="A","A"," ")</f>
        <v xml:space="preserve"> </v>
      </c>
      <c r="Q86" s="280"/>
      <c r="R86" s="283" t="str">
        <f>Badges!C605</f>
        <v>Tie an overhand and square knot</v>
      </c>
      <c r="S86" s="281" t="str">
        <f>IF(Badges!I605="A","A"," ")</f>
        <v xml:space="preserve"> </v>
      </c>
    </row>
    <row r="87" spans="1:22" x14ac:dyDescent="0.2">
      <c r="A87" s="503" t="str">
        <f>Summary!A37</f>
        <v>Outdoor Adventurer</v>
      </c>
      <c r="B87" s="504"/>
      <c r="C87" s="282" t="str">
        <f>IF(Badges!I612="C","C",IF(Badges!I612="P","P",""))</f>
        <v/>
      </c>
      <c r="E87" s="280"/>
      <c r="F87" s="283" t="str">
        <f>Badges!C393</f>
        <v>Keep score for a sport you play</v>
      </c>
      <c r="G87" s="281" t="str">
        <f>IF(Badges!I393="A","A"," ")</f>
        <v xml:space="preserve"> </v>
      </c>
      <c r="I87" s="280"/>
      <c r="J87" s="283" t="str">
        <f>Badges!C462</f>
        <v>Talk to an EMT</v>
      </c>
      <c r="K87" s="281" t="str">
        <f>IF(Badges!I462="A","A"," ")</f>
        <v xml:space="preserve"> </v>
      </c>
      <c r="M87" s="280"/>
      <c r="N87" s="283" t="str">
        <f>Badges!C532</f>
        <v>Pool your money</v>
      </c>
      <c r="O87" s="281" t="str">
        <f>IF(Badges!I532="A","A"," ")</f>
        <v xml:space="preserve"> </v>
      </c>
      <c r="Q87" s="280"/>
      <c r="R87" s="283" t="str">
        <f>Badges!C606</f>
        <v>Learn to roll a sleeping bag</v>
      </c>
      <c r="S87" s="281" t="str">
        <f>IF(Badges!I606="A","A","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IF(Badges!I395="A","A"," ")</f>
        <v xml:space="preserve"> </v>
      </c>
      <c r="I89" s="280"/>
      <c r="J89" s="283" t="str">
        <f>Badges!C464</f>
        <v>Take a hike</v>
      </c>
      <c r="K89" s="281" t="str">
        <f>IF(Badges!I464="A","A"," ")</f>
        <v xml:space="preserve"> </v>
      </c>
      <c r="M89" s="280"/>
      <c r="N89" s="283" t="str">
        <f>Badges!C534</f>
        <v>Go to the movies with a friend</v>
      </c>
      <c r="O89" s="281" t="str">
        <f>IF(Badges!I534="A","A"," ")</f>
        <v xml:space="preserve"> </v>
      </c>
      <c r="Q89" s="280"/>
      <c r="R89" s="283" t="str">
        <f>Badges!C608</f>
        <v>Improve a trail</v>
      </c>
      <c r="S89" s="281" t="str">
        <f>IF(Badges!I608="A","A"," ")</f>
        <v xml:space="preserve"> </v>
      </c>
    </row>
    <row r="90" spans="1:22" x14ac:dyDescent="0.2">
      <c r="B90" s="516" t="str">
        <f>'Journey Awards'!A6</f>
        <v>Brownie Quest</v>
      </c>
      <c r="C90" s="517"/>
      <c r="E90" s="280"/>
      <c r="F90" s="283" t="str">
        <f>Badges!C396</f>
        <v>Make a theme day</v>
      </c>
      <c r="G90" s="281" t="str">
        <f>IF(Badges!I396="A","A"," ")</f>
        <v xml:space="preserve"> </v>
      </c>
      <c r="I90" s="280"/>
      <c r="J90" s="283" t="str">
        <f>Badges!C465</f>
        <v>Read all about it</v>
      </c>
      <c r="K90" s="281" t="str">
        <f>IF(Badges!I465="A","A"," ")</f>
        <v xml:space="preserve"> </v>
      </c>
      <c r="M90" s="280"/>
      <c r="N90" s="283" t="str">
        <f>Badges!C535</f>
        <v>Get outdoors</v>
      </c>
      <c r="O90" s="281" t="str">
        <f>IF(Badges!I535="A","A"," ")</f>
        <v xml:space="preserve"> </v>
      </c>
      <c r="Q90" s="280"/>
      <c r="R90" s="283" t="str">
        <f>Badges!C609</f>
        <v>Care for animals</v>
      </c>
      <c r="S90" s="281" t="str">
        <f>IF(Badges!I609="A","A"," ")</f>
        <v xml:space="preserve"> </v>
      </c>
    </row>
    <row r="91" spans="1:22" x14ac:dyDescent="0.2">
      <c r="B91" s="289" t="str">
        <f>'Journey Awards'!B7</f>
        <v>The Discover Key</v>
      </c>
      <c r="C91" s="288" t="str">
        <f>'Journey Awards'!I11</f>
        <v xml:space="preserve"> </v>
      </c>
      <c r="E91" s="280"/>
      <c r="F91" s="283" t="str">
        <f>Badges!C397</f>
        <v>Make up a championship</v>
      </c>
      <c r="G91" s="281" t="str">
        <f>IF(Badges!I397="A","A"," ")</f>
        <v xml:space="preserve"> </v>
      </c>
      <c r="I91" s="280"/>
      <c r="J91" s="283" t="str">
        <f>Badges!C466</f>
        <v>Talk to an outdoor expert</v>
      </c>
      <c r="K91" s="281" t="str">
        <f>IF(Badges!I466="A","A"," ")</f>
        <v xml:space="preserve"> </v>
      </c>
      <c r="M91" s="280"/>
      <c r="N91" s="283" t="str">
        <f>Badges!C536</f>
        <v>Have fun with friends</v>
      </c>
      <c r="O91" s="281" t="str">
        <f>IF(Badges!I536="A","A"," ")</f>
        <v xml:space="preserve"> </v>
      </c>
      <c r="Q91" s="280"/>
      <c r="R91" s="283" t="str">
        <f>Badges!C610</f>
        <v>Help an outdoors space you love</v>
      </c>
      <c r="S91" s="281" t="str">
        <f>IF(Badges!I610="A","A"," ")</f>
        <v xml:space="preserve"> </v>
      </c>
    </row>
    <row r="92" spans="1:22" ht="15.75" x14ac:dyDescent="0.2">
      <c r="B92" s="289" t="str">
        <f>'Journey Awards'!B12</f>
        <v>The Connect Key</v>
      </c>
      <c r="C92" s="288" t="str">
        <f>'Journey Awards'!I16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Awards'!I21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IF('Age-Level'!I6="A","A"," ")</f>
        <v xml:space="preserve"> </v>
      </c>
    </row>
    <row r="94" spans="1:22" x14ac:dyDescent="0.2">
      <c r="B94" s="289" t="str">
        <f>'Journey Awards'!B22</f>
        <v>The Brownie Quest Award</v>
      </c>
      <c r="C94" s="288" t="str">
        <f>'Journey Awards'!I24</f>
        <v xml:space="preserve"> </v>
      </c>
      <c r="E94" s="280"/>
      <c r="F94" s="283" t="str">
        <f>Badges!C402</f>
        <v>Go on a flag hunt</v>
      </c>
      <c r="G94" s="281" t="str">
        <f>IF(Badges!I402="A","A"," ")</f>
        <v xml:space="preserve"> </v>
      </c>
      <c r="I94" s="280"/>
      <c r="J94" s="283" t="str">
        <f>Badges!C471</f>
        <v>Learn three new Girl Scout songs</v>
      </c>
      <c r="K94" s="281" t="str">
        <f>IF(Badges!I471="A","A"," ")</f>
        <v xml:space="preserve"> </v>
      </c>
      <c r="M94" s="280"/>
      <c r="N94" s="283" t="str">
        <f>Badges!C541</f>
        <v>Create a list</v>
      </c>
      <c r="O94" s="281" t="str">
        <f>IF(Badges!I541="A","A"," ")</f>
        <v xml:space="preserve"> </v>
      </c>
      <c r="Q94" s="533" t="str">
        <f>'Age-Level'!C7</f>
        <v>Cookie Sales (Year 1)</v>
      </c>
      <c r="R94" s="533"/>
      <c r="S94" s="288" t="str">
        <f>IF('Age-Level'!I7="A","A"," ")</f>
        <v xml:space="preserve"> </v>
      </c>
    </row>
    <row r="95" spans="1:22" x14ac:dyDescent="0.2">
      <c r="A95" s="383"/>
      <c r="B95" s="343" t="str">
        <f>'Journey Awards'!A27</f>
        <v>WOW! Wonders of Water</v>
      </c>
      <c r="C95" s="344"/>
      <c r="E95" s="280"/>
      <c r="F95" s="283" t="str">
        <f>Badges!C403</f>
        <v>Draw your state's symbols</v>
      </c>
      <c r="G95" s="281" t="str">
        <f>IF(Badges!I403="A","A"," ")</f>
        <v xml:space="preserve"> </v>
      </c>
      <c r="I95" s="280"/>
      <c r="J95" s="283" t="str">
        <f>Badges!C472</f>
        <v>Learn a new singing game</v>
      </c>
      <c r="K95" s="281" t="str">
        <f>IF(Badges!I472="A","A"," ")</f>
        <v xml:space="preserve"> </v>
      </c>
      <c r="M95" s="280"/>
      <c r="N95" s="283" t="str">
        <f>Badges!C542</f>
        <v>Create posters</v>
      </c>
      <c r="O95" s="281" t="str">
        <f>IF(Badges!I542="A","A"," ")</f>
        <v xml:space="preserve"> </v>
      </c>
      <c r="Q95" s="533" t="str">
        <f>'Age-Level'!C8</f>
        <v>Cookie Pin (Year 1)</v>
      </c>
      <c r="R95" s="533"/>
      <c r="S95" s="288" t="str">
        <f>IF('Age-Level'!I8="A","A"," ")</f>
        <v xml:space="preserve"> </v>
      </c>
      <c r="U95" s="279"/>
      <c r="V95" s="279"/>
    </row>
    <row r="96" spans="1:22" x14ac:dyDescent="0.2">
      <c r="A96" s="383"/>
      <c r="B96" s="289" t="str">
        <f>'Journey Awards'!B28</f>
        <v>LOVE Water</v>
      </c>
      <c r="C96" s="288" t="str">
        <f>'Journey Awards'!I31</f>
        <v xml:space="preserve"> </v>
      </c>
      <c r="E96" s="280"/>
      <c r="F96" s="283" t="str">
        <f>Badges!C404</f>
        <v>Find your own town's symbols</v>
      </c>
      <c r="G96" s="281" t="str">
        <f>IF(Badges!I404="A","A"," ")</f>
        <v xml:space="preserve"> </v>
      </c>
      <c r="I96" s="280"/>
      <c r="J96" s="283" t="str">
        <f>Badges!C473</f>
        <v>Make up your own song based on</v>
      </c>
      <c r="K96" s="281" t="str">
        <f>IF(Badges!I473="A","A"," ")</f>
        <v xml:space="preserve"> </v>
      </c>
      <c r="M96" s="280"/>
      <c r="N96" s="283" t="str">
        <f>Badges!C543</f>
        <v>Get Inspired</v>
      </c>
      <c r="O96" s="281" t="str">
        <f>IF(Badges!I543="A","A"," ")</f>
        <v xml:space="preserve"> </v>
      </c>
      <c r="Q96" s="533" t="str">
        <f>'Age-Level'!C9</f>
        <v>Cookie Rally (Year 2)</v>
      </c>
      <c r="R96" s="533"/>
      <c r="S96" s="288" t="str">
        <f>IF('Age-Level'!I9="A","A"," ")</f>
        <v xml:space="preserve"> </v>
      </c>
      <c r="U96" s="279"/>
      <c r="V96" s="279"/>
    </row>
    <row r="97" spans="1:23" x14ac:dyDescent="0.2">
      <c r="A97" s="383"/>
      <c r="B97" s="289" t="str">
        <f>'Journey Awards'!B32</f>
        <v>SAVE Water</v>
      </c>
      <c r="C97" s="288" t="str">
        <f>'Journey Awards'!I34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IF('Age-Level'!I10="A","A"," ")</f>
        <v xml:space="preserve"> </v>
      </c>
      <c r="U97" s="279"/>
      <c r="V97" s="279"/>
    </row>
    <row r="98" spans="1:23" ht="14.25" customHeight="1" x14ac:dyDescent="0.2">
      <c r="A98" s="217"/>
      <c r="B98" s="289" t="str">
        <f>'Journey Awards'!B35</f>
        <v>SHARE Water</v>
      </c>
      <c r="C98" s="288" t="str">
        <f>'Journey Awards'!I37</f>
        <v xml:space="preserve"> </v>
      </c>
      <c r="E98" s="280"/>
      <c r="F98" s="283" t="str">
        <f>Badges!C406</f>
        <v>Choose natinoal songs</v>
      </c>
      <c r="G98" s="281" t="str">
        <f>IF(Badges!I406="A","A"," ")</f>
        <v xml:space="preserve"> </v>
      </c>
      <c r="I98" s="280"/>
      <c r="J98" s="283" t="str">
        <f>Badges!C475</f>
        <v>Throw a birthday bash</v>
      </c>
      <c r="K98" s="281" t="str">
        <f>IF(Badges!I475="A","A"," ")</f>
        <v xml:space="preserve"> </v>
      </c>
      <c r="M98" s="280"/>
      <c r="N98" s="283" t="str">
        <f>Badges!C545</f>
        <v>Do you own research</v>
      </c>
      <c r="O98" s="281" t="str">
        <f>IF(Badges!I545="A","A"," ")</f>
        <v xml:space="preserve"> </v>
      </c>
      <c r="Q98" s="533" t="str">
        <f>'Age-Level'!C11</f>
        <v>Cookie Pin (Year 2)</v>
      </c>
      <c r="R98" s="533"/>
      <c r="S98" s="288" t="str">
        <f>IF('Age-Level'!I11="A","A"," ")</f>
        <v xml:space="preserve"> </v>
      </c>
      <c r="U98" s="279"/>
      <c r="V98" s="279"/>
    </row>
    <row r="99" spans="1:23" x14ac:dyDescent="0.2">
      <c r="A99" s="217"/>
      <c r="B99" s="289" t="str">
        <f>'Journey Awards'!B38</f>
        <v>WOW!</v>
      </c>
      <c r="C99" s="288" t="str">
        <f>'Journey Awards'!I40</f>
        <v xml:space="preserve"> </v>
      </c>
      <c r="E99" s="280"/>
      <c r="F99" s="283" t="str">
        <f>Badges!C407</f>
        <v>Pick three community songs</v>
      </c>
      <c r="G99" s="281" t="str">
        <f>IF(Badges!I407="A","A"," ")</f>
        <v xml:space="preserve"> </v>
      </c>
      <c r="I99" s="280"/>
      <c r="J99" s="283" t="str">
        <f>Badges!C476</f>
        <v>Make a birthday card for a Daisy</v>
      </c>
      <c r="K99" s="281" t="str">
        <f>IF(Badges!I476="A","A"," ")</f>
        <v xml:space="preserve"> </v>
      </c>
      <c r="M99" s="280"/>
      <c r="N99" s="283" t="str">
        <f>Badges!C546</f>
        <v>Take a field trip</v>
      </c>
      <c r="O99" s="281" t="str">
        <f>IF(Badges!I546="A","A"," ")</f>
        <v xml:space="preserve"> </v>
      </c>
      <c r="Q99" s="533" t="str">
        <f>Summary!A68</f>
        <v>Fall Sales (Year 1)</v>
      </c>
      <c r="R99" s="533"/>
      <c r="S99" s="282" t="str">
        <f>IF('Age-Level'!I13="A","A","")</f>
        <v/>
      </c>
      <c r="U99" s="352"/>
      <c r="V99" s="353"/>
      <c r="W99" s="337"/>
    </row>
    <row r="100" spans="1:23" x14ac:dyDescent="0.2">
      <c r="B100" s="392" t="str">
        <f>'Journey Awards'!A43</f>
        <v>A World of Girls</v>
      </c>
      <c r="C100" s="393"/>
      <c r="E100" s="280"/>
      <c r="F100" s="283" t="str">
        <f>Badges!C408</f>
        <v>Find three celebration songs</v>
      </c>
      <c r="G100" s="281" t="str">
        <f>IF(Badges!I408="A","A"," ")</f>
        <v xml:space="preserve"> </v>
      </c>
      <c r="I100" s="280"/>
      <c r="J100" s="283" t="str">
        <f>Badges!C477</f>
        <v>Make up a birthday message</v>
      </c>
      <c r="K100" s="281" t="str">
        <f>IF(Badges!I477="A","A"," ")</f>
        <v xml:space="preserve"> </v>
      </c>
      <c r="M100" s="280"/>
      <c r="N100" s="283" t="str">
        <f>Badges!C547</f>
        <v>Invite a guest speaker</v>
      </c>
      <c r="O100" s="281" t="str">
        <f>IF(Badges!I547="A","A"," ")</f>
        <v xml:space="preserve"> </v>
      </c>
      <c r="Q100" s="533" t="str">
        <f>Summary!A69</f>
        <v>Fall Sales (Year 2)</v>
      </c>
      <c r="R100" s="533"/>
      <c r="S100" s="282" t="str">
        <f>IF('Age-Level'!I14="A","A","")</f>
        <v/>
      </c>
      <c r="U100" s="279"/>
      <c r="V100" s="279"/>
    </row>
    <row r="101" spans="1:23" x14ac:dyDescent="0.2">
      <c r="B101" s="289" t="str">
        <f>'Journey Awards'!B44</f>
        <v>Hear a Story</v>
      </c>
      <c r="C101" s="288" t="str">
        <f>'Journey Awards'!I46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IF('Age-Level'!I16="A","A","")</f>
        <v/>
      </c>
      <c r="U101" s="279"/>
      <c r="V101" s="279"/>
    </row>
    <row r="102" spans="1:23" x14ac:dyDescent="0.2">
      <c r="B102" s="289" t="str">
        <f>'Journey Awards'!B47</f>
        <v>Change a Story</v>
      </c>
      <c r="C102" s="288" t="str">
        <f>'Journey Awards'!I49</f>
        <v xml:space="preserve"> </v>
      </c>
      <c r="E102" s="280"/>
      <c r="F102" s="283" t="str">
        <f>Badges!C410</f>
        <v>Join a parade</v>
      </c>
      <c r="G102" s="281" t="str">
        <f>IF(Badges!I410="A","A"," ")</f>
        <v xml:space="preserve"> </v>
      </c>
      <c r="I102" s="280"/>
      <c r="J102" s="283" t="str">
        <f>Badges!C479</f>
        <v>Make up a game about your</v>
      </c>
      <c r="K102" s="281" t="str">
        <f>IF(Badges!I479="A","A"," ")</f>
        <v xml:space="preserve"> </v>
      </c>
      <c r="M102" s="280"/>
      <c r="N102" s="283" t="str">
        <f>Badges!C549</f>
        <v>Do you own research</v>
      </c>
      <c r="O102" s="281" t="str">
        <f>IF(Badges!I549="A","A"," ")</f>
        <v xml:space="preserve"> </v>
      </c>
      <c r="Q102" s="533" t="str">
        <f>Summary!A71</f>
        <v>Thinking Day (Year 2)</v>
      </c>
      <c r="R102" s="533"/>
      <c r="S102" s="282" t="str">
        <f>IF('Age-Level'!I17="A","A","")</f>
        <v/>
      </c>
      <c r="U102" s="279"/>
      <c r="V102" s="279"/>
    </row>
    <row r="103" spans="1:23" x14ac:dyDescent="0.2">
      <c r="B103" s="289" t="str">
        <f>'Journey Awards'!B50</f>
        <v>Tell a Story</v>
      </c>
      <c r="C103" s="288" t="str">
        <f>'Journey Awards'!I52</f>
        <v xml:space="preserve"> </v>
      </c>
      <c r="E103" s="280"/>
      <c r="F103" s="283" t="str">
        <f>Badges!C411</f>
        <v>Learn to march</v>
      </c>
      <c r="G103" s="281" t="str">
        <f>IF(Badges!I411="A","A"," ")</f>
        <v xml:space="preserve"> </v>
      </c>
      <c r="I103" s="280"/>
      <c r="J103" s="283" t="str">
        <f>Badges!C480</f>
        <v>Create a story, play, or puppet</v>
      </c>
      <c r="K103" s="281" t="str">
        <f>IF(Badges!I480="A","A"," ")</f>
        <v xml:space="preserve"> </v>
      </c>
      <c r="M103" s="280"/>
      <c r="N103" s="283" t="str">
        <f>Badges!C550</f>
        <v>Get secondhand knowledge</v>
      </c>
      <c r="O103" s="281" t="str">
        <f>IF(Badges!I550="A","A"," ")</f>
        <v xml:space="preserve"> </v>
      </c>
      <c r="Q103" s="533" t="str">
        <f>Summary!A72</f>
        <v>Investiture</v>
      </c>
      <c r="R103" s="533"/>
      <c r="S103" s="282" t="str">
        <f>IF('Age-Level'!I19="A","A","")</f>
        <v/>
      </c>
      <c r="U103" s="279"/>
      <c r="V103" s="279"/>
    </row>
    <row r="104" spans="1:23" x14ac:dyDescent="0.2">
      <c r="B104" s="289" t="str">
        <f>'Journey Awards'!B53</f>
        <v>Better World for Girls!</v>
      </c>
      <c r="C104" s="288" t="str">
        <f>'Journey Awards'!I55</f>
        <v xml:space="preserve"> </v>
      </c>
      <c r="E104" s="280"/>
      <c r="F104" s="283" t="str">
        <f>Badges!C412</f>
        <v>See a band review or field show</v>
      </c>
      <c r="G104" s="281" t="str">
        <f>IF(Badges!I412="A","A"," ")</f>
        <v xml:space="preserve"> </v>
      </c>
      <c r="I104" s="280"/>
      <c r="J104" s="283" t="str">
        <f>Badges!C481</f>
        <v>Make a team mural, collage, flag</v>
      </c>
      <c r="K104" s="281" t="str">
        <f>IF(Badges!I481="A","A"," ")</f>
        <v xml:space="preserve"> </v>
      </c>
      <c r="M104" s="280"/>
      <c r="N104" s="283" t="str">
        <f>Badges!C551</f>
        <v>Invite a guest speaker</v>
      </c>
      <c r="O104" s="281" t="str">
        <f>IF(Badges!I551="A","A"," ")</f>
        <v xml:space="preserve"> </v>
      </c>
      <c r="Q104" s="533" t="str">
        <f>Summary!A73</f>
        <v>Rededication (1st year)</v>
      </c>
      <c r="R104" s="533"/>
      <c r="S104" s="282" t="str">
        <f>IF('Age-Level'!I20="A","A","")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IF('Age-Level'!I21="A","A","")</f>
        <v/>
      </c>
      <c r="U105" s="279"/>
      <c r="V105" s="279"/>
    </row>
    <row r="106" spans="1:23" x14ac:dyDescent="0.2">
      <c r="A106" s="388" t="s">
        <v>416</v>
      </c>
      <c r="B106" s="390"/>
      <c r="C106" s="390"/>
      <c r="E106" s="280"/>
      <c r="F106" s="283" t="str">
        <f>Badges!C414</f>
        <v>Follow a landmark trail</v>
      </c>
      <c r="G106" s="281" t="str">
        <f>IF(Badges!I414="A","A"," ")</f>
        <v xml:space="preserve"> </v>
      </c>
      <c r="I106" s="280"/>
      <c r="J106" s="283" t="str">
        <f>Badges!C483</f>
        <v>A better room or home</v>
      </c>
      <c r="K106" s="281" t="str">
        <f>IF(Badges!I483="A","A"," ")</f>
        <v xml:space="preserve"> </v>
      </c>
      <c r="M106" s="280"/>
      <c r="N106" s="283" t="str">
        <f>Badges!C553</f>
        <v>Take a field trip</v>
      </c>
      <c r="O106" s="281" t="str">
        <f>IF(Badges!I553="A","A"," ")</f>
        <v xml:space="preserve"> </v>
      </c>
      <c r="Q106" s="533" t="str">
        <f>Summary!A75</f>
        <v>Rededication (3rd year)</v>
      </c>
      <c r="R106" s="533"/>
      <c r="S106" s="282" t="str">
        <f>IF('Age-Level'!I22="A","A","")</f>
        <v/>
      </c>
      <c r="U106" s="279"/>
      <c r="V106" s="279"/>
    </row>
    <row r="107" spans="1:23" x14ac:dyDescent="0.2">
      <c r="A107" s="284"/>
      <c r="B107" s="396" t="str">
        <f>Bridging!B6</f>
        <v>Pass It On!</v>
      </c>
      <c r="C107" s="330" t="str">
        <f>IF(Bridging!I10="C","C",IF(Bridging!I10="P","P",""))</f>
        <v/>
      </c>
      <c r="E107" s="280"/>
      <c r="F107" s="283" t="str">
        <f>Badges!C415</f>
        <v>Tour a landmark that honors the</v>
      </c>
      <c r="G107" s="281" t="str">
        <f>IF(Badges!I415="A","A"," ")</f>
        <v xml:space="preserve"> </v>
      </c>
      <c r="I107" s="280"/>
      <c r="J107" s="283" t="str">
        <f>Badges!C484</f>
        <v>A better meeting place</v>
      </c>
      <c r="K107" s="281" t="str">
        <f>IF(Badges!I484="A","A"," ")</f>
        <v xml:space="preserve"> </v>
      </c>
      <c r="M107" s="280"/>
      <c r="N107" s="283" t="str">
        <f>Badges!C554</f>
        <v>Invite a guest speaker</v>
      </c>
      <c r="O107" s="281" t="str">
        <f>IF(Badges!I554="A","A"," ")</f>
        <v xml:space="preserve"> </v>
      </c>
      <c r="Q107" s="487" t="str">
        <f>Summary!A76</f>
        <v>My Promise, My Faith (Year 1)</v>
      </c>
      <c r="R107" s="535"/>
      <c r="S107" s="291" t="str">
        <f>IF('Age-Level'!I29="C","C","")</f>
        <v/>
      </c>
      <c r="U107" s="279"/>
      <c r="V107" s="279"/>
    </row>
    <row r="108" spans="1:23" x14ac:dyDescent="0.2">
      <c r="A108" s="284"/>
      <c r="B108" s="286" t="str">
        <f>Bridging!B11</f>
        <v>Look Ahead!</v>
      </c>
      <c r="C108" s="282" t="str">
        <f>IF(Bridging!I15="C","C",IF(Bridging!I15="P","P",""))</f>
        <v/>
      </c>
      <c r="E108" s="280"/>
      <c r="F108" s="283" t="str">
        <f>Badges!C416</f>
        <v>Make a landmark map</v>
      </c>
      <c r="G108" s="281" t="str">
        <f>IF(Badges!I416="A","A"," ")</f>
        <v xml:space="preserve"> </v>
      </c>
      <c r="I108" s="280"/>
      <c r="J108" s="283" t="str">
        <f>Badges!C485</f>
        <v>A better classroom</v>
      </c>
      <c r="K108" s="281" t="str">
        <f>IF(Badges!I485="A","A"," ")</f>
        <v xml:space="preserve"> </v>
      </c>
      <c r="M108" s="280"/>
      <c r="N108" s="283" t="str">
        <f>Badges!C555</f>
        <v>Find out about helping people</v>
      </c>
      <c r="O108" s="281" t="str">
        <f>IF(Badges!I555="A","A"," ")</f>
        <v xml:space="preserve"> </v>
      </c>
      <c r="Q108" s="292">
        <v>1</v>
      </c>
      <c r="R108" s="341" t="str">
        <f>'Age-Level'!C24</f>
        <v>Choose one line from the Law</v>
      </c>
      <c r="S108" s="282" t="str">
        <f>IF('Age-Level'!I24="A","A","")</f>
        <v/>
      </c>
      <c r="U108" s="279"/>
      <c r="V108" s="279"/>
    </row>
    <row r="109" spans="1:23" x14ac:dyDescent="0.2">
      <c r="A109" s="284"/>
      <c r="B109" s="394" t="str">
        <f>Bridging!C16</f>
        <v>Plan a Ceremony</v>
      </c>
      <c r="C109" s="282" t="str">
        <f>IF(Bridging!I17="C","C",IF(Bridging!I17="P","P",""))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IF('Age-Level'!I25="A","A","")</f>
        <v/>
      </c>
      <c r="U109" s="279"/>
      <c r="V109" s="279"/>
    </row>
    <row r="110" spans="1:23" x14ac:dyDescent="0.2">
      <c r="B110" s="287" t="s">
        <v>80</v>
      </c>
      <c r="C110" s="282" t="str">
        <f>IF(Bridging!I18="C","C",IF(Bridging!I18="P","P",""))</f>
        <v/>
      </c>
      <c r="E110" s="280"/>
      <c r="F110" s="283" t="str">
        <f>Badges!C418</f>
        <v>Join a flag ceremony</v>
      </c>
      <c r="G110" s="281" t="str">
        <f>IF(Badges!I418="A","A"," ")</f>
        <v xml:space="preserve"> </v>
      </c>
      <c r="I110" s="280"/>
      <c r="J110" s="283" t="str">
        <f>Badges!C487</f>
        <v>Follow in a Girl Scout's footsteps</v>
      </c>
      <c r="K110" s="281" t="str">
        <f>IF(Badges!I487="A","A"," ")</f>
        <v xml:space="preserve"> </v>
      </c>
      <c r="M110" s="280"/>
      <c r="N110" s="283" t="str">
        <f>Badges!C557</f>
        <v>Donate money</v>
      </c>
      <c r="O110" s="281" t="str">
        <f>IF(Badges!I557="A","A"," ")</f>
        <v xml:space="preserve"> </v>
      </c>
      <c r="Q110" s="293">
        <v>3</v>
      </c>
      <c r="R110" s="341" t="str">
        <f>'Age-Level'!C26</f>
        <v>Gather three inspirational quotes</v>
      </c>
      <c r="S110" s="282" t="str">
        <f>IF('Age-Level'!I26="A","A","")</f>
        <v/>
      </c>
      <c r="U110" s="353"/>
      <c r="V110" s="353"/>
      <c r="W110" s="337"/>
    </row>
    <row r="111" spans="1:23" x14ac:dyDescent="0.2">
      <c r="B111" s="327"/>
      <c r="C111" s="389"/>
      <c r="E111" s="280"/>
      <c r="F111" s="283" t="str">
        <f>Badges!C419</f>
        <v>Join a town ceremony</v>
      </c>
      <c r="G111" s="281" t="str">
        <f>IF(Badges!I419="A","A"," ")</f>
        <v xml:space="preserve"> </v>
      </c>
      <c r="I111" s="280"/>
      <c r="J111" s="283" t="str">
        <f>Badges!C488</f>
        <v>Read the Brownie Story from an</v>
      </c>
      <c r="K111" s="281" t="str">
        <f>IF(Badges!I488="A","A"," ")</f>
        <v xml:space="preserve"> </v>
      </c>
      <c r="M111" s="280"/>
      <c r="N111" s="283" t="str">
        <f>Badges!C558</f>
        <v>Organize a great food donation</v>
      </c>
      <c r="O111" s="281" t="str">
        <f>IF(Badges!I558="A","A"," ")</f>
        <v xml:space="preserve"> </v>
      </c>
      <c r="Q111" s="293">
        <v>4</v>
      </c>
      <c r="R111" s="341" t="str">
        <f>'Age-Level'!C27</f>
        <v>Make something to remind you</v>
      </c>
      <c r="S111" s="282" t="str">
        <f>IF('Age-Level'!I27="A","A","")</f>
        <v/>
      </c>
      <c r="U111" s="279"/>
      <c r="V111" s="279"/>
    </row>
    <row r="112" spans="1:23" x14ac:dyDescent="0.2">
      <c r="A112" s="395" t="str">
        <f>Badges!B354</f>
        <v>Painting</v>
      </c>
      <c r="B112" s="391"/>
      <c r="C112" s="391"/>
      <c r="E112" s="280"/>
      <c r="F112" s="283" t="str">
        <f>Badges!C420</f>
        <v>Make up your own</v>
      </c>
      <c r="G112" s="281" t="str">
        <f>IF(Badges!I420="A","A"," ")</f>
        <v xml:space="preserve"> </v>
      </c>
      <c r="I112" s="280"/>
      <c r="J112" s="283" t="str">
        <f>Badges!C489</f>
        <v>Make up a story about Campbell</v>
      </c>
      <c r="K112" s="281" t="str">
        <f>IF(Badges!I489="A","A"," ")</f>
        <v xml:space="preserve"> </v>
      </c>
      <c r="M112" s="280"/>
      <c r="N112" s="283" t="str">
        <f>Badges!C559</f>
        <v>Host a clothing-donation party</v>
      </c>
      <c r="O112" s="281" t="str">
        <f>IF(Badges!I559="A","A"," ")</f>
        <v xml:space="preserve"> </v>
      </c>
      <c r="Q112" s="342">
        <v>5</v>
      </c>
      <c r="R112" s="341" t="str">
        <f>'Age-Level'!C28</f>
        <v>Keep the connection strong.</v>
      </c>
      <c r="S112" s="282" t="str">
        <f>IF('Age-Level'!I28="A","A","")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IF('Age-Level'!I35="C","C","")</f>
        <v/>
      </c>
      <c r="U113" s="279"/>
      <c r="V113" s="279"/>
    </row>
    <row r="114" spans="1:22" x14ac:dyDescent="0.2">
      <c r="A114" s="280"/>
      <c r="B114" s="283" t="str">
        <f>Badges!C356</f>
        <v>Talk to a painter</v>
      </c>
      <c r="C114" s="281" t="str">
        <f>IF(Badges!I356="A","A","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IF('Age-Level'!I31="A","A","")</f>
        <v/>
      </c>
      <c r="U114" s="279"/>
      <c r="V114" s="279"/>
    </row>
    <row r="115" spans="1:22" x14ac:dyDescent="0.2">
      <c r="A115" s="280"/>
      <c r="B115" s="283" t="str">
        <f>Badges!C357</f>
        <v>Go to an art show or museum</v>
      </c>
      <c r="C115" s="281" t="str">
        <f>IF(Badges!I357="A","A"," ")</f>
        <v xml:space="preserve"> </v>
      </c>
      <c r="E115" s="280"/>
      <c r="F115" s="283" t="str">
        <f>Badges!C425</f>
        <v>Is the food good for me?</v>
      </c>
      <c r="G115" s="281" t="str">
        <f>IF(Badges!I425="A","A"," ")</f>
        <v xml:space="preserve"> </v>
      </c>
      <c r="I115" s="280"/>
      <c r="J115" s="283" t="str">
        <f>Badges!C494</f>
        <v>Talk to a bug specialist in your</v>
      </c>
      <c r="K115" s="281" t="str">
        <f>IF(Badges!I494="A","A"," ")</f>
        <v xml:space="preserve"> </v>
      </c>
      <c r="M115" s="280"/>
      <c r="N115" s="283" t="str">
        <f>Badges!C565</f>
        <v xml:space="preserve">Talk to your family or Brownie </v>
      </c>
      <c r="O115" s="281" t="str">
        <f>IF(Badges!I565="A","A"," ")</f>
        <v xml:space="preserve"> </v>
      </c>
      <c r="Q115" s="293">
        <v>2</v>
      </c>
      <c r="R115" s="394" t="str">
        <f>'Age-Level'!C32</f>
        <v>Find a woman in your community</v>
      </c>
      <c r="S115" s="282" t="str">
        <f>IF('Age-Level'!I32="A","A","")</f>
        <v/>
      </c>
      <c r="U115" s="279"/>
      <c r="V115" s="279"/>
    </row>
    <row r="116" spans="1:22" x14ac:dyDescent="0.2">
      <c r="A116" s="280"/>
      <c r="B116" s="283" t="str">
        <f>Badges!C358</f>
        <v xml:space="preserve">Team up with an adult to find </v>
      </c>
      <c r="C116" s="281" t="str">
        <f>IF(Badges!I358="A","A"," ")</f>
        <v xml:space="preserve"> </v>
      </c>
      <c r="E116" s="280"/>
      <c r="F116" s="283" t="str">
        <f>Badges!C426</f>
        <v>Is the food good for the earth?</v>
      </c>
      <c r="G116" s="281" t="str">
        <f>IF(Badges!I426="A","A"," ")</f>
        <v xml:space="preserve"> </v>
      </c>
      <c r="I116" s="280"/>
      <c r="J116" s="283" t="str">
        <f>Badges!C495</f>
        <v>With an adult's help, find websites</v>
      </c>
      <c r="K116" s="281" t="str">
        <f>IF(Badges!I495="A","A"," ")</f>
        <v xml:space="preserve"> </v>
      </c>
      <c r="M116" s="280">
        <v>2</v>
      </c>
      <c r="N116" s="283" t="str">
        <f>Badges!C566</f>
        <v>Talk to some customers</v>
      </c>
      <c r="O116" s="294"/>
      <c r="Q116" s="293">
        <v>3</v>
      </c>
      <c r="R116" s="394" t="str">
        <f>'Age-Level'!C33</f>
        <v>Gather three inspirational quotes</v>
      </c>
      <c r="S116" s="282" t="str">
        <f>IF('Age-Level'!I33="A","A","")</f>
        <v/>
      </c>
    </row>
    <row r="117" spans="1:22" x14ac:dyDescent="0.2">
      <c r="A117" s="280">
        <v>2</v>
      </c>
      <c r="B117" s="283" t="str">
        <f>Badges!C359</f>
        <v>Paint the real world</v>
      </c>
      <c r="C117" s="294"/>
      <c r="E117" s="280"/>
      <c r="F117" s="283" t="str">
        <f>Badges!C427</f>
        <v>What's in that snack?</v>
      </c>
      <c r="G117" s="281" t="str">
        <f>IF(Badges!I427="A","A"," ")</f>
        <v xml:space="preserve"> </v>
      </c>
      <c r="I117" s="280"/>
      <c r="J117" s="283" t="str">
        <f>Badges!C496</f>
        <v>Read a book or watch a video</v>
      </c>
      <c r="K117" s="281" t="str">
        <f>IF(Badges!I496="A","A"," ")</f>
        <v xml:space="preserve"> </v>
      </c>
      <c r="M117" s="280"/>
      <c r="N117" s="283" t="str">
        <f>Badges!C567</f>
        <v>With your family or Brownie friends</v>
      </c>
      <c r="O117" s="281" t="str">
        <f>IF(Badges!I567="A","A"," ")</f>
        <v xml:space="preserve"> </v>
      </c>
      <c r="Q117" s="293">
        <v>4</v>
      </c>
      <c r="R117" s="394" t="str">
        <f>'Age-Level'!C34</f>
        <v>Make something to remind you</v>
      </c>
      <c r="S117" s="282" t="str">
        <f>IF('Age-Level'!I34="A","A","")</f>
        <v/>
      </c>
    </row>
    <row r="118" spans="1:22" x14ac:dyDescent="0.2">
      <c r="A118" s="280"/>
      <c r="B118" s="283" t="str">
        <f>Badges!C360</f>
        <v>Paint a portrait of a family</v>
      </c>
      <c r="C118" s="281" t="str">
        <f>IF(Badges!I360="A","A","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IF('Age-Level'!I35="A","A","")</f>
        <v/>
      </c>
    </row>
    <row r="119" spans="1:22" x14ac:dyDescent="0.2">
      <c r="A119" s="280"/>
      <c r="B119" s="283" t="str">
        <f>Badges!C361</f>
        <v>Paint an outdoor landscape</v>
      </c>
      <c r="C119" s="281" t="str">
        <f>IF(Badges!I361="A","A"," ")</f>
        <v xml:space="preserve"> </v>
      </c>
      <c r="E119" s="280"/>
      <c r="F119" s="283" t="str">
        <f>Badges!C429</f>
        <v>Make your own restaurant snack</v>
      </c>
      <c r="G119" s="281" t="str">
        <f>IF(Badges!I429="A","A"," ")</f>
        <v xml:space="preserve"> </v>
      </c>
      <c r="I119" s="280"/>
      <c r="J119" s="283" t="str">
        <f>Badges!C498</f>
        <v>Make a paper-plate spider</v>
      </c>
      <c r="K119" s="281" t="str">
        <f>IF(Badges!I498="A","A"," ")</f>
        <v xml:space="preserve"> </v>
      </c>
      <c r="M119" s="280"/>
      <c r="N119" s="283" t="str">
        <f>Badges!C569</f>
        <v>In your group or with your family</v>
      </c>
      <c r="O119" s="281" t="str">
        <f>IF(Badges!I569="A","A"," ")</f>
        <v xml:space="preserve"> </v>
      </c>
      <c r="Q119" s="394" t="str">
        <f>Summary!A78</f>
        <v>Global Action Award</v>
      </c>
      <c r="R119" s="394"/>
      <c r="S119" s="282" t="str">
        <f>IF('Age-Level'!I38="A","A","")</f>
        <v/>
      </c>
    </row>
    <row r="120" spans="1:22" x14ac:dyDescent="0.2">
      <c r="A120" s="280"/>
      <c r="B120" s="283" t="str">
        <f>Badges!C362</f>
        <v>Paint a still live.</v>
      </c>
      <c r="C120" s="281" t="str">
        <f>IF(Badges!I362="A","A"," ")</f>
        <v xml:space="preserve"> </v>
      </c>
      <c r="E120" s="280"/>
      <c r="F120" s="283" t="str">
        <f>Badges!C430</f>
        <v>Make a savory snack from a</v>
      </c>
      <c r="G120" s="281" t="str">
        <f>IF(Badges!I430="A","A"," ")</f>
        <v xml:space="preserve"> </v>
      </c>
      <c r="I120" s="280"/>
      <c r="J120" s="283" t="str">
        <f>Badges!C499</f>
        <v>Make an egg-carton caterpillar</v>
      </c>
      <c r="K120" s="281" t="str">
        <f>IF(Badges!I499="A","A"," ")</f>
        <v xml:space="preserve"> </v>
      </c>
      <c r="M120" s="280">
        <v>4</v>
      </c>
      <c r="N120" s="283" t="str">
        <f>Badges!C570</f>
        <v>Role-play good customer relations</v>
      </c>
      <c r="O120" s="294"/>
      <c r="Q120" s="394" t="str">
        <f>Summary!A79</f>
        <v>Journey Summit Pin</v>
      </c>
      <c r="R120" s="394"/>
      <c r="S120" s="282" t="str">
        <f>IF('Age-Level'!I40="C","C","")</f>
        <v/>
      </c>
    </row>
    <row r="121" spans="1:22" x14ac:dyDescent="0.2">
      <c r="A121" s="280">
        <v>3</v>
      </c>
      <c r="B121" s="283" t="str">
        <f>Badges!C363</f>
        <v>Paint a mood</v>
      </c>
      <c r="C121" s="294"/>
      <c r="E121" s="280"/>
      <c r="F121" s="283" t="str">
        <f>Badges!C431</f>
        <v>Make a veggie face</v>
      </c>
      <c r="G121" s="281" t="str">
        <f>IF(Badges!I431="A","A"," ")</f>
        <v xml:space="preserve"> </v>
      </c>
      <c r="I121" s="280"/>
      <c r="J121" s="283" t="str">
        <f>Badges!C500</f>
        <v>Make your own butterfly</v>
      </c>
      <c r="K121" s="281" t="str">
        <f>IF(Badges!I500="A","A"," ")</f>
        <v xml:space="preserve"> </v>
      </c>
      <c r="M121" s="280"/>
      <c r="N121" s="283" t="str">
        <f>Badges!C571</f>
        <v>With your friends or family</v>
      </c>
      <c r="O121" s="281" t="str">
        <f>IF(Badges!I571="A","A"," ")</f>
        <v xml:space="preserve"> </v>
      </c>
      <c r="Q121" s="394" t="str">
        <f>Summary!A80</f>
        <v>Safety Award</v>
      </c>
      <c r="R121" s="385"/>
      <c r="S121" s="291"/>
    </row>
    <row r="122" spans="1:22" x14ac:dyDescent="0.2">
      <c r="A122" s="280"/>
      <c r="B122" s="283" t="str">
        <f>Badges!C364</f>
        <v>Calm</v>
      </c>
      <c r="C122" s="281" t="str">
        <f>IF(Badges!I364="A","A","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IF('Age-Level'!I42="A","A","")</f>
        <v/>
      </c>
    </row>
    <row r="123" spans="1:22" x14ac:dyDescent="0.2">
      <c r="A123" s="280"/>
      <c r="B123" s="283" t="str">
        <f>Badges!C365</f>
        <v>Happy</v>
      </c>
      <c r="C123" s="281" t="str">
        <f>IF(Badges!I365="A","A"," ")</f>
        <v xml:space="preserve"> </v>
      </c>
      <c r="E123" s="280"/>
      <c r="F123" s="283" t="str">
        <f>Badges!C433</f>
        <v>Create a holiday dessert</v>
      </c>
      <c r="G123" s="281" t="str">
        <f>IF(Badges!I433="A","A"," ")</f>
        <v xml:space="preserve"> </v>
      </c>
      <c r="I123" s="280"/>
      <c r="J123" s="283" t="str">
        <f>Badges!C502</f>
        <v>Watch three bugs</v>
      </c>
      <c r="K123" s="281" t="str">
        <f>IF(Badges!I502="A","A"," ")</f>
        <v xml:space="preserve"> </v>
      </c>
      <c r="M123" s="280"/>
      <c r="N123" s="283" t="str">
        <f>Badges!C573</f>
        <v>Everybody who buys cookies is</v>
      </c>
      <c r="O123" s="281" t="str">
        <f>IF(Badges!I573="A","A"," ")</f>
        <v xml:space="preserve"> </v>
      </c>
      <c r="Q123" s="293">
        <v>2</v>
      </c>
      <c r="R123" s="394" t="str">
        <f>'Age-Level'!C43</f>
        <v>Get a map of your neighborhood</v>
      </c>
      <c r="S123" s="282" t="str">
        <f>IF('Age-Level'!I43="A","A","")</f>
        <v/>
      </c>
    </row>
    <row r="124" spans="1:22" x14ac:dyDescent="0.2">
      <c r="A124" s="280"/>
      <c r="B124" s="283" t="str">
        <f>Badges!C366</f>
        <v>Angry</v>
      </c>
      <c r="C124" s="281" t="str">
        <f>IF(Badges!I366="A","A"," ")</f>
        <v xml:space="preserve"> </v>
      </c>
      <c r="E124" s="280"/>
      <c r="F124" s="283" t="str">
        <f>Badges!C434</f>
        <v>Make a snack "in disguise"</v>
      </c>
      <c r="G124" s="281" t="str">
        <f>IF(Badges!I434="A","A"," ")</f>
        <v xml:space="preserve"> </v>
      </c>
      <c r="I124" s="280"/>
      <c r="J124" s="283" t="str">
        <f>Badges!C503</f>
        <v>With an adult, find an ant trail</v>
      </c>
      <c r="K124" s="281" t="str">
        <f>IF(Badges!I503="A","A"," ")</f>
        <v xml:space="preserve"> </v>
      </c>
      <c r="M124" s="386" t="str">
        <f>Badges!B576</f>
        <v>Give Back</v>
      </c>
      <c r="N124" s="387"/>
      <c r="O124" s="387"/>
      <c r="Q124" s="293">
        <v>3</v>
      </c>
      <c r="R124" s="394" t="str">
        <f>'Age-Level'!C44</f>
        <v>Find out how a smoke alarm</v>
      </c>
      <c r="S124" s="282" t="str">
        <f>IF('Age-Level'!I44="A","A","")</f>
        <v/>
      </c>
    </row>
    <row r="125" spans="1:22" x14ac:dyDescent="0.2">
      <c r="A125" s="280">
        <v>4</v>
      </c>
      <c r="B125" s="283" t="str">
        <f>Badges!C367</f>
        <v>Paint without brushes</v>
      </c>
      <c r="C125" s="294"/>
      <c r="E125" s="280"/>
      <c r="F125" s="283" t="str">
        <f>Badges!C435</f>
        <v>Make your own cookies</v>
      </c>
      <c r="G125" s="281" t="str">
        <f>IF(Badges!I435="A","A"," ")</f>
        <v xml:space="preserve"> </v>
      </c>
      <c r="I125" s="280"/>
      <c r="J125" s="283" t="str">
        <f>Badges!C504</f>
        <v>Make a bug box</v>
      </c>
      <c r="K125" s="281" t="str">
        <f>IF(Badges!I504="A","A"," ")</f>
        <v xml:space="preserve"> </v>
      </c>
      <c r="M125" s="280">
        <v>1</v>
      </c>
      <c r="N125" s="283" t="str">
        <f>Badges!C577</f>
        <v>Find out about businesses that</v>
      </c>
      <c r="O125" s="294"/>
      <c r="Q125" s="293">
        <v>4</v>
      </c>
      <c r="R125" s="394" t="str">
        <f>'Age-Level'!C45</f>
        <v>Choose an upcoming trip you</v>
      </c>
      <c r="S125" s="282" t="str">
        <f>IF('Age-Level'!I45="A","A","")</f>
        <v/>
      </c>
    </row>
    <row r="126" spans="1:22" x14ac:dyDescent="0.2">
      <c r="A126" s="280"/>
      <c r="B126" s="283" t="str">
        <f>Badges!C368</f>
        <v>Paint something from nature</v>
      </c>
      <c r="C126" s="281" t="str">
        <f>IF(Badges!I368="A","A","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IF(Badges!I578="A","A"," ")</f>
        <v xml:space="preserve"> </v>
      </c>
      <c r="Q126" s="384">
        <v>5</v>
      </c>
      <c r="R126" s="394" t="str">
        <f>'Age-Level'!C46</f>
        <v>Find out what natural disasters</v>
      </c>
      <c r="S126" s="282" t="str">
        <f>IF('Age-Level'!I46="A","A","")</f>
        <v/>
      </c>
    </row>
    <row r="127" spans="1:22" x14ac:dyDescent="0.2">
      <c r="A127" s="280"/>
      <c r="B127" s="283" t="str">
        <f>Badges!C369</f>
        <v>Paint with indoor objects</v>
      </c>
      <c r="C127" s="281" t="str">
        <f>IF(Badges!I369="A","A"," ")</f>
        <v xml:space="preserve"> </v>
      </c>
      <c r="E127" s="280"/>
      <c r="F127" s="283" t="str">
        <f>Badges!C437</f>
        <v>Make no-bake energy bars</v>
      </c>
      <c r="G127" s="281" t="str">
        <f>IF(Badges!I437="A","A"," ")</f>
        <v xml:space="preserve"> </v>
      </c>
      <c r="I127" s="280"/>
      <c r="J127" s="283" t="str">
        <f>Badges!C506</f>
        <v>Draw a cocoon</v>
      </c>
      <c r="K127" s="281" t="str">
        <f>IF(Badges!I506="A","A"," ")</f>
        <v xml:space="preserve"> </v>
      </c>
      <c r="M127" s="280">
        <v>2</v>
      </c>
      <c r="N127" s="283" t="str">
        <f>Badges!C579</f>
        <v>Set a giving goal</v>
      </c>
      <c r="O127" s="294"/>
      <c r="Q127" s="394" t="str">
        <f>'Age-Level'!C49</f>
        <v>International Friendship</v>
      </c>
      <c r="R127" s="394"/>
      <c r="S127" s="282" t="str">
        <f>IF('Age-Level'!I49="A","A","")</f>
        <v/>
      </c>
    </row>
    <row r="128" spans="1:22" x14ac:dyDescent="0.2">
      <c r="A128" s="280"/>
      <c r="B128" s="283" t="str">
        <f>Badges!C370</f>
        <v>Paint with a stamp</v>
      </c>
      <c r="C128" s="281" t="str">
        <f>IF(Badges!I370="A","A"," ")</f>
        <v xml:space="preserve"> </v>
      </c>
      <c r="E128" s="280"/>
      <c r="F128" s="283" t="str">
        <f>Badges!C438</f>
        <v>Create a snack for a group</v>
      </c>
      <c r="G128" s="281" t="str">
        <f>IF(Badges!I438="A","A"," ")</f>
        <v xml:space="preserve"> </v>
      </c>
      <c r="I128" s="280"/>
      <c r="J128" s="283" t="str">
        <f>Badges!C507</f>
        <v>Make a model of a bug house</v>
      </c>
      <c r="K128" s="281" t="str">
        <f>IF(Badges!I507="A","A"," ")</f>
        <v xml:space="preserve"> </v>
      </c>
      <c r="M128" s="280"/>
      <c r="N128" s="283" t="str">
        <f>Badges!C580</f>
        <v xml:space="preserve">With your Brownie friends, talk </v>
      </c>
      <c r="O128" s="281" t="str">
        <f>IF(Badges!I580="A","A"," ")</f>
        <v xml:space="preserve"> </v>
      </c>
    </row>
    <row r="129" spans="1:19" x14ac:dyDescent="0.2">
      <c r="A129" s="280">
        <v>5</v>
      </c>
      <c r="B129" s="283" t="str">
        <f>Badges!C371</f>
        <v>Paint a mural</v>
      </c>
      <c r="C129" s="294"/>
      <c r="E129" s="280"/>
      <c r="F129" s="283" t="str">
        <f>Badges!C439</f>
        <v>Make a lunchtime snack</v>
      </c>
      <c r="G129" s="281" t="str">
        <f>IF(Badges!I439="A","A"," ")</f>
        <v xml:space="preserve"> </v>
      </c>
      <c r="I129" s="280"/>
      <c r="J129" s="283" t="str">
        <f>Badges!C508</f>
        <v>For one week, watch a spider</v>
      </c>
      <c r="K129" s="281" t="str">
        <f>IF(Badges!I508="A","A"," ")</f>
        <v xml:space="preserve"> </v>
      </c>
      <c r="M129" s="280">
        <v>3</v>
      </c>
      <c r="N129" s="283" t="str">
        <f>Badges!C581</f>
        <v>Involve your customers</v>
      </c>
      <c r="O129" s="294"/>
    </row>
    <row r="130" spans="1:19" x14ac:dyDescent="0.2">
      <c r="A130" s="280"/>
      <c r="B130" s="283" t="str">
        <f>Badges!C372</f>
        <v>Paint a mural that tells a story</v>
      </c>
      <c r="C130" s="281" t="str">
        <f>IF(Badges!I372="A","A","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IF(Badges!I582="A","A"," ")</f>
        <v xml:space="preserve"> </v>
      </c>
    </row>
    <row r="131" spans="1:19" x14ac:dyDescent="0.2">
      <c r="A131" s="280"/>
      <c r="B131" s="283" t="str">
        <f>Badges!C373</f>
        <v>Paint a mural about your Girl</v>
      </c>
      <c r="C131" s="281" t="str">
        <f>IF(Badges!I373="A","A"," ")</f>
        <v xml:space="preserve"> </v>
      </c>
      <c r="E131" s="280"/>
      <c r="F131" s="283" t="str">
        <f>Badges!C441</f>
        <v>Make your own milk shake</v>
      </c>
      <c r="G131" s="281" t="str">
        <f>IF(Badges!I441="A","A"," ")</f>
        <v xml:space="preserve"> </v>
      </c>
      <c r="I131" s="280"/>
      <c r="J131" s="283" t="str">
        <f>Badges!C510</f>
        <v>Visit a farm</v>
      </c>
      <c r="K131" s="281" t="str">
        <f>IF(Badges!I510="A","A"," ")</f>
        <v xml:space="preserve"> </v>
      </c>
      <c r="M131" s="280">
        <v>4</v>
      </c>
      <c r="N131" s="283" t="str">
        <f>Badges!C583</f>
        <v>Practice giving back</v>
      </c>
      <c r="O131" s="294"/>
    </row>
    <row r="132" spans="1:19" x14ac:dyDescent="0.2">
      <c r="A132" s="280"/>
      <c r="B132" s="283" t="str">
        <f>Badges!C374</f>
        <v>Paint a mural that tells the story</v>
      </c>
      <c r="C132" s="281" t="str">
        <f>IF(Badges!I374="A","A"," ")</f>
        <v xml:space="preserve"> </v>
      </c>
      <c r="E132" s="280"/>
      <c r="F132" s="283" t="str">
        <f>Badges!C442</f>
        <v>Make your own fruit smoothie</v>
      </c>
      <c r="G132" s="281" t="str">
        <f>IF(Badges!I442="A","A"," ")</f>
        <v xml:space="preserve"> </v>
      </c>
      <c r="I132" s="280"/>
      <c r="J132" s="283" t="str">
        <f>Badges!C511</f>
        <v>Take a bug walk or bug hike</v>
      </c>
      <c r="K132" s="281" t="str">
        <f>IF(Badges!I511="A","A"," ")</f>
        <v xml:space="preserve"> </v>
      </c>
      <c r="M132" s="280"/>
      <c r="N132" s="283" t="str">
        <f>Badges!C584</f>
        <v>If you want to help others with your</v>
      </c>
      <c r="O132" s="281" t="str">
        <f>IF(Badges!I584="A","A"," ")</f>
        <v xml:space="preserve"> </v>
      </c>
    </row>
    <row r="133" spans="1:19" x14ac:dyDescent="0.2">
      <c r="E133" s="280"/>
      <c r="F133" s="283" t="str">
        <f>Badges!C443</f>
        <v>Make your own party punch</v>
      </c>
      <c r="G133" s="281" t="str">
        <f>IF(Badges!I443="A","A"," ")</f>
        <v xml:space="preserve"> </v>
      </c>
      <c r="I133" s="280"/>
      <c r="J133" s="283" t="str">
        <f>Badges!C512</f>
        <v>Visit a museum, zoo, or botanical</v>
      </c>
      <c r="K133" s="281" t="str">
        <f>IF(Badges!I512="A","A"," ")</f>
        <v xml:space="preserve"> </v>
      </c>
      <c r="M133" s="280">
        <v>5</v>
      </c>
      <c r="N133" s="283" t="str">
        <f>Badges!C585</f>
        <v>Tell your cookie customers how</v>
      </c>
      <c r="O133" s="294"/>
    </row>
    <row r="134" spans="1:19" x14ac:dyDescent="0.2">
      <c r="M134" s="280"/>
      <c r="N134" s="283" t="str">
        <f>Badges!C586</f>
        <v>Write your cookie customers</v>
      </c>
      <c r="O134" s="281" t="str">
        <f>IF(Badges!I586="A","A"," ")</f>
        <v xml:space="preserve"> </v>
      </c>
    </row>
    <row r="140" spans="1:19" ht="23.25" x14ac:dyDescent="0.35">
      <c r="A140" s="524" t="str">
        <f ca="1">MID(CELL("filename",A78),FIND(IF(ISERROR(FIND("]",CELL("filename",A78))),"$","]"),CELL("filename",A78))+1,256)</f>
        <v>Brownie 6</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Own'!I31="A","A"," ")</f>
        <v xml:space="preserve"> </v>
      </c>
      <c r="I142" s="280">
        <v>1</v>
      </c>
      <c r="J142" s="341" t="str">
        <f>'Council Own'!C55</f>
        <v>&lt;List Requirement Here&gt;</v>
      </c>
      <c r="K142" s="288" t="str">
        <f>IF('Council Own'!I55="A","A"," ")</f>
        <v xml:space="preserve"> </v>
      </c>
      <c r="M142" s="280">
        <v>1</v>
      </c>
      <c r="N142" s="341" t="str">
        <f>'Council Own'!C79</f>
        <v>&lt;List Requirement Here&gt;</v>
      </c>
      <c r="O142" s="288" t="str">
        <f>IF('Council Own'!I79="A","A"," ")</f>
        <v xml:space="preserve"> </v>
      </c>
      <c r="Q142" s="280">
        <v>1</v>
      </c>
      <c r="R142" s="341" t="str">
        <f>'Council Own'!C103</f>
        <v>&lt;List Requirement Here&gt;</v>
      </c>
      <c r="S142" s="288" t="str">
        <f>IF('Council Own'!I103="A","A"," ")</f>
        <v xml:space="preserve"> </v>
      </c>
    </row>
    <row r="143" spans="1:19" x14ac:dyDescent="0.2">
      <c r="A143" s="518" t="str">
        <f>'Council Own'!B6</f>
        <v>&lt;&lt;List Badge Here&gt;&gt;</v>
      </c>
      <c r="B143" s="519"/>
      <c r="C143" s="282" t="str">
        <f>IF('Council Own'!I28="C","C",IF('Council Own'!I28="P","P",""))</f>
        <v/>
      </c>
      <c r="E143" s="280"/>
      <c r="F143" s="341" t="str">
        <f>'Council Own'!C32</f>
        <v>&lt;List Requirement Here&gt;</v>
      </c>
      <c r="G143" s="288" t="str">
        <f>IF('Council Own'!I32="A","A"," ")</f>
        <v xml:space="preserve"> </v>
      </c>
      <c r="I143" s="280"/>
      <c r="J143" s="341" t="str">
        <f>'Council Own'!C56</f>
        <v>&lt;List Requirement Here&gt;</v>
      </c>
      <c r="K143" s="288" t="str">
        <f>IF('Council Own'!I56="A","A"," ")</f>
        <v xml:space="preserve"> </v>
      </c>
      <c r="M143" s="280"/>
      <c r="N143" s="341" t="str">
        <f>'Council Own'!C80</f>
        <v>&lt;List Requirement Here&gt;</v>
      </c>
      <c r="O143" s="288" t="str">
        <f>IF('Council Own'!I80="A","A"," ")</f>
        <v xml:space="preserve"> </v>
      </c>
      <c r="Q143" s="280"/>
      <c r="R143" s="341" t="str">
        <f>'Council Own'!C104</f>
        <v>&lt;List Requirement Here&gt;</v>
      </c>
      <c r="S143" s="288" t="str">
        <f>IF('Council Own'!I104="A","A"," ")</f>
        <v xml:space="preserve"> </v>
      </c>
    </row>
    <row r="144" spans="1:19" x14ac:dyDescent="0.2">
      <c r="A144" s="518" t="str">
        <f>'Council Own'!B30</f>
        <v>&lt;&lt;List Badge Here&gt;&gt;</v>
      </c>
      <c r="B144" s="519"/>
      <c r="C144" s="282" t="str">
        <f>IF('Council Own'!I52="C","C",IF('Council Own'!I52="P","P",""))</f>
        <v/>
      </c>
      <c r="E144" s="280"/>
      <c r="F144" s="341" t="str">
        <f>'Council Own'!C33</f>
        <v>&lt;List Requirement Here&gt;</v>
      </c>
      <c r="G144" s="288" t="str">
        <f>IF('Council Own'!I33="A","A"," ")</f>
        <v xml:space="preserve"> </v>
      </c>
      <c r="I144" s="280"/>
      <c r="J144" s="341" t="str">
        <f>'Council Own'!C57</f>
        <v>&lt;List Requirement Here&gt;</v>
      </c>
      <c r="K144" s="288" t="str">
        <f>IF('Council Own'!I57="A","A"," ")</f>
        <v xml:space="preserve"> </v>
      </c>
      <c r="M144" s="280"/>
      <c r="N144" s="341" t="str">
        <f>'Council Own'!C81</f>
        <v>&lt;List Requirement Here&gt;</v>
      </c>
      <c r="O144" s="288" t="str">
        <f>IF('Council Own'!I81="A","A"," ")</f>
        <v xml:space="preserve"> </v>
      </c>
      <c r="Q144" s="280"/>
      <c r="R144" s="341" t="str">
        <f>'Council Own'!C105</f>
        <v>&lt;List Requirement Here&gt;</v>
      </c>
      <c r="S144" s="288" t="str">
        <f>IF('Council Own'!I105="A","A"," ")</f>
        <v xml:space="preserve"> </v>
      </c>
    </row>
    <row r="145" spans="1:19" ht="12.75" customHeight="1" x14ac:dyDescent="0.2">
      <c r="A145" s="518" t="str">
        <f>'Council Own'!B54</f>
        <v>&lt;&lt;List Badge Here&gt;&gt;</v>
      </c>
      <c r="B145" s="519"/>
      <c r="C145" s="282" t="str">
        <f>IF('Council Own'!I76="C","C",IF('Council Own'!I76="P","P",""))</f>
        <v/>
      </c>
      <c r="E145" s="280"/>
      <c r="F145" s="341" t="str">
        <f>'Council Own'!C34</f>
        <v>&lt;List Requirement Here&gt;</v>
      </c>
      <c r="G145" s="288" t="str">
        <f>IF('Council Own'!I34="A","A"," ")</f>
        <v xml:space="preserve"> </v>
      </c>
      <c r="I145" s="280"/>
      <c r="J145" s="341" t="str">
        <f>'Council Own'!C58</f>
        <v>&lt;List Requirement Here&gt;</v>
      </c>
      <c r="K145" s="288" t="str">
        <f>IF('Council Own'!I58="A","A"," ")</f>
        <v xml:space="preserve"> </v>
      </c>
      <c r="M145" s="280"/>
      <c r="N145" s="341" t="str">
        <f>'Council Own'!C82</f>
        <v>&lt;List Requirement Here&gt;</v>
      </c>
      <c r="O145" s="288" t="str">
        <f>IF('Council Own'!I82="A","A"," ")</f>
        <v xml:space="preserve"> </v>
      </c>
      <c r="Q145" s="280"/>
      <c r="R145" s="341" t="str">
        <f>'Council Own'!C106</f>
        <v>&lt;List Requirement Here&gt;</v>
      </c>
      <c r="S145" s="288" t="str">
        <f>IF('Council Own'!I106="A","A"," ")</f>
        <v xml:space="preserve"> </v>
      </c>
    </row>
    <row r="146" spans="1:19" ht="12.75" customHeight="1" x14ac:dyDescent="0.2">
      <c r="A146" s="518" t="str">
        <f>'Council Own'!B78</f>
        <v>&lt;&lt;List Badge Here&gt;&gt;</v>
      </c>
      <c r="B146" s="519"/>
      <c r="C146" s="282" t="str">
        <f>IF('Council Own'!I100="C","C",IF('Council Own'!I100="P","P",""))</f>
        <v/>
      </c>
      <c r="E146" s="280">
        <v>2</v>
      </c>
      <c r="F146" s="341" t="str">
        <f>'Council Own'!C35</f>
        <v>&lt;List Requirement Here&gt;</v>
      </c>
      <c r="G146" s="288" t="str">
        <f>IF('Council Own'!I35="A","A"," ")</f>
        <v xml:space="preserve"> </v>
      </c>
      <c r="I146" s="280">
        <v>2</v>
      </c>
      <c r="J146" s="341" t="str">
        <f>'Council Own'!C59</f>
        <v>&lt;List Requirement Here&gt;</v>
      </c>
      <c r="K146" s="288" t="str">
        <f>IF('Council Own'!I59="A","A"," ")</f>
        <v xml:space="preserve"> </v>
      </c>
      <c r="M146" s="280">
        <v>2</v>
      </c>
      <c r="N146" s="341" t="str">
        <f>'Council Own'!C83</f>
        <v>&lt;List Requirement Here&gt;</v>
      </c>
      <c r="O146" s="288" t="str">
        <f>IF('Council Own'!I83="A","A"," ")</f>
        <v xml:space="preserve"> </v>
      </c>
      <c r="Q146" s="280">
        <v>2</v>
      </c>
      <c r="R146" s="341" t="str">
        <f>'Council Own'!C107</f>
        <v>&lt;List Requirement Here&gt;</v>
      </c>
      <c r="S146" s="288" t="str">
        <f>IF('Council Own'!I107="A","A"," ")</f>
        <v xml:space="preserve"> </v>
      </c>
    </row>
    <row r="147" spans="1:19" x14ac:dyDescent="0.2">
      <c r="A147" s="518" t="str">
        <f>'Council Own'!B102</f>
        <v>&lt;&lt;List Badge Here&gt;&gt;</v>
      </c>
      <c r="B147" s="519"/>
      <c r="C147" s="282" t="str">
        <f>IF('Council Own'!I124="C","C",IF('Council Own'!I124="P","P",""))</f>
        <v/>
      </c>
      <c r="E147" s="280"/>
      <c r="F147" s="341" t="str">
        <f>'Council Own'!C36</f>
        <v>&lt;List Requirement Here&gt;</v>
      </c>
      <c r="G147" s="288" t="str">
        <f>IF('Council Own'!I36="A","A"," ")</f>
        <v xml:space="preserve"> </v>
      </c>
      <c r="I147" s="280"/>
      <c r="J147" s="341" t="str">
        <f>'Council Own'!C60</f>
        <v>&lt;List Requirement Here&gt;</v>
      </c>
      <c r="K147" s="288" t="str">
        <f>IF('Council Own'!I60="A","A"," ")</f>
        <v xml:space="preserve"> </v>
      </c>
      <c r="M147" s="280"/>
      <c r="N147" s="341" t="str">
        <f>'Council Own'!C84</f>
        <v>&lt;List Requirement Here&gt;</v>
      </c>
      <c r="O147" s="288" t="str">
        <f>IF('Council Own'!I84="A","A"," ")</f>
        <v xml:space="preserve"> </v>
      </c>
      <c r="Q147" s="280"/>
      <c r="R147" s="341" t="str">
        <f>'Council Own'!C108</f>
        <v>&lt;List Requirement Here&gt;</v>
      </c>
      <c r="S147" s="288" t="str">
        <f>IF('Council Own'!I108="A","A"," ")</f>
        <v xml:space="preserve"> </v>
      </c>
    </row>
    <row r="148" spans="1:19" x14ac:dyDescent="0.2">
      <c r="E148" s="280"/>
      <c r="F148" s="341" t="str">
        <f>'Council Own'!C37</f>
        <v>&lt;List Requirement Here&gt;</v>
      </c>
      <c r="G148" s="288" t="str">
        <f>IF('Council Own'!I37="A","A"," ")</f>
        <v xml:space="preserve"> </v>
      </c>
      <c r="I148" s="280"/>
      <c r="J148" s="341" t="str">
        <f>'Council Own'!C61</f>
        <v>&lt;List Requirement Here&gt;</v>
      </c>
      <c r="K148" s="288" t="str">
        <f>IF('Council Own'!I61="A","A"," ")</f>
        <v xml:space="preserve"> </v>
      </c>
      <c r="M148" s="280"/>
      <c r="N148" s="341" t="str">
        <f>'Council Own'!C85</f>
        <v>&lt;List Requirement Here&gt;</v>
      </c>
      <c r="O148" s="288" t="str">
        <f>IF('Council Own'!I85="A","A"," ")</f>
        <v xml:space="preserve"> </v>
      </c>
      <c r="Q148" s="280"/>
      <c r="R148" s="341" t="str">
        <f>'Council Own'!C109</f>
        <v>&lt;List Requirement Here&gt;</v>
      </c>
      <c r="S148" s="288" t="str">
        <f>IF('Council Own'!I109="A","A"," ")</f>
        <v xml:space="preserve"> </v>
      </c>
    </row>
    <row r="149" spans="1:19" x14ac:dyDescent="0.2">
      <c r="A149" s="505" t="s">
        <v>76</v>
      </c>
      <c r="B149" s="505"/>
      <c r="C149" s="505"/>
      <c r="E149" s="280"/>
      <c r="F149" s="341" t="str">
        <f>'Council Own'!C38</f>
        <v>&lt;List Requirement Here&gt;</v>
      </c>
      <c r="G149" s="288" t="str">
        <f>IF('Council Own'!I38="A","A"," ")</f>
        <v xml:space="preserve"> </v>
      </c>
      <c r="I149" s="280"/>
      <c r="J149" s="341" t="str">
        <f>'Council Own'!C62</f>
        <v>&lt;List Requirement Here&gt;</v>
      </c>
      <c r="K149" s="288" t="str">
        <f>IF('Council Own'!I62="A","A"," ")</f>
        <v xml:space="preserve"> </v>
      </c>
      <c r="M149" s="280"/>
      <c r="N149" s="341" t="str">
        <f>'Council Own'!C86</f>
        <v>&lt;List Requirement Here&gt;</v>
      </c>
      <c r="O149" s="288" t="str">
        <f>IF('Council Own'!I86="A","A"," ")</f>
        <v xml:space="preserve"> </v>
      </c>
      <c r="Q149" s="280"/>
      <c r="R149" s="341" t="str">
        <f>'Council Own'!C110</f>
        <v>&lt;List Requirement Here&gt;</v>
      </c>
      <c r="S149" s="288" t="str">
        <f>IF('Council Own'!I110="A","A"," ")</f>
        <v xml:space="preserve"> </v>
      </c>
    </row>
    <row r="150" spans="1:19" x14ac:dyDescent="0.2">
      <c r="A150" s="275" t="str">
        <f>'Council Own'!B6</f>
        <v>&lt;&lt;List Badge Here&gt;&gt;</v>
      </c>
      <c r="B150" s="275"/>
      <c r="C150" s="275"/>
      <c r="E150" s="280">
        <v>3</v>
      </c>
      <c r="F150" s="341" t="str">
        <f>'Council Own'!C39</f>
        <v>&lt;List Requirement Here&gt;</v>
      </c>
      <c r="G150" s="288" t="str">
        <f>IF('Council Own'!I39="A","A"," ")</f>
        <v xml:space="preserve"> </v>
      </c>
      <c r="I150" s="280">
        <v>3</v>
      </c>
      <c r="J150" s="341" t="str">
        <f>'Council Own'!C63</f>
        <v>&lt;List Requirement Here&gt;</v>
      </c>
      <c r="K150" s="288" t="str">
        <f>IF('Council Own'!I63="A","A"," ")</f>
        <v xml:space="preserve"> </v>
      </c>
      <c r="M150" s="280">
        <v>3</v>
      </c>
      <c r="N150" s="341" t="str">
        <f>'Council Own'!C87</f>
        <v>&lt;List Requirement Here&gt;</v>
      </c>
      <c r="O150" s="288" t="str">
        <f>IF('Council Own'!I87="A","A"," ")</f>
        <v xml:space="preserve"> </v>
      </c>
      <c r="Q150" s="280">
        <v>3</v>
      </c>
      <c r="R150" s="341" t="str">
        <f>'Council Own'!C111</f>
        <v>&lt;List Requirement Here&gt;</v>
      </c>
      <c r="S150" s="288" t="str">
        <f>IF('Council Own'!I111="A","A"," ")</f>
        <v xml:space="preserve"> </v>
      </c>
    </row>
    <row r="151" spans="1:19" x14ac:dyDescent="0.2">
      <c r="A151" s="280">
        <v>1</v>
      </c>
      <c r="B151" s="341" t="str">
        <f>'Council Own'!C7</f>
        <v>&lt;List Requirement Here&gt;</v>
      </c>
      <c r="C151" s="288" t="str">
        <f>IF('Council Own'!I7="A","A"," ")</f>
        <v xml:space="preserve"> </v>
      </c>
      <c r="E151" s="280"/>
      <c r="F151" s="341" t="str">
        <f>'Council Own'!C40</f>
        <v>&lt;List Requirement Here&gt;</v>
      </c>
      <c r="G151" s="288" t="str">
        <f>IF('Council Own'!I40="A","A"," ")</f>
        <v xml:space="preserve"> </v>
      </c>
      <c r="I151" s="280"/>
      <c r="J151" s="341" t="str">
        <f>'Council Own'!C64</f>
        <v>&lt;List Requirement Here&gt;</v>
      </c>
      <c r="K151" s="288" t="str">
        <f>IF('Council Own'!I64="A","A"," ")</f>
        <v xml:space="preserve"> </v>
      </c>
      <c r="M151" s="280"/>
      <c r="N151" s="341" t="str">
        <f>'Council Own'!C88</f>
        <v>&lt;List Requirement Here&gt;</v>
      </c>
      <c r="O151" s="288" t="str">
        <f>IF('Council Own'!I88="A","A"," ")</f>
        <v xml:space="preserve"> </v>
      </c>
      <c r="Q151" s="280"/>
      <c r="R151" s="341" t="str">
        <f>'Council Own'!C112</f>
        <v>&lt;List Requirement Here&gt;</v>
      </c>
      <c r="S151" s="288" t="str">
        <f>IF('Council Own'!I112="A","A"," ")</f>
        <v xml:space="preserve"> </v>
      </c>
    </row>
    <row r="152" spans="1:19" x14ac:dyDescent="0.2">
      <c r="A152" s="280"/>
      <c r="B152" s="341" t="str">
        <f>'Council Own'!C8</f>
        <v>&lt;List Requirement Here&gt;</v>
      </c>
      <c r="C152" s="288" t="str">
        <f>IF('Council Own'!I8="A","A"," ")</f>
        <v xml:space="preserve"> </v>
      </c>
      <c r="E152" s="280"/>
      <c r="F152" s="341" t="str">
        <f>'Council Own'!C41</f>
        <v>&lt;List Requirement Here&gt;</v>
      </c>
      <c r="G152" s="288" t="str">
        <f>IF('Council Own'!I41="A","A"," ")</f>
        <v xml:space="preserve"> </v>
      </c>
      <c r="I152" s="280"/>
      <c r="J152" s="341" t="str">
        <f>'Council Own'!C65</f>
        <v>&lt;List Requirement Here&gt;</v>
      </c>
      <c r="K152" s="288" t="str">
        <f>IF('Council Own'!I65="A","A"," ")</f>
        <v xml:space="preserve"> </v>
      </c>
      <c r="M152" s="280"/>
      <c r="N152" s="341" t="str">
        <f>'Council Own'!C89</f>
        <v>&lt;List Requirement Here&gt;</v>
      </c>
      <c r="O152" s="288" t="str">
        <f>IF('Council Own'!I89="A","A"," ")</f>
        <v xml:space="preserve"> </v>
      </c>
      <c r="Q152" s="280"/>
      <c r="R152" s="341" t="str">
        <f>'Council Own'!C113</f>
        <v>&lt;List Requirement Here&gt;</v>
      </c>
      <c r="S152" s="288" t="str">
        <f>IF('Council Own'!I113="A","A"," ")</f>
        <v xml:space="preserve"> </v>
      </c>
    </row>
    <row r="153" spans="1:19" x14ac:dyDescent="0.2">
      <c r="A153" s="280"/>
      <c r="B153" s="341" t="str">
        <f>'Council Own'!C9</f>
        <v>&lt;List Requirement Here&gt;</v>
      </c>
      <c r="C153" s="288" t="str">
        <f>IF('Council Own'!I9="A","A"," ")</f>
        <v xml:space="preserve"> </v>
      </c>
      <c r="E153" s="280"/>
      <c r="F153" s="341" t="str">
        <f>'Council Own'!C42</f>
        <v>&lt;List Requirement Here&gt;</v>
      </c>
      <c r="G153" s="288" t="str">
        <f>IF('Council Own'!I42="A","A"," ")</f>
        <v xml:space="preserve"> </v>
      </c>
      <c r="I153" s="280"/>
      <c r="J153" s="341" t="str">
        <f>'Council Own'!C66</f>
        <v>&lt;List Requirement Here&gt;</v>
      </c>
      <c r="K153" s="288" t="str">
        <f>IF('Council Own'!I66="A","A"," ")</f>
        <v xml:space="preserve"> </v>
      </c>
      <c r="M153" s="280"/>
      <c r="N153" s="341" t="str">
        <f>'Council Own'!C90</f>
        <v>&lt;List Requirement Here&gt;</v>
      </c>
      <c r="O153" s="288" t="str">
        <f>IF('Council Own'!I90="A","A"," ")</f>
        <v xml:space="preserve"> </v>
      </c>
      <c r="Q153" s="280"/>
      <c r="R153" s="341" t="str">
        <f>'Council Own'!C114</f>
        <v>&lt;List Requirement Here&gt;</v>
      </c>
      <c r="S153" s="288" t="str">
        <f>IF('Council Own'!I114="A","A"," ")</f>
        <v xml:space="preserve"> </v>
      </c>
    </row>
    <row r="154" spans="1:19" x14ac:dyDescent="0.2">
      <c r="A154" s="280"/>
      <c r="B154" s="341" t="str">
        <f>'Council Own'!C10</f>
        <v>&lt;List Requirement Here&gt;</v>
      </c>
      <c r="C154" s="288" t="str">
        <f>IF('Council Own'!I10="A","A"," ")</f>
        <v xml:space="preserve"> </v>
      </c>
      <c r="E154" s="280">
        <v>4</v>
      </c>
      <c r="F154" s="341" t="str">
        <f>'Council Own'!C43</f>
        <v>&lt;List Requirement Here&gt;</v>
      </c>
      <c r="G154" s="288" t="str">
        <f>IF('Council Own'!I43="A","A"," ")</f>
        <v xml:space="preserve"> </v>
      </c>
      <c r="I154" s="280">
        <v>4</v>
      </c>
      <c r="J154" s="341" t="str">
        <f>'Council Own'!C67</f>
        <v>&lt;List Requirement Here&gt;</v>
      </c>
      <c r="K154" s="288" t="str">
        <f>IF('Council Own'!I67="A","A"," ")</f>
        <v xml:space="preserve"> </v>
      </c>
      <c r="M154" s="280">
        <v>4</v>
      </c>
      <c r="N154" s="341" t="str">
        <f>'Council Own'!C91</f>
        <v>&lt;List Requirement Here&gt;</v>
      </c>
      <c r="O154" s="288" t="str">
        <f>IF('Council Own'!I91="A","A"," ")</f>
        <v xml:space="preserve"> </v>
      </c>
      <c r="Q154" s="280">
        <v>4</v>
      </c>
      <c r="R154" s="341" t="str">
        <f>'Council Own'!C115</f>
        <v>&lt;List Requirement Here&gt;</v>
      </c>
      <c r="S154" s="288" t="str">
        <f>IF('Council Own'!I115="A","A"," ")</f>
        <v xml:space="preserve"> </v>
      </c>
    </row>
    <row r="155" spans="1:19" x14ac:dyDescent="0.2">
      <c r="A155" s="280">
        <v>2</v>
      </c>
      <c r="B155" s="341" t="str">
        <f>'Council Own'!C11</f>
        <v>&lt;List Requirement Here&gt;</v>
      </c>
      <c r="C155" s="288" t="str">
        <f>IF('Council Own'!I11="A","A"," ")</f>
        <v xml:space="preserve"> </v>
      </c>
      <c r="E155" s="280"/>
      <c r="F155" s="341" t="str">
        <f>'Council Own'!C44</f>
        <v>&lt;List Requirement Here&gt;</v>
      </c>
      <c r="G155" s="288" t="str">
        <f>IF('Council Own'!I44="A","A"," ")</f>
        <v xml:space="preserve"> </v>
      </c>
      <c r="I155" s="280"/>
      <c r="J155" s="341" t="str">
        <f>'Council Own'!C68</f>
        <v>&lt;List Requirement Here&gt;</v>
      </c>
      <c r="K155" s="288" t="str">
        <f>IF('Council Own'!I68="A","A"," ")</f>
        <v xml:space="preserve"> </v>
      </c>
      <c r="M155" s="280"/>
      <c r="N155" s="341" t="str">
        <f>'Council Own'!C92</f>
        <v>&lt;List Requirement Here&gt;</v>
      </c>
      <c r="O155" s="288" t="str">
        <f>IF('Council Own'!I92="A","A"," ")</f>
        <v xml:space="preserve"> </v>
      </c>
      <c r="Q155" s="280"/>
      <c r="R155" s="341" t="str">
        <f>'Council Own'!C116</f>
        <v>&lt;List Requirement Here&gt;</v>
      </c>
      <c r="S155" s="288" t="str">
        <f>IF('Council Own'!I116="A","A"," ")</f>
        <v xml:space="preserve"> </v>
      </c>
    </row>
    <row r="156" spans="1:19" x14ac:dyDescent="0.2">
      <c r="A156" s="280"/>
      <c r="B156" s="341" t="str">
        <f>'Council Own'!C12</f>
        <v>&lt;List Requirement Here&gt;</v>
      </c>
      <c r="C156" s="288" t="str">
        <f>IF('Council Own'!I12="A","A"," ")</f>
        <v xml:space="preserve"> </v>
      </c>
      <c r="E156" s="280"/>
      <c r="F156" s="341" t="str">
        <f>'Council Own'!C45</f>
        <v>&lt;List Requirement Here&gt;</v>
      </c>
      <c r="G156" s="288" t="str">
        <f>IF('Council Own'!I45="A","A"," ")</f>
        <v xml:space="preserve"> </v>
      </c>
      <c r="I156" s="280"/>
      <c r="J156" s="341" t="str">
        <f>'Council Own'!C69</f>
        <v>&lt;List Requirement Here&gt;</v>
      </c>
      <c r="K156" s="288" t="str">
        <f>IF('Council Own'!I69="A","A"," ")</f>
        <v xml:space="preserve"> </v>
      </c>
      <c r="M156" s="280"/>
      <c r="N156" s="341" t="str">
        <f>'Council Own'!C93</f>
        <v>&lt;List Requirement Here&gt;</v>
      </c>
      <c r="O156" s="288" t="str">
        <f>IF('Council Own'!I93="A","A"," ")</f>
        <v xml:space="preserve"> </v>
      </c>
      <c r="Q156" s="280"/>
      <c r="R156" s="341" t="str">
        <f>'Council Own'!C117</f>
        <v>&lt;List Requirement Here&gt;</v>
      </c>
      <c r="S156" s="288" t="str">
        <f>IF('Council Own'!I117="A","A"," ")</f>
        <v xml:space="preserve"> </v>
      </c>
    </row>
    <row r="157" spans="1:19" x14ac:dyDescent="0.2">
      <c r="A157" s="280"/>
      <c r="B157" s="341" t="str">
        <f>'Council Own'!C13</f>
        <v>&lt;List Requirement Here&gt;</v>
      </c>
      <c r="C157" s="288" t="str">
        <f>IF('Council Own'!I13="A","A"," ")</f>
        <v xml:space="preserve"> </v>
      </c>
      <c r="E157" s="280"/>
      <c r="F157" s="341" t="str">
        <f>'Council Own'!C46</f>
        <v>&lt;List Requirement Here&gt;</v>
      </c>
      <c r="G157" s="288" t="str">
        <f>IF('Council Own'!I46="A","A"," ")</f>
        <v xml:space="preserve"> </v>
      </c>
      <c r="I157" s="280"/>
      <c r="J157" s="341" t="str">
        <f>'Council Own'!C70</f>
        <v>&lt;List Requirement Here&gt;</v>
      </c>
      <c r="K157" s="288" t="str">
        <f>IF('Council Own'!I70="A","A"," ")</f>
        <v xml:space="preserve"> </v>
      </c>
      <c r="M157" s="280"/>
      <c r="N157" s="341" t="str">
        <f>'Council Own'!C94</f>
        <v>&lt;List Requirement Here&gt;</v>
      </c>
      <c r="O157" s="288" t="str">
        <f>IF('Council Own'!I94="A","A"," ")</f>
        <v xml:space="preserve"> </v>
      </c>
      <c r="Q157" s="280"/>
      <c r="R157" s="341" t="str">
        <f>'Council Own'!C118</f>
        <v>&lt;List Requirement Here&gt;</v>
      </c>
      <c r="S157" s="288" t="str">
        <f>IF('Council Own'!I118="A","A"," ")</f>
        <v xml:space="preserve"> </v>
      </c>
    </row>
    <row r="158" spans="1:19" x14ac:dyDescent="0.2">
      <c r="A158" s="280"/>
      <c r="B158" s="341" t="str">
        <f>'Council Own'!C14</f>
        <v>&lt;List Requirement Here&gt;</v>
      </c>
      <c r="C158" s="288" t="str">
        <f>IF('Council Own'!I14="A","A"," ")</f>
        <v xml:space="preserve"> </v>
      </c>
      <c r="E158" s="280">
        <v>5</v>
      </c>
      <c r="F158" s="341" t="str">
        <f>'Council Own'!C47</f>
        <v>&lt;List Requirement Here&gt;</v>
      </c>
      <c r="G158" s="288" t="str">
        <f>IF('Council Own'!I47="A","A"," ")</f>
        <v xml:space="preserve"> </v>
      </c>
      <c r="I158" s="280">
        <v>5</v>
      </c>
      <c r="J158" s="341" t="str">
        <f>'Council Own'!C71</f>
        <v>&lt;List Requirement Here&gt;</v>
      </c>
      <c r="K158" s="288" t="str">
        <f>IF('Council Own'!I71="A","A"," ")</f>
        <v xml:space="preserve"> </v>
      </c>
      <c r="M158" s="280">
        <v>5</v>
      </c>
      <c r="N158" s="341" t="str">
        <f>'Council Own'!C95</f>
        <v>&lt;List Requirement Here&gt;</v>
      </c>
      <c r="O158" s="288" t="str">
        <f>IF('Council Own'!I95="A","A"," ")</f>
        <v xml:space="preserve"> </v>
      </c>
      <c r="Q158" s="280">
        <v>5</v>
      </c>
      <c r="R158" s="341" t="str">
        <f>'Council Own'!C119</f>
        <v>&lt;List Requirement Here&gt;</v>
      </c>
      <c r="S158" s="288" t="str">
        <f>IF('Council Own'!I119="A","A"," ")</f>
        <v xml:space="preserve"> </v>
      </c>
    </row>
    <row r="159" spans="1:19" x14ac:dyDescent="0.2">
      <c r="A159" s="280">
        <v>3</v>
      </c>
      <c r="B159" s="341" t="str">
        <f>'Council Own'!C15</f>
        <v>&lt;List Requirement Here&gt;</v>
      </c>
      <c r="C159" s="288" t="str">
        <f>IF('Council Own'!I15="A","A"," ")</f>
        <v xml:space="preserve"> </v>
      </c>
      <c r="E159" s="280"/>
      <c r="F159" s="341" t="str">
        <f>'Council Own'!C48</f>
        <v>&lt;List Requirement Here&gt;</v>
      </c>
      <c r="G159" s="288" t="str">
        <f>IF('Council Own'!I48="A","A"," ")</f>
        <v xml:space="preserve"> </v>
      </c>
      <c r="I159" s="280"/>
      <c r="J159" s="341" t="str">
        <f>'Council Own'!C72</f>
        <v>&lt;List Requirement Here&gt;</v>
      </c>
      <c r="K159" s="288" t="str">
        <f>IF('Council Own'!I72="A","A"," ")</f>
        <v xml:space="preserve"> </v>
      </c>
      <c r="M159" s="280"/>
      <c r="N159" s="341" t="str">
        <f>'Council Own'!C96</f>
        <v>&lt;List Requirement Here&gt;</v>
      </c>
      <c r="O159" s="288" t="str">
        <f>IF('Council Own'!I96="A","A"," ")</f>
        <v xml:space="preserve"> </v>
      </c>
      <c r="Q159" s="280"/>
      <c r="R159" s="341" t="str">
        <f>'Council Own'!C120</f>
        <v>&lt;List Requirement Here&gt;</v>
      </c>
      <c r="S159" s="288" t="str">
        <f>IF('Council Own'!I120="A","A"," ")</f>
        <v xml:space="preserve"> </v>
      </c>
    </row>
    <row r="160" spans="1:19" x14ac:dyDescent="0.2">
      <c r="A160" s="280"/>
      <c r="B160" s="341" t="str">
        <f>'Council Own'!C16</f>
        <v>&lt;List Requirement Here&gt;</v>
      </c>
      <c r="C160" s="288" t="str">
        <f>IF('Council Own'!I16="A","A"," ")</f>
        <v xml:space="preserve"> </v>
      </c>
      <c r="E160" s="280"/>
      <c r="F160" s="341" t="str">
        <f>'Council Own'!C49</f>
        <v>&lt;List Requirement Here&gt;</v>
      </c>
      <c r="G160" s="288" t="str">
        <f>IF('Council Own'!I49="A","A"," ")</f>
        <v xml:space="preserve"> </v>
      </c>
      <c r="I160" s="280"/>
      <c r="J160" s="341" t="str">
        <f>'Council Own'!C73</f>
        <v>&lt;List Requirement Here&gt;</v>
      </c>
      <c r="K160" s="288" t="str">
        <f>IF('Council Own'!I73="A","A"," ")</f>
        <v xml:space="preserve"> </v>
      </c>
      <c r="M160" s="280"/>
      <c r="N160" s="341" t="str">
        <f>'Council Own'!C97</f>
        <v>&lt;List Requirement Here&gt;</v>
      </c>
      <c r="O160" s="288" t="str">
        <f>IF('Council Own'!I97="A","A"," ")</f>
        <v xml:space="preserve"> </v>
      </c>
      <c r="Q160" s="280"/>
      <c r="R160" s="341" t="str">
        <f>'Council Own'!C121</f>
        <v>&lt;List Requirement Here&gt;</v>
      </c>
      <c r="S160" s="288" t="str">
        <f>IF('Council Own'!I121="A","A"," ")</f>
        <v xml:space="preserve"> </v>
      </c>
    </row>
    <row r="161" spans="1:19" x14ac:dyDescent="0.2">
      <c r="A161" s="280"/>
      <c r="B161" s="341" t="str">
        <f>'Council Own'!C17</f>
        <v>&lt;List Requirement Here&gt;</v>
      </c>
      <c r="C161" s="288" t="str">
        <f>IF('Council Own'!I17="A","A"," ")</f>
        <v xml:space="preserve"> </v>
      </c>
      <c r="E161" s="280"/>
      <c r="F161" s="341" t="str">
        <f>'Council Own'!C50</f>
        <v>&lt;List Requirement Here&gt;</v>
      </c>
      <c r="G161" s="288" t="str">
        <f>IF('Council Own'!I50="A","A"," ")</f>
        <v xml:space="preserve"> </v>
      </c>
      <c r="I161" s="280"/>
      <c r="J161" s="341" t="str">
        <f>'Council Own'!C74</f>
        <v>&lt;List Requirement Here&gt;</v>
      </c>
      <c r="K161" s="288" t="str">
        <f>IF('Council Own'!I68="A","A"," ")</f>
        <v xml:space="preserve"> </v>
      </c>
      <c r="M161" s="280"/>
      <c r="N161" s="341" t="str">
        <f>'Council Own'!C98</f>
        <v>&lt;List Requirement Here&gt;</v>
      </c>
      <c r="O161" s="288" t="str">
        <f>IF('Council Own'!I98="A","A"," ")</f>
        <v xml:space="preserve"> </v>
      </c>
      <c r="Q161" s="280"/>
      <c r="R161" s="341" t="str">
        <f>'Council Own'!C122</f>
        <v>&lt;List Requirement Here&gt;</v>
      </c>
      <c r="S161" s="288" t="str">
        <f>IF('Council Own'!I122="A","A"," ")</f>
        <v xml:space="preserve"> </v>
      </c>
    </row>
    <row r="162" spans="1:19" x14ac:dyDescent="0.2">
      <c r="A162" s="280"/>
      <c r="B162" s="341" t="str">
        <f>'Council Own'!C18</f>
        <v>&lt;List Requirement Here&gt;</v>
      </c>
      <c r="C162" s="288" t="str">
        <f>IF('Council Own'!I18="A","A"," ")</f>
        <v xml:space="preserve"> </v>
      </c>
    </row>
    <row r="163" spans="1:19" x14ac:dyDescent="0.2">
      <c r="A163" s="280">
        <v>4</v>
      </c>
      <c r="B163" s="341" t="str">
        <f>'Council Own'!C19</f>
        <v>&lt;List Requirement Here&gt;</v>
      </c>
      <c r="C163" s="288" t="str">
        <f>IF('Council Own'!I19="A","A","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Own'!I20="A","A"," ")</f>
        <v xml:space="preserve"> </v>
      </c>
      <c r="F164" s="495" t="str">
        <f>'Fun Patches'!C5</f>
        <v>&lt;List Patch Here&gt;</v>
      </c>
      <c r="G164" s="496"/>
      <c r="H164" s="281" t="str">
        <f>IF('Fun Patches'!I5="A","A"," ")</f>
        <v xml:space="preserve"> </v>
      </c>
      <c r="J164" s="487" t="str">
        <f>'Fun Patches'!C24</f>
        <v>&lt;List Patch Here&gt;</v>
      </c>
      <c r="K164" s="488"/>
      <c r="L164" s="288" t="str">
        <f>IF('Fun Patches'!I24="A","A"," ")</f>
        <v xml:space="preserve"> </v>
      </c>
      <c r="N164" s="487" t="str">
        <f>'Fun Patches'!C43</f>
        <v>&lt;List Patch Here&gt;</v>
      </c>
      <c r="O164" s="488"/>
      <c r="P164" s="288" t="str">
        <f>IF('Fun Patches'!I43="A","A"," ")</f>
        <v xml:space="preserve"> </v>
      </c>
    </row>
    <row r="165" spans="1:19" x14ac:dyDescent="0.2">
      <c r="A165" s="280"/>
      <c r="B165" s="341" t="str">
        <f>'Council Own'!C21</f>
        <v>&lt;List Requirement Here&gt;</v>
      </c>
      <c r="C165" s="288" t="str">
        <f>IF('Council Own'!I21="A","A"," ")</f>
        <v xml:space="preserve"> </v>
      </c>
      <c r="F165" s="487" t="str">
        <f>'Fun Patches'!C6</f>
        <v>&lt;List Patch Here&gt;</v>
      </c>
      <c r="G165" s="488"/>
      <c r="H165" s="288" t="str">
        <f>IF('Fun Patches'!I6="A","A"," ")</f>
        <v xml:space="preserve"> </v>
      </c>
      <c r="J165" s="487" t="str">
        <f>'Fun Patches'!C25</f>
        <v>&lt;List Patch Here&gt;</v>
      </c>
      <c r="K165" s="488"/>
      <c r="L165" s="288" t="str">
        <f>IF('Fun Patches'!I25="A","A"," ")</f>
        <v xml:space="preserve"> </v>
      </c>
      <c r="N165" s="487" t="str">
        <f>'Fun Patches'!C44</f>
        <v>&lt;List Patch Here&gt;</v>
      </c>
      <c r="O165" s="488"/>
      <c r="P165" s="288" t="str">
        <f>IF('Fun Patches'!I44="A","A"," ")</f>
        <v xml:space="preserve"> </v>
      </c>
    </row>
    <row r="166" spans="1:19" x14ac:dyDescent="0.2">
      <c r="A166" s="280"/>
      <c r="B166" s="341" t="str">
        <f>'Council Own'!C22</f>
        <v>&lt;List Requirement Here&gt;</v>
      </c>
      <c r="C166" s="288" t="str">
        <f>IF('Council Own'!I22="A","A"," ")</f>
        <v xml:space="preserve"> </v>
      </c>
      <c r="F166" s="487" t="str">
        <f>'Fun Patches'!C7</f>
        <v>&lt;List Patch Here&gt;</v>
      </c>
      <c r="G166" s="488"/>
      <c r="H166" s="288" t="str">
        <f>IF('Fun Patches'!I7="A","A"," ")</f>
        <v xml:space="preserve"> </v>
      </c>
      <c r="J166" s="487" t="str">
        <f>'Fun Patches'!C26</f>
        <v>&lt;List Patch Here&gt;</v>
      </c>
      <c r="K166" s="488"/>
      <c r="L166" s="288" t="str">
        <f>IF('Fun Patches'!I26="A","A"," ")</f>
        <v xml:space="preserve"> </v>
      </c>
      <c r="N166" s="487" t="str">
        <f>'Fun Patches'!C45</f>
        <v>&lt;List Patch Here&gt;</v>
      </c>
      <c r="O166" s="488"/>
      <c r="P166" s="288" t="str">
        <f>IF('Fun Patches'!I45="A","A"," ")</f>
        <v xml:space="preserve"> </v>
      </c>
    </row>
    <row r="167" spans="1:19" x14ac:dyDescent="0.2">
      <c r="A167" s="280">
        <v>5</v>
      </c>
      <c r="B167" s="341" t="str">
        <f>'Council Own'!C23</f>
        <v>&lt;List Requirement Here&gt;</v>
      </c>
      <c r="C167" s="288" t="str">
        <f>IF('Council Own'!I23="A","A"," ")</f>
        <v xml:space="preserve"> </v>
      </c>
      <c r="F167" s="487" t="str">
        <f>'Fun Patches'!C8</f>
        <v>&lt;List Patch Here&gt;</v>
      </c>
      <c r="G167" s="488"/>
      <c r="H167" s="288" t="str">
        <f>IF('Fun Patches'!I8="A","A"," ")</f>
        <v xml:space="preserve"> </v>
      </c>
      <c r="J167" s="487" t="str">
        <f>'Fun Patches'!C27</f>
        <v>&lt;List Patch Here&gt;</v>
      </c>
      <c r="K167" s="488"/>
      <c r="L167" s="288" t="str">
        <f>IF('Fun Patches'!I27="A","A"," ")</f>
        <v xml:space="preserve"> </v>
      </c>
      <c r="N167" s="487" t="str">
        <f>'Fun Patches'!C46</f>
        <v>&lt;List Patch Here&gt;</v>
      </c>
      <c r="O167" s="488"/>
      <c r="P167" s="288" t="str">
        <f>IF('Fun Patches'!I46="A","A"," ")</f>
        <v xml:space="preserve"> </v>
      </c>
    </row>
    <row r="168" spans="1:19" x14ac:dyDescent="0.2">
      <c r="A168" s="280"/>
      <c r="B168" s="341" t="str">
        <f>'Council Own'!C24</f>
        <v>&lt;List Requirement Here&gt;</v>
      </c>
      <c r="C168" s="288" t="str">
        <f>IF('Council Own'!I24="A","A"," ")</f>
        <v xml:space="preserve"> </v>
      </c>
      <c r="F168" s="487" t="str">
        <f>'Fun Patches'!C9</f>
        <v>&lt;List Patch Here&gt;</v>
      </c>
      <c r="G168" s="488"/>
      <c r="H168" s="288" t="str">
        <f>IF('Fun Patches'!I9="A","A"," ")</f>
        <v xml:space="preserve"> </v>
      </c>
      <c r="J168" s="487" t="str">
        <f>'Fun Patches'!C28</f>
        <v>&lt;List Patch Here&gt;</v>
      </c>
      <c r="K168" s="488"/>
      <c r="L168" s="288" t="str">
        <f>IF('Fun Patches'!I28="A","A"," ")</f>
        <v xml:space="preserve"> </v>
      </c>
      <c r="N168" s="495" t="str">
        <f>'Fun Patches'!C47</f>
        <v>&lt;List Patch Here&gt;</v>
      </c>
      <c r="O168" s="496"/>
      <c r="P168" s="281" t="str">
        <f>IF('Fun Patches'!I47="A","A"," ")</f>
        <v xml:space="preserve"> </v>
      </c>
    </row>
    <row r="169" spans="1:19" x14ac:dyDescent="0.2">
      <c r="A169" s="280"/>
      <c r="B169" s="341" t="str">
        <f>'Council Own'!C25</f>
        <v>&lt;List Requirement Here&gt;</v>
      </c>
      <c r="C169" s="288" t="str">
        <f>IF('Council Own'!I25="A","A"," ")</f>
        <v xml:space="preserve"> </v>
      </c>
      <c r="F169" s="487" t="str">
        <f>'Fun Patches'!C10</f>
        <v>&lt;List Patch Here&gt;</v>
      </c>
      <c r="G169" s="488"/>
      <c r="H169" s="288" t="str">
        <f>IF('Fun Patches'!I10="A","A"," ")</f>
        <v xml:space="preserve"> </v>
      </c>
      <c r="J169" s="487" t="str">
        <f>'Fun Patches'!C29</f>
        <v>&lt;List Patch Here&gt;</v>
      </c>
      <c r="K169" s="488"/>
      <c r="L169" s="288" t="str">
        <f>IF('Fun Patches'!I29="A","A"," ")</f>
        <v xml:space="preserve"> </v>
      </c>
      <c r="N169" s="487" t="str">
        <f>'Fun Patches'!C48</f>
        <v>&lt;List Patch Here&gt;</v>
      </c>
      <c r="O169" s="488"/>
      <c r="P169" s="288" t="str">
        <f>IF('Fun Patches'!I48="A","A"," ")</f>
        <v xml:space="preserve"> </v>
      </c>
    </row>
    <row r="170" spans="1:19" ht="12.75" customHeight="1" x14ac:dyDescent="0.2">
      <c r="A170" s="280"/>
      <c r="B170" s="341" t="str">
        <f>'Council Own'!C26</f>
        <v>&lt;List Requirement Here&gt;</v>
      </c>
      <c r="C170" s="288" t="str">
        <f>IF('Council Own'!I26="A","A"," ")</f>
        <v xml:space="preserve"> </v>
      </c>
      <c r="F170" s="487" t="str">
        <f>'Fun Patches'!C11</f>
        <v>&lt;List Patch Here&gt;</v>
      </c>
      <c r="G170" s="488"/>
      <c r="H170" s="288" t="str">
        <f>IF('Fun Patches'!I11="A","A"," ")</f>
        <v xml:space="preserve"> </v>
      </c>
      <c r="J170" s="487" t="str">
        <f>'Fun Patches'!C30</f>
        <v>&lt;List Patch Here&gt;</v>
      </c>
      <c r="K170" s="488"/>
      <c r="L170" s="288" t="str">
        <f>IF('Fun Patches'!I30="A","A"," ")</f>
        <v xml:space="preserve"> </v>
      </c>
      <c r="N170" s="487" t="str">
        <f>'Fun Patches'!C49</f>
        <v>&lt;List Patch Here&gt;</v>
      </c>
      <c r="O170" s="488"/>
      <c r="P170" s="288" t="str">
        <f>IF('Fun Patches'!I49="A","A"," ")</f>
        <v xml:space="preserve"> </v>
      </c>
    </row>
    <row r="171" spans="1:19" ht="12.75" customHeight="1" x14ac:dyDescent="0.2">
      <c r="F171" s="487" t="str">
        <f>'Fun Patches'!C12</f>
        <v>&lt;List Patch Here&gt;</v>
      </c>
      <c r="G171" s="488"/>
      <c r="H171" s="288" t="str">
        <f>IF('Fun Patches'!I12="A","A"," ")</f>
        <v xml:space="preserve"> </v>
      </c>
      <c r="J171" s="487" t="str">
        <f>'Fun Patches'!C31</f>
        <v>&lt;List Patch Here&gt;</v>
      </c>
      <c r="K171" s="488"/>
      <c r="L171" s="288" t="str">
        <f>IF('Fun Patches'!I31="A","A"," ")</f>
        <v xml:space="preserve"> </v>
      </c>
      <c r="N171" s="487" t="str">
        <f>'Fun Patches'!C50</f>
        <v>&lt;List Patch Here&gt;</v>
      </c>
      <c r="O171" s="488"/>
      <c r="P171" s="288" t="str">
        <f>IF('Fun Patches'!I50="A","A"," ")</f>
        <v xml:space="preserve"> </v>
      </c>
    </row>
    <row r="172" spans="1:19" x14ac:dyDescent="0.2">
      <c r="A172" s="509" t="s">
        <v>81</v>
      </c>
      <c r="B172" s="510"/>
      <c r="C172" s="510"/>
      <c r="F172" s="487" t="str">
        <f>'Fun Patches'!C13</f>
        <v>&lt;List Patch Here&gt;</v>
      </c>
      <c r="G172" s="488"/>
      <c r="H172" s="288" t="str">
        <f>IF('Fun Patches'!I13="A","A"," ")</f>
        <v xml:space="preserve"> </v>
      </c>
      <c r="J172" s="487" t="str">
        <f>'Fun Patches'!C32</f>
        <v>&lt;List Patch Here&gt;</v>
      </c>
      <c r="K172" s="488"/>
      <c r="L172" s="288" t="str">
        <f>IF('Fun Patches'!I32="A","A"," ")</f>
        <v xml:space="preserve"> </v>
      </c>
      <c r="N172" s="487" t="str">
        <f>'Fun Patches'!C51</f>
        <v>&lt;List Patch Here&gt;</v>
      </c>
      <c r="O172" s="488"/>
      <c r="P172" s="288" t="str">
        <f>IF('Fun Patches'!I51="A","A"," ")</f>
        <v xml:space="preserve"> </v>
      </c>
    </row>
    <row r="173" spans="1:19" x14ac:dyDescent="0.2">
      <c r="A173" s="500" t="s">
        <v>82</v>
      </c>
      <c r="B173" s="501"/>
      <c r="C173" s="502"/>
      <c r="F173" s="487" t="str">
        <f>'Fun Patches'!C14</f>
        <v>&lt;List Patch Here&gt;</v>
      </c>
      <c r="G173" s="488"/>
      <c r="H173" s="288" t="str">
        <f>IF('Fun Patches'!I14="A","A"," ")</f>
        <v xml:space="preserve"> </v>
      </c>
      <c r="J173" s="487" t="str">
        <f>'Fun Patches'!C33</f>
        <v>&lt;List Patch Here&gt;</v>
      </c>
      <c r="K173" s="488"/>
      <c r="L173" s="288" t="str">
        <f>IF('Fun Patches'!I33="A","A"," ")</f>
        <v xml:space="preserve"> </v>
      </c>
      <c r="N173" s="487" t="str">
        <f>'Fun Patches'!C52</f>
        <v>&lt;List Patch Here&gt;</v>
      </c>
      <c r="O173" s="488"/>
      <c r="P173" s="288" t="str">
        <f>IF('Fun Patches'!I52="A","A"," ")</f>
        <v xml:space="preserve"> </v>
      </c>
    </row>
    <row r="174" spans="1:19" x14ac:dyDescent="0.2">
      <c r="A174" s="500" t="s">
        <v>83</v>
      </c>
      <c r="B174" s="501"/>
      <c r="C174" s="502"/>
      <c r="F174" s="487" t="str">
        <f>'Fun Patches'!C15</f>
        <v>&lt;List Patch Here&gt;</v>
      </c>
      <c r="G174" s="488"/>
      <c r="H174" s="288" t="str">
        <f>IF('Fun Patches'!I15="A","A"," ")</f>
        <v xml:space="preserve"> </v>
      </c>
      <c r="J174" s="487" t="str">
        <f>'Fun Patches'!C34</f>
        <v>&lt;List Patch Here&gt;</v>
      </c>
      <c r="K174" s="488"/>
      <c r="L174" s="288" t="str">
        <f>IF('Fun Patches'!I34="A","A"," ")</f>
        <v xml:space="preserve"> </v>
      </c>
      <c r="N174" s="487" t="str">
        <f>'Fun Patches'!C53</f>
        <v>&lt;List Patch Here&gt;</v>
      </c>
      <c r="O174" s="488"/>
      <c r="P174" s="288" t="str">
        <f>IF('Fun Patches'!I53="A","A"," ")</f>
        <v xml:space="preserve"> </v>
      </c>
    </row>
    <row r="175" spans="1:19" x14ac:dyDescent="0.2">
      <c r="A175" s="497" t="s">
        <v>84</v>
      </c>
      <c r="B175" s="498"/>
      <c r="C175" s="499"/>
      <c r="F175" s="487" t="str">
        <f>'Fun Patches'!C16</f>
        <v>&lt;List Patch Here&gt;</v>
      </c>
      <c r="G175" s="488"/>
      <c r="H175" s="288" t="str">
        <f>IF('Fun Patches'!I16="A","A"," ")</f>
        <v xml:space="preserve"> </v>
      </c>
      <c r="J175" s="487" t="str">
        <f>'Fun Patches'!C35</f>
        <v>&lt;List Patch Here&gt;</v>
      </c>
      <c r="K175" s="488"/>
      <c r="L175" s="288" t="str">
        <f>IF('Fun Patches'!I35="A","A"," ")</f>
        <v xml:space="preserve"> </v>
      </c>
      <c r="N175" s="487" t="str">
        <f>'Fun Patches'!C54</f>
        <v>&lt;List Patch Here&gt;</v>
      </c>
      <c r="O175" s="488"/>
      <c r="P175" s="288" t="str">
        <f>IF('Fun Patches'!I54="A","A"," ")</f>
        <v xml:space="preserve"> </v>
      </c>
    </row>
    <row r="176" spans="1:19" x14ac:dyDescent="0.2">
      <c r="F176" s="495" t="str">
        <f>'Fun Patches'!C17</f>
        <v>&lt;List Patch Here&gt;</v>
      </c>
      <c r="G176" s="496"/>
      <c r="H176" s="281" t="str">
        <f>IF('Fun Patches'!I17="A","A"," ")</f>
        <v xml:space="preserve"> </v>
      </c>
      <c r="J176" s="487" t="str">
        <f>'Fun Patches'!C36</f>
        <v>&lt;List Patch Here&gt;</v>
      </c>
      <c r="K176" s="488"/>
      <c r="L176" s="288" t="str">
        <f>IF('Fun Patches'!I36="A","A"," ")</f>
        <v xml:space="preserve"> </v>
      </c>
    </row>
    <row r="177" spans="6:12" x14ac:dyDescent="0.2">
      <c r="F177" s="487" t="str">
        <f>'Fun Patches'!C18</f>
        <v>&lt;List Patch Here&gt;</v>
      </c>
      <c r="G177" s="488"/>
      <c r="H177" s="288" t="str">
        <f>IF('Fun Patches'!I18="A","A"," ")</f>
        <v xml:space="preserve"> </v>
      </c>
      <c r="J177" s="487" t="str">
        <f>'Fun Patches'!C37</f>
        <v>&lt;List Patch Here&gt;</v>
      </c>
      <c r="K177" s="488"/>
      <c r="L177" s="288" t="str">
        <f>IF('Fun Patches'!I37="A","A"," ")</f>
        <v xml:space="preserve"> </v>
      </c>
    </row>
    <row r="178" spans="6:12" x14ac:dyDescent="0.2">
      <c r="F178" s="487" t="str">
        <f>'Fun Patches'!C19</f>
        <v>&lt;List Patch Here&gt;</v>
      </c>
      <c r="G178" s="488"/>
      <c r="H178" s="288" t="str">
        <f>IF('Fun Patches'!I19="A","A"," ")</f>
        <v xml:space="preserve"> </v>
      </c>
      <c r="J178" s="487" t="str">
        <f>'Fun Patches'!C38</f>
        <v>&lt;List Patch Here&gt;</v>
      </c>
      <c r="K178" s="488"/>
      <c r="L178" s="288" t="str">
        <f>IF('Fun Patches'!I38="A","A"," ")</f>
        <v xml:space="preserve"> </v>
      </c>
    </row>
    <row r="179" spans="6:12" x14ac:dyDescent="0.2">
      <c r="F179" s="487" t="str">
        <f>'Fun Patches'!C20</f>
        <v>&lt;List Patch Here&gt;</v>
      </c>
      <c r="G179" s="488"/>
      <c r="H179" s="288" t="str">
        <f>IF('Fun Patches'!I20="A","A"," ")</f>
        <v xml:space="preserve"> </v>
      </c>
      <c r="J179" s="487" t="str">
        <f>'Fun Patches'!C39</f>
        <v>&lt;List Patch Here&gt;</v>
      </c>
      <c r="K179" s="488"/>
      <c r="L179" s="288" t="str">
        <f>IF('Fun Patches'!I39="A","A"," ")</f>
        <v xml:space="preserve"> </v>
      </c>
    </row>
    <row r="180" spans="6:12" x14ac:dyDescent="0.2">
      <c r="F180" s="487" t="str">
        <f>'Fun Patches'!C21</f>
        <v>&lt;List Patch Here&gt;</v>
      </c>
      <c r="G180" s="488"/>
      <c r="H180" s="288" t="str">
        <f>IF('Fun Patches'!I21="A","A"," ")</f>
        <v xml:space="preserve"> </v>
      </c>
      <c r="J180" s="487" t="str">
        <f>'Fun Patches'!C40</f>
        <v>&lt;List Patch Here&gt;</v>
      </c>
      <c r="K180" s="488"/>
      <c r="L180" s="288" t="str">
        <f>IF('Fun Patches'!I40="A","A"," ")</f>
        <v xml:space="preserve"> </v>
      </c>
    </row>
    <row r="181" spans="6:12" x14ac:dyDescent="0.2">
      <c r="F181" s="487" t="str">
        <f>'Fun Patches'!C22</f>
        <v>&lt;List Patch Here&gt;</v>
      </c>
      <c r="G181" s="488"/>
      <c r="H181" s="288" t="str">
        <f>IF('Fun Patches'!I22="A","A"," ")</f>
        <v xml:space="preserve"> </v>
      </c>
      <c r="J181" s="487" t="str">
        <f>'Fun Patches'!C41</f>
        <v>&lt;List Patch Here&gt;</v>
      </c>
      <c r="K181" s="488"/>
      <c r="L181" s="288" t="str">
        <f>IF('Fun Patches'!I41="A","A"," ")</f>
        <v xml:space="preserve"> </v>
      </c>
    </row>
    <row r="182" spans="6:12" x14ac:dyDescent="0.2">
      <c r="F182" s="487" t="str">
        <f>'Fun Patches'!C23</f>
        <v>&lt;List Patch Here&gt;</v>
      </c>
      <c r="G182" s="488"/>
      <c r="H182" s="288" t="str">
        <f>IF('Fun Patches'!I23="A","A"," ")</f>
        <v xml:space="preserve"> </v>
      </c>
      <c r="J182" s="487" t="str">
        <f>'Fun Patches'!C42</f>
        <v>&lt;List Patch Here&gt;</v>
      </c>
      <c r="K182" s="488"/>
      <c r="L182" s="288" t="str">
        <f>IF('Fun Patches'!I42="A","A","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oqU6U6pGX8DtMhZawiSEqk9bXusAXi227174oBa85Wa0QBmwTkSh7LMtlcNAmAB4PA+AzKvCxI3B+RgMR+b3zQ==" saltValue="9x348PwHXw4GOonON6LIsA=="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A86:C86"/>
    <mergeCell ref="A87:B87"/>
    <mergeCell ref="Q70:S70"/>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366"/>
  <sheetViews>
    <sheetView showGridLines="0" topLeftCell="A62" zoomScale="90" zoomScaleNormal="90" workbookViewId="0">
      <selection activeCell="C87" sqref="C87"/>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7</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IF(Badges!J58="A","A"," ")</f>
        <v xml:space="preserve"> </v>
      </c>
      <c r="I4" s="280"/>
      <c r="J4" s="283" t="str">
        <f>Badges!C132</f>
        <v>Make a pinch pot</v>
      </c>
      <c r="K4" s="281" t="str">
        <f>IF(Badges!J132="A","A"," ")</f>
        <v xml:space="preserve"> </v>
      </c>
      <c r="M4" s="280"/>
      <c r="N4" s="283" t="str">
        <f>Badges!C205</f>
        <v>GORP</v>
      </c>
      <c r="O4" s="281" t="str">
        <f>IF(Badges!J205="A","A"," ")</f>
        <v xml:space="preserve"> </v>
      </c>
      <c r="Q4" s="280"/>
      <c r="R4" s="283" t="str">
        <f>Badges!C279</f>
        <v>If you have a pet of your own, make</v>
      </c>
      <c r="S4" s="281" t="str">
        <f>IF(Badges!J279="A","A"," ")</f>
        <v xml:space="preserve"> </v>
      </c>
      <c r="T4" s="526"/>
      <c r="U4" s="526"/>
    </row>
    <row r="5" spans="1:21" ht="12.75" customHeight="1" x14ac:dyDescent="0.2">
      <c r="A5" s="514" t="str">
        <f>Summary!A5</f>
        <v>Computer Expert</v>
      </c>
      <c r="B5" s="515"/>
      <c r="C5" s="330" t="str">
        <f>IF(Badges!J28="C","C",IF(Badges!J28="P","P",""))</f>
        <v/>
      </c>
      <c r="E5" s="280"/>
      <c r="F5" s="283" t="str">
        <f>Badges!C59</f>
        <v>Ask a dancer for help</v>
      </c>
      <c r="G5" s="281" t="str">
        <f>IF(Badges!J59="A","A"," ")</f>
        <v xml:space="preserve"> </v>
      </c>
      <c r="I5" s="280"/>
      <c r="J5" s="283" t="str">
        <f>Badges!C133</f>
        <v>Make a coil pot</v>
      </c>
      <c r="K5" s="281" t="str">
        <f>IF(Badges!J133="A","A"," ")</f>
        <v xml:space="preserve"> </v>
      </c>
      <c r="M5" s="280"/>
      <c r="N5" s="283" t="str">
        <f>Badges!C206</f>
        <v>Make a "walking salad"</v>
      </c>
      <c r="O5" s="281" t="str">
        <f>IF(Badges!J206="A","A"," ")</f>
        <v xml:space="preserve"> </v>
      </c>
      <c r="Q5" s="280"/>
      <c r="R5" s="283" t="str">
        <f>Badges!C280</f>
        <v>Volunteer to feed someone else's</v>
      </c>
      <c r="S5" s="281" t="str">
        <f>IF(Badges!J280="A","A"," ")</f>
        <v xml:space="preserve"> </v>
      </c>
      <c r="T5" s="526"/>
      <c r="U5" s="526"/>
    </row>
    <row r="6" spans="1:21" ht="12.75" customHeight="1" x14ac:dyDescent="0.2">
      <c r="A6" s="503" t="str">
        <f>Summary!A6</f>
        <v>My Best Self</v>
      </c>
      <c r="B6" s="504"/>
      <c r="C6" s="282" t="str">
        <f>IF(Badges!J51="C","C",IF(Badges!J51="P","P",""))</f>
        <v/>
      </c>
      <c r="E6" s="280"/>
      <c r="F6" s="283" t="str">
        <f>Badges!C60</f>
        <v>Try "dancersise"</v>
      </c>
      <c r="G6" s="281" t="str">
        <f>IF(Badges!J60="A","A"," ")</f>
        <v xml:space="preserve"> </v>
      </c>
      <c r="I6" s="280"/>
      <c r="J6" s="283" t="str">
        <f>Badges!C134</f>
        <v>Make a slab pot</v>
      </c>
      <c r="K6" s="281" t="str">
        <f>IF(Badges!J134="A","A"," ")</f>
        <v xml:space="preserve"> </v>
      </c>
      <c r="M6" s="280"/>
      <c r="N6" s="283" t="str">
        <f>Badges!C207</f>
        <v>Bring a "nose-bag lunch"</v>
      </c>
      <c r="O6" s="281" t="str">
        <f>IF(Badges!J207="A","A"," ")</f>
        <v xml:space="preserve"> </v>
      </c>
      <c r="Q6" s="280"/>
      <c r="R6" s="283" t="str">
        <f>Badges!C281</f>
        <v>Make a pet budget for two pets</v>
      </c>
      <c r="S6" s="281" t="str">
        <f>IF(Badges!J281="A","A"," ")</f>
        <v xml:space="preserve"> </v>
      </c>
      <c r="T6" s="526"/>
      <c r="U6" s="526"/>
    </row>
    <row r="7" spans="1:21" x14ac:dyDescent="0.2">
      <c r="A7" s="503" t="str">
        <f>Summary!A7</f>
        <v>Dancer</v>
      </c>
      <c r="B7" s="504"/>
      <c r="C7" s="282" t="str">
        <f>IF(Badges!J74="C","C",IF(Badges!J74="P","P",""))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IF(Badges!J97="C","C",IF(Badges!J97="P","P",""))</f>
        <v/>
      </c>
      <c r="E8" s="280"/>
      <c r="F8" s="283" t="str">
        <f>Badges!C62</f>
        <v>Head to the studio</v>
      </c>
      <c r="G8" s="281" t="str">
        <f>IF(Badges!J62="A","A"," ")</f>
        <v xml:space="preserve"> </v>
      </c>
      <c r="I8" s="280"/>
      <c r="J8" s="283" t="str">
        <f>Badges!C136</f>
        <v>Decorate a tile</v>
      </c>
      <c r="K8" s="281" t="str">
        <f>IF(Badges!J136="A","A"," ")</f>
        <v xml:space="preserve"> </v>
      </c>
      <c r="M8" s="280"/>
      <c r="N8" s="283" t="str">
        <f>Badges!C209</f>
        <v>Have a scavenger hunt</v>
      </c>
      <c r="O8" s="281" t="str">
        <f>IF(Badges!J209="A","A"," ")</f>
        <v xml:space="preserve"> </v>
      </c>
      <c r="Q8" s="280">
        <v>1</v>
      </c>
      <c r="R8" s="283" t="str">
        <f>Badges!C285</f>
        <v>Try a scavenger hunt</v>
      </c>
      <c r="S8" s="294"/>
    </row>
    <row r="9" spans="1:21" x14ac:dyDescent="0.2">
      <c r="A9" s="512" t="str">
        <f>Summary!A9</f>
        <v>My Family Story</v>
      </c>
      <c r="B9" s="513"/>
      <c r="C9" s="329" t="str">
        <f>IF(Badges!J120="C","C",IF(Badges!J120="P","P",""))</f>
        <v/>
      </c>
      <c r="E9" s="280"/>
      <c r="F9" s="283" t="str">
        <f>Badges!C63</f>
        <v>Team up with an adult to find</v>
      </c>
      <c r="G9" s="281" t="str">
        <f>IF(Badges!J63="A","A"," ")</f>
        <v xml:space="preserve"> </v>
      </c>
      <c r="I9" s="280"/>
      <c r="J9" s="283" t="str">
        <f>Badges!C137</f>
        <v>Make a pinch or slab sculpture</v>
      </c>
      <c r="K9" s="281" t="str">
        <f>IF(Badges!J137="A","A"," ")</f>
        <v xml:space="preserve"> </v>
      </c>
      <c r="M9" s="280"/>
      <c r="N9" s="283" t="str">
        <f>Badges!C210</f>
        <v>Play "I Spy"</v>
      </c>
      <c r="O9" s="281" t="str">
        <f>IF(Badges!J210="A","A"," ")</f>
        <v xml:space="preserve"> </v>
      </c>
      <c r="Q9" s="280"/>
      <c r="R9" s="283" t="str">
        <f>Badges!C286</f>
        <v>Find it</v>
      </c>
      <c r="S9" s="281" t="str">
        <f>IF(Badges!J286="A","A"," ")</f>
        <v xml:space="preserve"> </v>
      </c>
    </row>
    <row r="10" spans="1:21" x14ac:dyDescent="0.2">
      <c r="A10" s="505" t="str">
        <f>Summary!A10</f>
        <v>It's Your Planet -- Love It!</v>
      </c>
      <c r="B10" s="505"/>
      <c r="C10" s="505"/>
      <c r="E10" s="280"/>
      <c r="F10" s="283" t="str">
        <f>Badges!C64</f>
        <v>Pretend you're a Girl Scout</v>
      </c>
      <c r="G10" s="281" t="str">
        <f>IF(Badges!J64="A","A"," ")</f>
        <v xml:space="preserve"> </v>
      </c>
      <c r="I10" s="280"/>
      <c r="J10" s="283" t="str">
        <f>Badges!C138</f>
        <v>Make beads for jewelry</v>
      </c>
      <c r="K10" s="281" t="str">
        <f>IF(Badges!J138="A","A"," ")</f>
        <v xml:space="preserve"> </v>
      </c>
      <c r="M10" s="280"/>
      <c r="N10" s="283" t="str">
        <f>Badges!C211</f>
        <v>Do a detective hike</v>
      </c>
      <c r="O10" s="281" t="str">
        <f>IF(Badges!J211="A","A"," ")</f>
        <v xml:space="preserve"> </v>
      </c>
      <c r="Q10" s="280"/>
      <c r="R10" s="283" t="str">
        <f>Badges!C287</f>
        <v>See it</v>
      </c>
      <c r="S10" s="281" t="str">
        <f>IF(Badges!J287="A","A"," ")</f>
        <v xml:space="preserve"> </v>
      </c>
    </row>
    <row r="11" spans="1:21" x14ac:dyDescent="0.2">
      <c r="A11" s="514" t="str">
        <f>Summary!A11</f>
        <v>Potter</v>
      </c>
      <c r="B11" s="515"/>
      <c r="C11" s="330" t="str">
        <f>IF(Badges!J144="C","C",IF(Badges!J144="P","P",""))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IF(Badges!J288="A","A"," ")</f>
        <v xml:space="preserve"> </v>
      </c>
    </row>
    <row r="12" spans="1:21" x14ac:dyDescent="0.2">
      <c r="A12" s="503" t="str">
        <f>Summary!A12</f>
        <v>Household Elf</v>
      </c>
      <c r="B12" s="504"/>
      <c r="C12" s="282" t="str">
        <f>IF(Badges!J167="C","C",IF(Badges!J167="P","P",""))</f>
        <v/>
      </c>
      <c r="E12" s="280"/>
      <c r="F12" s="283" t="str">
        <f>Badges!C66</f>
        <v>Create a special-occasion dance</v>
      </c>
      <c r="G12" s="281" t="str">
        <f>IF(Badges!J66="A","A"," ")</f>
        <v xml:space="preserve"> </v>
      </c>
      <c r="I12" s="280"/>
      <c r="J12" s="283" t="str">
        <f>Badges!C140</f>
        <v>Dip your pottery</v>
      </c>
      <c r="K12" s="281" t="str">
        <f>IF(Badges!J140="A","A","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IF(Badges!J190="C","C",IF(Badges!J190="P","P",""))</f>
        <v/>
      </c>
      <c r="E13" s="280"/>
      <c r="F13" s="283" t="str">
        <f>Badges!C67</f>
        <v>Use dance to tell a story</v>
      </c>
      <c r="G13" s="281" t="str">
        <f>IF(Badges!J67="A","A"," ")</f>
        <v xml:space="preserve"> </v>
      </c>
      <c r="I13" s="280"/>
      <c r="J13" s="283" t="str">
        <f>Badges!C141</f>
        <v>Paint on glaze</v>
      </c>
      <c r="K13" s="281" t="str">
        <f>IF(Badges!J141="A","A"," ")</f>
        <v xml:space="preserve"> </v>
      </c>
      <c r="M13" s="280"/>
      <c r="N13" s="283" t="str">
        <f>Badges!C216</f>
        <v>Set your alarm</v>
      </c>
      <c r="O13" s="281" t="str">
        <f>IF(Badges!J216="A","A"," ")</f>
        <v xml:space="preserve"> </v>
      </c>
      <c r="Q13" s="280"/>
      <c r="R13" s="283" t="str">
        <f>Badges!C290</f>
        <v>Get a clue</v>
      </c>
      <c r="S13" s="281" t="str">
        <f>IF(Badges!J290="A","A"," ")</f>
        <v xml:space="preserve"> </v>
      </c>
    </row>
    <row r="14" spans="1:21" x14ac:dyDescent="0.2">
      <c r="A14" s="503" t="str">
        <f>Summary!A14</f>
        <v>Hiker</v>
      </c>
      <c r="B14" s="504"/>
      <c r="C14" s="282" t="str">
        <f>IF(Badges!J213="C","C",IF(Badges!J213="P","P",""))</f>
        <v/>
      </c>
      <c r="E14" s="280"/>
      <c r="F14" s="283" t="str">
        <f>Badges!C68</f>
        <v>Make up a dance to your favorite</v>
      </c>
      <c r="G14" s="281" t="str">
        <f>IF(Badges!J68="A","A"," ")</f>
        <v xml:space="preserve"> </v>
      </c>
      <c r="I14" s="280"/>
      <c r="J14" s="283" t="str">
        <f>Badges!C142</f>
        <v>Sponge paint your pottery</v>
      </c>
      <c r="K14" s="281" t="str">
        <f>IF(Badges!J142="A","A"," ")</f>
        <v xml:space="preserve"> </v>
      </c>
      <c r="M14" s="280"/>
      <c r="N14" s="283" t="str">
        <f>Badges!C217</f>
        <v>Lay out your clothes</v>
      </c>
      <c r="O14" s="281" t="str">
        <f>IF(Badges!J217="A","A"," ")</f>
        <v xml:space="preserve"> </v>
      </c>
      <c r="Q14" s="280"/>
      <c r="R14" s="283" t="str">
        <f>Badges!C291</f>
        <v>Mystery box</v>
      </c>
      <c r="S14" s="281" t="str">
        <f>IF(Badges!J291="A","A"," ")</f>
        <v xml:space="preserve"> </v>
      </c>
    </row>
    <row r="15" spans="1:21" x14ac:dyDescent="0.2">
      <c r="A15" s="512" t="str">
        <f>Summary!A15</f>
        <v>My Great Day</v>
      </c>
      <c r="B15" s="513"/>
      <c r="C15" s="329" t="str">
        <f>IF(Badges!J236="C","C",IF(Badges!J236="P","P",""))</f>
        <v/>
      </c>
      <c r="E15" s="280">
        <v>5</v>
      </c>
      <c r="F15" s="283" t="str">
        <f>Badges!C69</f>
        <v>Show your moves</v>
      </c>
      <c r="G15" s="294"/>
      <c r="I15" s="489" t="str">
        <f>Badges!B145</f>
        <v>Household Elf</v>
      </c>
      <c r="J15" s="490"/>
      <c r="K15" s="490"/>
      <c r="M15" s="280"/>
      <c r="N15" s="283" t="str">
        <f>Badges!C218</f>
        <v>Make your bed</v>
      </c>
      <c r="O15" s="281" t="str">
        <f>IF(Badges!J218="A","A"," ")</f>
        <v xml:space="preserve"> </v>
      </c>
      <c r="Q15" s="280"/>
      <c r="R15" s="283" t="str">
        <f>Badges!C292</f>
        <v>Who's who</v>
      </c>
      <c r="S15" s="281" t="str">
        <f>IF(Badges!J292="A","A"," ")</f>
        <v xml:space="preserve"> </v>
      </c>
    </row>
    <row r="16" spans="1:21" x14ac:dyDescent="0.2">
      <c r="A16" s="505" t="str">
        <f>Summary!A16</f>
        <v>It's Your Story -- Tell It!</v>
      </c>
      <c r="B16" s="505"/>
      <c r="C16" s="505"/>
      <c r="E16" s="280"/>
      <c r="F16" s="283" t="str">
        <f>Badges!C70</f>
        <v>Throw a dance party</v>
      </c>
      <c r="G16" s="281" t="str">
        <f>IF(Badges!J70="A","A","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IF(Badges!J260="C","C",IF(Badges!J260="P","P",""))</f>
        <v/>
      </c>
      <c r="E17" s="280"/>
      <c r="F17" s="283" t="str">
        <f>Badges!C71</f>
        <v>Perform a dance show for your</v>
      </c>
      <c r="G17" s="281" t="str">
        <f>IF(Badges!J71="A","A"," ")</f>
        <v xml:space="preserve"> </v>
      </c>
      <c r="I17" s="280"/>
      <c r="J17" s="283" t="str">
        <f>Badges!C147</f>
        <v>Be a light-saver</v>
      </c>
      <c r="K17" s="281" t="str">
        <f>IF(Badges!J146="A","A"," ")</f>
        <v xml:space="preserve"> </v>
      </c>
      <c r="M17" s="280"/>
      <c r="N17" s="283" t="str">
        <f>Badges!C220</f>
        <v>Sort your school supplies</v>
      </c>
      <c r="O17" s="281" t="str">
        <f>IF(Badges!J220="A","A"," ")</f>
        <v xml:space="preserve"> </v>
      </c>
      <c r="Q17" s="280"/>
      <c r="R17" s="283" t="str">
        <f>Badges!C294</f>
        <v>Pin the tail on…</v>
      </c>
      <c r="S17" s="281" t="str">
        <f>IF(Badges!J294="A","A"," ")</f>
        <v xml:space="preserve"> </v>
      </c>
    </row>
    <row r="18" spans="1:19" x14ac:dyDescent="0.2">
      <c r="A18" s="503" t="str">
        <f>Summary!A18</f>
        <v>Pets</v>
      </c>
      <c r="B18" s="504"/>
      <c r="C18" s="282" t="str">
        <f>IF(Badges!J283="C","C",IF(Badges!J283="P","P",""))</f>
        <v/>
      </c>
      <c r="E18" s="280"/>
      <c r="F18" s="283" t="str">
        <f>Badges!C72</f>
        <v>Perform a dance for your family</v>
      </c>
      <c r="G18" s="281" t="str">
        <f>IF(Badges!J72="A","A"," ")</f>
        <v xml:space="preserve"> </v>
      </c>
      <c r="I18" s="280"/>
      <c r="J18" s="283" t="str">
        <f>Badges!C148</f>
        <v>Go on an energy scavenger hunt</v>
      </c>
      <c r="K18" s="281" t="str">
        <f>IF(Badges!J147="A","A"," ")</f>
        <v xml:space="preserve"> </v>
      </c>
      <c r="M18" s="280"/>
      <c r="N18" s="283" t="str">
        <f>Badges!C221</f>
        <v>Make and label play-stuff bins</v>
      </c>
      <c r="O18" s="281" t="str">
        <f>IF(Badges!J221="A","A"," ")</f>
        <v xml:space="preserve"> </v>
      </c>
      <c r="Q18" s="280"/>
      <c r="R18" s="283" t="str">
        <f>Badges!C295</f>
        <v>Heat things up</v>
      </c>
      <c r="S18" s="281" t="str">
        <f>IF(Badges!J295="A","A"," ")</f>
        <v xml:space="preserve"> </v>
      </c>
    </row>
    <row r="19" spans="1:19" x14ac:dyDescent="0.2">
      <c r="A19" s="503" t="str">
        <f>Summary!A19</f>
        <v>Making Games</v>
      </c>
      <c r="B19" s="504"/>
      <c r="C19" s="282" t="str">
        <f>IF(Badges!J306="C","C",IF(Badges!J306="P","P",""))</f>
        <v/>
      </c>
      <c r="E19" s="489" t="str">
        <f>Badges!B75</f>
        <v>Home Scientist</v>
      </c>
      <c r="F19" s="490"/>
      <c r="G19" s="490"/>
      <c r="I19" s="280"/>
      <c r="J19" s="283" t="str">
        <f>Badges!C149</f>
        <v>Find out about three ways to use</v>
      </c>
      <c r="K19" s="281" t="str">
        <f>IF(Badges!J148="A","A"," ")</f>
        <v xml:space="preserve"> </v>
      </c>
      <c r="M19" s="280"/>
      <c r="N19" s="283" t="str">
        <f>Badges!C222</f>
        <v>Organize your clothes</v>
      </c>
      <c r="O19" s="281" t="str">
        <f>IF(Badges!J222="A","A"," ")</f>
        <v xml:space="preserve"> </v>
      </c>
      <c r="Q19" s="280"/>
      <c r="R19" s="283" t="str">
        <f>Badges!C296</f>
        <v>Race day</v>
      </c>
      <c r="S19" s="281" t="str">
        <f>IF(Badges!J296="A","A"," ")</f>
        <v xml:space="preserve"> </v>
      </c>
    </row>
    <row r="20" spans="1:19" x14ac:dyDescent="0.2">
      <c r="A20" s="503" t="str">
        <f>Summary!A20</f>
        <v>Inventor</v>
      </c>
      <c r="B20" s="504"/>
      <c r="C20" s="282" t="str">
        <f>IF(Badges!J329="C","C",IF(Badges!J329="P","P",""))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IF(Badges!J352="C","C",IF(Badges!J352="P","P",""))</f>
        <v/>
      </c>
      <c r="E21" s="280"/>
      <c r="F21" s="283" t="str">
        <f>Badges!C77</f>
        <v>Make a salad dressing</v>
      </c>
      <c r="G21" s="281" t="str">
        <f>IF(Badges!J77="A","A"," ")</f>
        <v xml:space="preserve"> </v>
      </c>
      <c r="I21" s="280"/>
      <c r="J21" s="283" t="str">
        <f>Badges!C151</f>
        <v>Use less water by taking shorter</v>
      </c>
      <c r="K21" s="281" t="str">
        <f>IF(Badges!J150="A","A"," ")</f>
        <v xml:space="preserve"> </v>
      </c>
      <c r="M21" s="280"/>
      <c r="N21" s="283" t="str">
        <f>Badges!C224</f>
        <v>Create your own homework space</v>
      </c>
      <c r="O21" s="281" t="str">
        <f>IF(Badges!J224="A","A"," ")</f>
        <v xml:space="preserve"> </v>
      </c>
      <c r="Q21" s="280"/>
      <c r="R21" s="283" t="str">
        <f>Badges!C298</f>
        <v>You're It</v>
      </c>
      <c r="S21" s="281" t="str">
        <f>IF(Badges!J298="A","A"," ")</f>
        <v xml:space="preserve"> </v>
      </c>
    </row>
    <row r="22" spans="1:19" x14ac:dyDescent="0.2">
      <c r="A22" s="217"/>
      <c r="B22" s="327"/>
      <c r="C22" s="296"/>
      <c r="E22" s="280"/>
      <c r="F22" s="283" t="str">
        <f>Badges!C78</f>
        <v>Grow rock candy</v>
      </c>
      <c r="G22" s="281" t="str">
        <f>IF(Badges!J78="A","A"," ")</f>
        <v xml:space="preserve"> </v>
      </c>
      <c r="I22" s="280"/>
      <c r="J22" s="283" t="str">
        <f>Badges!C152</f>
        <v>Turn off the faucet when brushing</v>
      </c>
      <c r="K22" s="281" t="str">
        <f>IF(Badges!J151="A","A"," ")</f>
        <v xml:space="preserve"> </v>
      </c>
      <c r="M22" s="280"/>
      <c r="N22" s="283" t="str">
        <f>Badges!C225</f>
        <v>Make a homework station</v>
      </c>
      <c r="O22" s="281" t="str">
        <f>IF(Badges!J225="A","A"," ")</f>
        <v xml:space="preserve"> </v>
      </c>
      <c r="Q22" s="280"/>
      <c r="R22" s="283" t="str">
        <f>Badges!C299</f>
        <v>Duck, Duck, "Moo"-se</v>
      </c>
      <c r="S22" s="281" t="str">
        <f>IF(Badges!J299="A","A"," ")</f>
        <v xml:space="preserve"> </v>
      </c>
    </row>
    <row r="23" spans="1:19" x14ac:dyDescent="0.2">
      <c r="A23" s="489" t="str">
        <f>Badges!B6</f>
        <v>Computer Expert</v>
      </c>
      <c r="B23" s="490"/>
      <c r="C23" s="490"/>
      <c r="E23" s="280"/>
      <c r="F23" s="283" t="str">
        <f>Badges!C79</f>
        <v>Make your own ice cream</v>
      </c>
      <c r="G23" s="281" t="str">
        <f>IF(Badges!J79="A","A"," ")</f>
        <v xml:space="preserve"> </v>
      </c>
      <c r="I23" s="280"/>
      <c r="J23" s="283" t="str">
        <f>Badges!C153</f>
        <v>Find three ways to save water</v>
      </c>
      <c r="K23" s="281" t="str">
        <f>IF(Badges!J152="A","A"," ")</f>
        <v xml:space="preserve"> </v>
      </c>
      <c r="M23" s="280"/>
      <c r="N23" s="283" t="str">
        <f>Badges!C226</f>
        <v>Make a homework schedule</v>
      </c>
      <c r="O23" s="281" t="str">
        <f>IF(Badges!J226="A","A"," ")</f>
        <v xml:space="preserve"> </v>
      </c>
      <c r="Q23" s="280"/>
      <c r="R23" s="283" t="str">
        <f>Badges!C300</f>
        <v>Hop to it</v>
      </c>
      <c r="S23" s="281" t="str">
        <f>IF(Badges!J300="A","A","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IF(Badges!J8="A","A"," ")</f>
        <v xml:space="preserve"> </v>
      </c>
      <c r="E25" s="280"/>
      <c r="F25" s="283" t="str">
        <f>Badges!C81</f>
        <v>Follow the balloon leader</v>
      </c>
      <c r="G25" s="281" t="str">
        <f>IF(Badges!J81="A","A"," ")</f>
        <v xml:space="preserve"> </v>
      </c>
      <c r="I25" s="280"/>
      <c r="J25" s="283" t="str">
        <f>Badges!C155</f>
        <v>Make a natural cleaner</v>
      </c>
      <c r="K25" s="281" t="str">
        <f>IF(Badges!J154="A","A"," ")</f>
        <v xml:space="preserve"> </v>
      </c>
      <c r="M25" s="280"/>
      <c r="N25" s="283" t="str">
        <f>Badges!C228</f>
        <v>Make a "special dates" calendar</v>
      </c>
      <c r="O25" s="281" t="str">
        <f>IF(Badges!J228="A","A"," ")</f>
        <v xml:space="preserve"> </v>
      </c>
      <c r="Q25" s="280"/>
      <c r="R25" s="283" t="str">
        <f>Badges!C302</f>
        <v>Queen of the court</v>
      </c>
      <c r="S25" s="281" t="str">
        <f>IF(Badges!J302="A","A"," ")</f>
        <v xml:space="preserve"> </v>
      </c>
    </row>
    <row r="26" spans="1:19" x14ac:dyDescent="0.2">
      <c r="A26" s="280"/>
      <c r="B26" s="283" t="str">
        <f>Badges!C9</f>
        <v>Create a cool card</v>
      </c>
      <c r="C26" s="281" t="str">
        <f>IF(Badges!J9="A","A"," ")</f>
        <v xml:space="preserve"> </v>
      </c>
      <c r="E26" s="280"/>
      <c r="F26" s="283" t="str">
        <f>Badges!C82</f>
        <v>Make pepper dance</v>
      </c>
      <c r="G26" s="281" t="str">
        <f>IF(Badges!J82="A","A"," ")</f>
        <v xml:space="preserve"> </v>
      </c>
      <c r="I26" s="280"/>
      <c r="J26" s="283" t="str">
        <f>Badges!C156</f>
        <v>Make a natural spray to use on</v>
      </c>
      <c r="K26" s="281" t="str">
        <f>IF(Badges!J155="A","A"," ")</f>
        <v xml:space="preserve"> </v>
      </c>
      <c r="M26" s="280"/>
      <c r="N26" s="283" t="str">
        <f>Badges!C229</f>
        <v>Make a family activities schedule</v>
      </c>
      <c r="O26" s="281" t="str">
        <f>IF(Badges!J229="A","A"," ")</f>
        <v xml:space="preserve"> </v>
      </c>
      <c r="Q26" s="280"/>
      <c r="R26" s="283" t="str">
        <f>Badges!C303</f>
        <v>Field of dreams</v>
      </c>
      <c r="S26" s="281" t="str">
        <f>IF(Badges!J303="A","A"," ")</f>
        <v xml:space="preserve"> </v>
      </c>
    </row>
    <row r="27" spans="1:19" x14ac:dyDescent="0.2">
      <c r="A27" s="280"/>
      <c r="B27" s="283" t="str">
        <f>Badges!C10</f>
        <v>Build a bookmark</v>
      </c>
      <c r="C27" s="281" t="str">
        <f>IF(Badges!J10="A","A"," ")</f>
        <v xml:space="preserve"> </v>
      </c>
      <c r="E27" s="280"/>
      <c r="F27" s="283" t="str">
        <f>Badges!C79</f>
        <v>Make your own ice cream</v>
      </c>
      <c r="G27" s="281" t="str">
        <f>IF(Badges!J83="A","A"," ")</f>
        <v xml:space="preserve"> </v>
      </c>
      <c r="I27" s="280"/>
      <c r="J27" s="283" t="str">
        <f>Badges!C157</f>
        <v>Take your own reusable bag to the</v>
      </c>
      <c r="K27" s="281" t="str">
        <f>IF(Badges!J156="A","A"," ")</f>
        <v xml:space="preserve"> </v>
      </c>
      <c r="M27" s="280"/>
      <c r="N27" s="283" t="str">
        <f>Badges!C230</f>
        <v>Be a family grocery helper</v>
      </c>
      <c r="O27" s="281" t="str">
        <f>IF(Badges!J230="A","A"," ")</f>
        <v xml:space="preserve"> </v>
      </c>
      <c r="Q27" s="280"/>
      <c r="R27" s="283" t="str">
        <f>Badges!C304</f>
        <v>The new ballpark</v>
      </c>
      <c r="S27" s="281" t="str">
        <f>IF(Badges!J304="A","A","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IF(Badges!J12="A","A"," ")</f>
        <v xml:space="preserve"> </v>
      </c>
      <c r="E29" s="280"/>
      <c r="F29" s="283" t="str">
        <f>Badges!C85</f>
        <v>Eggs in salt water</v>
      </c>
      <c r="G29" s="281" t="str">
        <f>IF(Badges!J85="A","A"," ")</f>
        <v xml:space="preserve"> </v>
      </c>
      <c r="I29" s="280"/>
      <c r="J29" s="283" t="str">
        <f>Badges!C159</f>
        <v>How much trash can you stash</v>
      </c>
      <c r="K29" s="281" t="str">
        <f>IF(Badges!J158="A","A"," ")</f>
        <v xml:space="preserve"> </v>
      </c>
      <c r="M29" s="280"/>
      <c r="N29" s="283" t="str">
        <f>Badges!C232</f>
        <v>Organize a Girl Scout place</v>
      </c>
      <c r="O29" s="281" t="str">
        <f>IF(Badges!J232="A","A"," ")</f>
        <v xml:space="preserve"> </v>
      </c>
      <c r="Q29" s="280">
        <v>1</v>
      </c>
      <c r="R29" s="283" t="str">
        <f>Badges!C308</f>
        <v>Warm up your inventor's mind</v>
      </c>
      <c r="S29" s="294"/>
    </row>
    <row r="30" spans="1:19" x14ac:dyDescent="0.2">
      <c r="A30" s="280"/>
      <c r="B30" s="283" t="str">
        <f>Badges!C13</f>
        <v>Hometown history</v>
      </c>
      <c r="C30" s="281" t="str">
        <f>IF(Badges!J13="A","A"," ")</f>
        <v xml:space="preserve"> </v>
      </c>
      <c r="E30" s="280"/>
      <c r="F30" s="283" t="str">
        <f>Badges!C86</f>
        <v>Dancing raisins</v>
      </c>
      <c r="G30" s="281" t="str">
        <f>IF(Badges!J86="A","A"," ")</f>
        <v xml:space="preserve"> </v>
      </c>
      <c r="I30" s="280"/>
      <c r="J30" s="283" t="str">
        <f>Badges!C160</f>
        <v>Recycle plastic bags</v>
      </c>
      <c r="K30" s="281" t="str">
        <f>IF(Badges!J159="A","A"," ")</f>
        <v xml:space="preserve"> </v>
      </c>
      <c r="M30" s="280"/>
      <c r="N30" s="283" t="str">
        <f>Badges!C233</f>
        <v>Organize a community place</v>
      </c>
      <c r="O30" s="281" t="str">
        <f>IF(Badges!J233="A","A"," ")</f>
        <v xml:space="preserve"> </v>
      </c>
      <c r="Q30" s="280"/>
      <c r="R30" s="283" t="str">
        <f>Badges!C309</f>
        <v>Make up five new uses for a box</v>
      </c>
      <c r="S30" s="281" t="str">
        <f>IF(Badges!J309="A","A"," ")</f>
        <v xml:space="preserve"> </v>
      </c>
    </row>
    <row r="31" spans="1:19" x14ac:dyDescent="0.2">
      <c r="A31" s="280"/>
      <c r="B31" s="283" t="str">
        <f>Badges!C14</f>
        <v>Online art walk</v>
      </c>
      <c r="C31" s="281" t="str">
        <f>IF(Badges!J14="A","A"," ")</f>
        <v xml:space="preserve"> </v>
      </c>
      <c r="E31" s="280"/>
      <c r="F31" s="283" t="str">
        <f>Badges!C83</f>
        <v>Bend water</v>
      </c>
      <c r="G31" s="281" t="str">
        <f>IF(Badges!J87="A","A"," ")</f>
        <v xml:space="preserve"> </v>
      </c>
      <c r="I31" s="280"/>
      <c r="J31" s="283" t="str">
        <f>Badges!C161</f>
        <v>Donate toys and clothes</v>
      </c>
      <c r="K31" s="281" t="str">
        <f>IF(Badges!J160="A","A"," ")</f>
        <v xml:space="preserve"> </v>
      </c>
      <c r="M31" s="280"/>
      <c r="N31" s="283" t="str">
        <f>Badges!C234</f>
        <v>Help a relative, friend, or neighbor</v>
      </c>
      <c r="O31" s="281" t="str">
        <f>IF(Badges!J234="A","A"," ")</f>
        <v xml:space="preserve"> </v>
      </c>
      <c r="Q31" s="280"/>
      <c r="R31" s="283" t="str">
        <f>Badges!C310</f>
        <v>Come up with fun and different</v>
      </c>
      <c r="S31" s="281" t="str">
        <f>IF(Badges!J310="A","A","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IF(Badges!J311="A","A"," ")</f>
        <v xml:space="preserve"> </v>
      </c>
    </row>
    <row r="33" spans="1:19" x14ac:dyDescent="0.2">
      <c r="A33" s="280"/>
      <c r="B33" s="283" t="str">
        <f>Badges!C16</f>
        <v>Road trip</v>
      </c>
      <c r="C33" s="281" t="str">
        <f>IF(Badges!J16="A","A"," ")</f>
        <v xml:space="preserve"> </v>
      </c>
      <c r="E33" s="280"/>
      <c r="F33" s="283" t="str">
        <f>Badges!C89</f>
        <v>Soda geyser</v>
      </c>
      <c r="G33" s="281" t="str">
        <f>IF(Badges!J89="A","A"," ")</f>
        <v xml:space="preserve"> </v>
      </c>
      <c r="I33" s="280"/>
      <c r="J33" s="283" t="str">
        <f>Badges!C163</f>
        <v>Clean or replace an air filter</v>
      </c>
      <c r="K33" s="281" t="str">
        <f>IF(Badges!J162="A","A","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IF(Badges!J17="A","A"," ")</f>
        <v xml:space="preserve"> </v>
      </c>
      <c r="E34" s="280"/>
      <c r="F34" s="283" t="str">
        <f>Badges!C90</f>
        <v>Film-canister rockets</v>
      </c>
      <c r="G34" s="281" t="str">
        <f>IF(Badges!J90="A","A"," ")</f>
        <v xml:space="preserve"> </v>
      </c>
      <c r="I34" s="280"/>
      <c r="J34" s="283" t="str">
        <f>Badges!C164</f>
        <v>Discover natural filters</v>
      </c>
      <c r="K34" s="281" t="str">
        <f>IF(Badges!J163="A","A"," ")</f>
        <v xml:space="preserve"> </v>
      </c>
      <c r="M34" s="280"/>
      <c r="N34" s="283" t="str">
        <f>Badges!C240</f>
        <v>Make a letterboxing dictionary</v>
      </c>
      <c r="O34" s="281" t="str">
        <f>IF(Badges!J240="A","A"," ")</f>
        <v xml:space="preserve"> </v>
      </c>
      <c r="Q34" s="280"/>
      <c r="R34" s="283" t="str">
        <f>Badges!C313</f>
        <v>Making music</v>
      </c>
      <c r="S34" s="281" t="str">
        <f>IF(Badges!J313="A","A"," ")</f>
        <v xml:space="preserve"> </v>
      </c>
    </row>
    <row r="35" spans="1:19" x14ac:dyDescent="0.2">
      <c r="A35" s="280"/>
      <c r="B35" s="283" t="str">
        <f>Badges!C18</f>
        <v>3…2…1…blastoff!</v>
      </c>
      <c r="C35" s="281" t="str">
        <f>IF(Badges!J18="A","A"," ")</f>
        <v xml:space="preserve"> </v>
      </c>
      <c r="E35" s="280"/>
      <c r="F35" s="283" t="str">
        <f>Badges!C87</f>
        <v>Lemons vs. limes</v>
      </c>
      <c r="G35" s="281" t="str">
        <f>IF(Badges!J91="A","A"," ")</f>
        <v xml:space="preserve"> </v>
      </c>
      <c r="I35" s="280"/>
      <c r="J35" s="283" t="str">
        <f>Badges!C165</f>
        <v>Make a natural air freshener</v>
      </c>
      <c r="K35" s="281" t="str">
        <f>IF(Badges!J164="A","A"," ")</f>
        <v xml:space="preserve"> </v>
      </c>
      <c r="M35" s="280"/>
      <c r="N35" s="283" t="str">
        <f>Badges!C241</f>
        <v>Think of hiding places</v>
      </c>
      <c r="O35" s="281" t="str">
        <f>IF(Badges!J241="A","A"," ")</f>
        <v xml:space="preserve"> </v>
      </c>
      <c r="Q35" s="280"/>
      <c r="R35" s="283" t="str">
        <f>Badges!C314</f>
        <v>Carrying lunch</v>
      </c>
      <c r="S35" s="281" t="str">
        <f>IF(Badges!J314="A","A","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IF(Badges!J242="A","A"," ")</f>
        <v xml:space="preserve"> </v>
      </c>
      <c r="Q36" s="280"/>
      <c r="R36" s="283" t="str">
        <f>Badges!C315</f>
        <v>Watering plants</v>
      </c>
      <c r="S36" s="281" t="str">
        <f>IF(Badges!J315="A","A"," ")</f>
        <v xml:space="preserve"> </v>
      </c>
    </row>
    <row r="37" spans="1:19" ht="12.75" customHeight="1" x14ac:dyDescent="0.2">
      <c r="A37" s="280"/>
      <c r="B37" s="283" t="str">
        <f>Badges!C20</f>
        <v>Here is my card</v>
      </c>
      <c r="C37" s="281" t="str">
        <f>IF(Badges!J20="A","A"," ")</f>
        <v xml:space="preserve"> </v>
      </c>
      <c r="E37" s="280"/>
      <c r="F37" s="283" t="str">
        <f>Badges!C93</f>
        <v>Giant bubbles</v>
      </c>
      <c r="G37" s="281" t="str">
        <f>IF(Badges!J93="A","A","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IF(Badges!J21="A","A"," ")</f>
        <v xml:space="preserve"> </v>
      </c>
      <c r="E38" s="280"/>
      <c r="F38" s="283" t="str">
        <f>Badges!C94</f>
        <v>Homemade Silly Putty</v>
      </c>
      <c r="G38" s="281" t="str">
        <f>IF(Badges!J94="A","A"," ")</f>
        <v xml:space="preserve"> </v>
      </c>
      <c r="I38" s="280"/>
      <c r="J38" s="283" t="str">
        <f>Badges!C170</f>
        <v>Hold a scavenger hunt in your</v>
      </c>
      <c r="K38" s="281" t="str">
        <f>IF(Badges!J170="A","A"," ")</f>
        <v xml:space="preserve"> </v>
      </c>
      <c r="M38" s="280"/>
      <c r="N38" s="283" t="str">
        <f>Badges!C244</f>
        <v>Cut your own stamp from craft foam</v>
      </c>
      <c r="O38" s="281" t="str">
        <f>IF(Badges!J244="A","A"," ")</f>
        <v xml:space="preserve"> </v>
      </c>
      <c r="Q38" s="280"/>
      <c r="R38" s="283" t="str">
        <f>Badges!C317</f>
        <v>Mornings</v>
      </c>
      <c r="S38" s="281" t="str">
        <f>IF(Badges!J317="A","A"," ")</f>
        <v xml:space="preserve"> </v>
      </c>
    </row>
    <row r="39" spans="1:19" x14ac:dyDescent="0.2">
      <c r="A39" s="280"/>
      <c r="B39" s="283" t="str">
        <f>Badges!C22</f>
        <v>Dear President…</v>
      </c>
      <c r="C39" s="281" t="str">
        <f>IF(Badges!J22="A","A"," ")</f>
        <v xml:space="preserve"> </v>
      </c>
      <c r="E39" s="280"/>
      <c r="F39" s="283" t="str">
        <f>Badges!C91</f>
        <v>Blow up a balloon without using</v>
      </c>
      <c r="G39" s="281" t="str">
        <f>IF(Badges!J95="A","A"," ")</f>
        <v xml:space="preserve"> </v>
      </c>
      <c r="I39" s="280"/>
      <c r="J39" s="283" t="str">
        <f>Badges!C171</f>
        <v>Play Kim's Game</v>
      </c>
      <c r="K39" s="281" t="str">
        <f>IF(Badges!J171="A","A"," ")</f>
        <v xml:space="preserve"> </v>
      </c>
      <c r="M39" s="280"/>
      <c r="N39" s="283" t="str">
        <f>Badges!C245</f>
        <v>Use a stamp-making kit from a</v>
      </c>
      <c r="O39" s="281" t="str">
        <f>IF(Badges!J245="A","A"," ")</f>
        <v xml:space="preserve"> </v>
      </c>
      <c r="Q39" s="280"/>
      <c r="R39" s="283" t="str">
        <f>Badges!C318</f>
        <v>Lunch at school</v>
      </c>
      <c r="S39" s="281" t="str">
        <f>IF(Badges!J318="A","A","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IF(Badges!J172="A","A"," ")</f>
        <v xml:space="preserve"> </v>
      </c>
      <c r="M40" s="280"/>
      <c r="N40" s="283" t="str">
        <f>Badges!C246</f>
        <v>Choose a special stamp</v>
      </c>
      <c r="O40" s="281" t="str">
        <f>IF(Badges!J246="A","A"," ")</f>
        <v xml:space="preserve"> </v>
      </c>
      <c r="Q40" s="280"/>
      <c r="R40" s="283" t="str">
        <f>Badges!C319</f>
        <v>Brownie meetings</v>
      </c>
      <c r="S40" s="281" t="str">
        <f>IF(Badges!J319="A","A"," ")</f>
        <v xml:space="preserve"> </v>
      </c>
    </row>
    <row r="41" spans="1:19" x14ac:dyDescent="0.2">
      <c r="A41" s="280"/>
      <c r="B41" s="283" t="str">
        <f>Badges!C24</f>
        <v>Game on</v>
      </c>
      <c r="C41" s="281" t="str">
        <f>IF(Badges!J24="A","A","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IF(Badges!J25="A","A"," ")</f>
        <v xml:space="preserve"> </v>
      </c>
      <c r="E42" s="280"/>
      <c r="F42" s="283" t="str">
        <f>Badges!C100</f>
        <v>Read two stories starring families</v>
      </c>
      <c r="G42" s="281" t="str">
        <f>IF(Badges!J100="A","A"," ")</f>
        <v xml:space="preserve"> </v>
      </c>
      <c r="I42" s="280"/>
      <c r="J42" s="283" t="str">
        <f>Badges!C174</f>
        <v>Listen for 10 different sounds</v>
      </c>
      <c r="K42" s="281" t="str">
        <f>IF(Badges!J174="A","A"," ")</f>
        <v xml:space="preserve"> </v>
      </c>
      <c r="M42" s="280"/>
      <c r="N42" s="283" t="str">
        <f>Badges!C248</f>
        <v>Create a fill-in-the-blank clue</v>
      </c>
      <c r="O42" s="281" t="str">
        <f>IF(Badges!J248="A","A"," ")</f>
        <v xml:space="preserve"> </v>
      </c>
      <c r="Q42" s="280"/>
      <c r="R42" s="283" t="str">
        <f>Badges!C321</f>
        <v>Mind-map</v>
      </c>
      <c r="S42" s="281" t="str">
        <f>IF(Badges!J321="A","A"," ")</f>
        <v xml:space="preserve"> </v>
      </c>
    </row>
    <row r="43" spans="1:19" ht="12.75" customHeight="1" x14ac:dyDescent="0.2">
      <c r="A43" s="280"/>
      <c r="B43" s="283" t="str">
        <f>Badges!C26</f>
        <v>Print on</v>
      </c>
      <c r="C43" s="281" t="str">
        <f>IF(Badges!J26="A","A"," ")</f>
        <v xml:space="preserve"> </v>
      </c>
      <c r="E43" s="280"/>
      <c r="F43" s="283" t="str">
        <f>Badges!C101</f>
        <v>Watch a family story</v>
      </c>
      <c r="G43" s="281" t="str">
        <f>IF(Badges!J101="A","A"," ")</f>
        <v xml:space="preserve"> </v>
      </c>
      <c r="I43" s="280"/>
      <c r="J43" s="283" t="str">
        <f>Badges!C175</f>
        <v>Listen to sound boxes</v>
      </c>
      <c r="K43" s="281" t="str">
        <f>IF(Badges!J175="A","A"," ")</f>
        <v xml:space="preserve"> </v>
      </c>
      <c r="M43" s="280"/>
      <c r="N43" s="283" t="str">
        <f>Badges!C249</f>
        <v>Create a scramble</v>
      </c>
      <c r="O43" s="281" t="str">
        <f>IF(Badges!J249="A","A"," ")</f>
        <v xml:space="preserve"> </v>
      </c>
      <c r="Q43" s="280"/>
      <c r="R43" s="283" t="str">
        <f>Badges!C322</f>
        <v>Sketch it out</v>
      </c>
      <c r="S43" s="281" t="str">
        <f>IF(Badges!J322="A","A"," ")</f>
        <v xml:space="preserve"> </v>
      </c>
    </row>
    <row r="44" spans="1:19" x14ac:dyDescent="0.2">
      <c r="A44" s="489" t="str">
        <f>Badges!B29</f>
        <v>My Best Self</v>
      </c>
      <c r="B44" s="490"/>
      <c r="C44" s="490"/>
      <c r="E44" s="280"/>
      <c r="F44" s="283" t="str">
        <f>Badges!C102</f>
        <v>Share family stories with friends</v>
      </c>
      <c r="G44" s="281" t="str">
        <f>IF(Badges!J102="A","A"," ")</f>
        <v xml:space="preserve"> </v>
      </c>
      <c r="I44" s="280"/>
      <c r="J44" s="283" t="str">
        <f>Badges!C176</f>
        <v>Wear safety earplugs to understand</v>
      </c>
      <c r="K44" s="281" t="str">
        <f>IF(Badges!J176="A","A"," ")</f>
        <v xml:space="preserve"> </v>
      </c>
      <c r="M44" s="280"/>
      <c r="N44" s="283" t="str">
        <f>Badges!C250</f>
        <v>Create a number code clue</v>
      </c>
      <c r="O44" s="281" t="str">
        <f>IF(Badges!J250="A","A"," ")</f>
        <v xml:space="preserve"> </v>
      </c>
      <c r="Q44" s="280"/>
      <c r="R44" s="283" t="str">
        <f>Badges!C323</f>
        <v>Buddy up and brainstorm lots of</v>
      </c>
      <c r="S44" s="281" t="str">
        <f>IF(Badges!J323="A","A","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IF(Badges!J31="A","A"," ")</f>
        <v xml:space="preserve"> </v>
      </c>
      <c r="E46" s="280"/>
      <c r="F46" s="283" t="str">
        <f>Badges!C104</f>
        <v>Ask about a festival, holiday, or</v>
      </c>
      <c r="G46" s="281" t="str">
        <f>IF(Badges!J104="A","A"," ")</f>
        <v xml:space="preserve"> </v>
      </c>
      <c r="I46" s="280"/>
      <c r="J46" s="283" t="str">
        <f>Badges!C178</f>
        <v>Follow a friend using only your nose</v>
      </c>
      <c r="K46" s="281" t="str">
        <f>IF(Badges!J178="A","A"," ")</f>
        <v xml:space="preserve"> </v>
      </c>
      <c r="M46" s="280"/>
      <c r="N46" s="283" t="str">
        <f>Badges!C252</f>
        <v>Go on a letterbox search using a</v>
      </c>
      <c r="O46" s="281" t="str">
        <f>IF(Badges!J252="A","A"," ")</f>
        <v xml:space="preserve"> </v>
      </c>
      <c r="Q46" s="280"/>
      <c r="R46" s="283" t="str">
        <f>Badges!C325</f>
        <v>Draw it</v>
      </c>
      <c r="S46" s="281" t="str">
        <f>IF(Badges!J325="A","A"," ")</f>
        <v xml:space="preserve"> </v>
      </c>
    </row>
    <row r="47" spans="1:19" x14ac:dyDescent="0.2">
      <c r="A47" s="280"/>
      <c r="B47" s="283" t="str">
        <f>Badges!C32</f>
        <v xml:space="preserve">Write on your elf self where you </v>
      </c>
      <c r="C47" s="281" t="str">
        <f>IF(Badges!J32="A","A"," ")</f>
        <v xml:space="preserve"> </v>
      </c>
      <c r="E47" s="280"/>
      <c r="F47" s="283" t="str">
        <f>Badges!C105</f>
        <v>Ask about a song, game, or</v>
      </c>
      <c r="G47" s="281" t="str">
        <f>IF(Badges!J105="A","A"," ")</f>
        <v xml:space="preserve"> </v>
      </c>
      <c r="I47" s="280"/>
      <c r="J47" s="283" t="str">
        <f>Badges!C179</f>
        <v>Play a smelly game with your</v>
      </c>
      <c r="K47" s="281" t="str">
        <f>IF(Badges!J179="A","A"," ")</f>
        <v xml:space="preserve"> </v>
      </c>
      <c r="M47" s="280"/>
      <c r="N47" s="283" t="str">
        <f>Badges!C253</f>
        <v>Go on an adventure in a new place</v>
      </c>
      <c r="O47" s="281" t="str">
        <f>IF(Badges!J253="A","A"," ")</f>
        <v xml:space="preserve"> </v>
      </c>
      <c r="Q47" s="280"/>
      <c r="R47" s="283" t="str">
        <f>Badges!C326</f>
        <v>Act it out</v>
      </c>
      <c r="S47" s="281" t="str">
        <f>IF(Badges!J326="A","A"," ")</f>
        <v xml:space="preserve"> </v>
      </c>
    </row>
    <row r="48" spans="1:19" x14ac:dyDescent="0.2">
      <c r="A48" s="280"/>
      <c r="B48" s="283" t="str">
        <f>Badges!C33</f>
        <v>Share how you're unique</v>
      </c>
      <c r="C48" s="281" t="str">
        <f>IF(Badges!J33="A","A"," ")</f>
        <v xml:space="preserve"> </v>
      </c>
      <c r="E48" s="280"/>
      <c r="F48" s="283" t="str">
        <f>Badges!C106</f>
        <v>Ask about a family recipe</v>
      </c>
      <c r="G48" s="281" t="str">
        <f>IF(Badges!J106="A","A"," ")</f>
        <v xml:space="preserve"> </v>
      </c>
      <c r="I48" s="280"/>
      <c r="J48" s="283" t="str">
        <f>Badges!C180</f>
        <v>Try sniffing out three different foods</v>
      </c>
      <c r="K48" s="281" t="str">
        <f>IF(Badges!J180="A","A"," ")</f>
        <v xml:space="preserve"> </v>
      </c>
      <c r="M48" s="280"/>
      <c r="N48" s="283" t="str">
        <f>Badges!C254</f>
        <v xml:space="preserve">Go on a letterbox search that </v>
      </c>
      <c r="O48" s="281" t="str">
        <f>IF(Badges!J254="A","A"," ")</f>
        <v xml:space="preserve"> </v>
      </c>
      <c r="Q48" s="280"/>
      <c r="R48" s="283" t="str">
        <f>Badges!C327</f>
        <v>Build it</v>
      </c>
      <c r="S48" s="281" t="str">
        <f>IF(Badges!J327="A","A","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IF(Badges!J35="A","A"," ")</f>
        <v xml:space="preserve"> </v>
      </c>
      <c r="E50" s="280"/>
      <c r="F50" s="283" t="str">
        <f>Badges!C108</f>
        <v>Use the story tree</v>
      </c>
      <c r="G50" s="281" t="str">
        <f>IF(Badges!J108="A","A"," ")</f>
        <v xml:space="preserve"> </v>
      </c>
      <c r="I50" s="280"/>
      <c r="J50" s="283" t="str">
        <f>Badges!C182</f>
        <v>Do a taste test with salty, sweet</v>
      </c>
      <c r="K50" s="281" t="str">
        <f>IF(Badges!J182="A","A"," ")</f>
        <v xml:space="preserve"> </v>
      </c>
      <c r="M50" s="280"/>
      <c r="N50" s="283" t="str">
        <f>Badges!C256</f>
        <v>Hide a letterbox in your yard</v>
      </c>
      <c r="O50" s="281" t="str">
        <f>IF(Badges!J256="A","A"," ")</f>
        <v xml:space="preserve"> </v>
      </c>
      <c r="Q50" s="280">
        <v>1</v>
      </c>
      <c r="R50" s="283" t="str">
        <f>Badges!C331</f>
        <v>Make friendly introductions</v>
      </c>
      <c r="S50" s="294"/>
    </row>
    <row r="51" spans="1:19" x14ac:dyDescent="0.2">
      <c r="A51" s="280"/>
      <c r="B51" s="283" t="str">
        <f>Badges!C36</f>
        <v>Try three different kinds of exercise</v>
      </c>
      <c r="C51" s="281" t="str">
        <f>IF(Badges!J36="A","A"," ")</f>
        <v xml:space="preserve"> </v>
      </c>
      <c r="E51" s="280"/>
      <c r="F51" s="283" t="str">
        <f>Badges!C109</f>
        <v>Draw or paint your tree</v>
      </c>
      <c r="G51" s="281" t="str">
        <f>IF(Badges!J109="A","A"," ")</f>
        <v xml:space="preserve"> </v>
      </c>
      <c r="I51" s="280"/>
      <c r="J51" s="283" t="str">
        <f>Badges!C183</f>
        <v>Look at the taste buds on a friend's</v>
      </c>
      <c r="K51" s="281" t="str">
        <f>IF(Badges!J183="A","A"," ")</f>
        <v xml:space="preserve"> </v>
      </c>
      <c r="M51" s="280"/>
      <c r="N51" s="283" t="str">
        <f>Badges!C257</f>
        <v>Hide a letterbox along a nearby</v>
      </c>
      <c r="O51" s="281" t="str">
        <f>IF(Badges!J257="A","A"," ")</f>
        <v xml:space="preserve"> </v>
      </c>
      <c r="Q51" s="280"/>
      <c r="R51" s="283" t="str">
        <f>Badges!C332</f>
        <v>Introduce yourself</v>
      </c>
      <c r="S51" s="281" t="str">
        <f>IF(Badges!J332="A","A"," ")</f>
        <v xml:space="preserve"> </v>
      </c>
    </row>
    <row r="52" spans="1:19" x14ac:dyDescent="0.2">
      <c r="A52" s="280"/>
      <c r="B52" s="283" t="str">
        <f>Badges!C37</f>
        <v>Take a thirsty challenge</v>
      </c>
      <c r="C52" s="281" t="str">
        <f>IF(Badges!J37="A","A"," ")</f>
        <v xml:space="preserve"> </v>
      </c>
      <c r="E52" s="280"/>
      <c r="F52" s="283" t="str">
        <f>Badges!C110</f>
        <v xml:space="preserve">Use software on a computer, or </v>
      </c>
      <c r="G52" s="281" t="str">
        <f>IF(Badges!J110="A","A"," ")</f>
        <v xml:space="preserve"> </v>
      </c>
      <c r="I52" s="280"/>
      <c r="J52" s="283" t="str">
        <f>Badges!C184</f>
        <v>Explore how sight influences taste</v>
      </c>
      <c r="K52" s="281" t="str">
        <f>IF(Badges!J184="A","A"," ")</f>
        <v xml:space="preserve"> </v>
      </c>
      <c r="M52" s="280"/>
      <c r="N52" s="283" t="str">
        <f>Badges!C258</f>
        <v>Hide a letterbox using compass</v>
      </c>
      <c r="O52" s="281" t="str">
        <f>IF(Badges!J258="A","A"," ")</f>
        <v xml:space="preserve"> </v>
      </c>
      <c r="Q52" s="280"/>
      <c r="R52" s="283" t="str">
        <f>Badges!C333</f>
        <v>Introduce a friend to someone else</v>
      </c>
      <c r="S52" s="281" t="str">
        <f>IF(Badges!J333="A","A","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IF(Badges!J334="A","A"," ")</f>
        <v xml:space="preserve"> </v>
      </c>
    </row>
    <row r="54" spans="1:19" x14ac:dyDescent="0.2">
      <c r="A54" s="280"/>
      <c r="B54" s="283" t="str">
        <f>Badges!C39</f>
        <v>Talk about three common reasons</v>
      </c>
      <c r="C54" s="281" t="str">
        <f>IF(Badges!J39="A","A"," ")</f>
        <v xml:space="preserve"> </v>
      </c>
      <c r="E54" s="280"/>
      <c r="F54" s="283" t="str">
        <f>Badges!C112</f>
        <v>Ask about an old photo</v>
      </c>
      <c r="G54" s="281" t="str">
        <f>IF(Badges!J112="A","A"," ")</f>
        <v xml:space="preserve"> </v>
      </c>
      <c r="I54" s="280"/>
      <c r="J54" s="283" t="str">
        <f>Badges!C186</f>
        <v>Find things that have different</v>
      </c>
      <c r="K54" s="281" t="str">
        <f>IF(Badges!J186="A","A","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IF(Badges!J40="A","A"," ")</f>
        <v xml:space="preserve"> </v>
      </c>
      <c r="E55" s="280"/>
      <c r="F55" s="283" t="str">
        <f>Badges!C113</f>
        <v>Talk about an object that has been</v>
      </c>
      <c r="G55" s="281" t="str">
        <f>IF(Badges!J113="A","A"," ")</f>
        <v xml:space="preserve"> </v>
      </c>
      <c r="I55" s="280"/>
      <c r="J55" s="283" t="str">
        <f>Badges!C187</f>
        <v>Try an arm or leg touch test</v>
      </c>
      <c r="K55" s="281" t="str">
        <f>IF(Badges!J187="A","A"," ")</f>
        <v xml:space="preserve"> </v>
      </c>
      <c r="M55" s="280"/>
      <c r="N55" s="283" t="str">
        <f>Badges!C263</f>
        <v>Play bingo at a pet store</v>
      </c>
      <c r="O55" s="281" t="str">
        <f>IF(Badges!J263="A","A"," ")</f>
        <v xml:space="preserve"> </v>
      </c>
      <c r="Q55" s="280"/>
      <c r="R55" s="283" t="str">
        <f>Badges!C336</f>
        <v>Write a name poem</v>
      </c>
      <c r="S55" s="281" t="str">
        <f>IF(Badges!J336="A","A"," ")</f>
        <v xml:space="preserve"> </v>
      </c>
    </row>
    <row r="56" spans="1:19" x14ac:dyDescent="0.2">
      <c r="A56" s="280"/>
      <c r="B56" s="283" t="str">
        <f>Badges!C41</f>
        <v>Find out about bandages</v>
      </c>
      <c r="C56" s="281" t="str">
        <f>IF(Badges!J41="A","A"," ")</f>
        <v xml:space="preserve"> </v>
      </c>
      <c r="E56" s="280"/>
      <c r="F56" s="283" t="str">
        <f>Badges!C114</f>
        <v>Ask about an object that belongs</v>
      </c>
      <c r="G56" s="281" t="str">
        <f>IF(Badges!J114="A","A"," ")</f>
        <v xml:space="preserve"> </v>
      </c>
      <c r="I56" s="280"/>
      <c r="J56" s="283" t="str">
        <f>Badges!C188</f>
        <v>Try Braille</v>
      </c>
      <c r="K56" s="281" t="str">
        <f>IF(Badges!J188="A","A"," ")</f>
        <v xml:space="preserve"> </v>
      </c>
      <c r="M56" s="280"/>
      <c r="N56" s="283" t="str">
        <f>Badges!C264</f>
        <v>Play bingo at a veterinarian's office</v>
      </c>
      <c r="O56" s="281" t="str">
        <f>IF(Badges!J264="A","A"," ")</f>
        <v xml:space="preserve"> </v>
      </c>
      <c r="Q56" s="280"/>
      <c r="R56" s="283" t="str">
        <f>Badges!C337</f>
        <v>Give something special to a friend</v>
      </c>
      <c r="S56" s="281" t="str">
        <f>IF(Badges!J337="A","A","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IF(Badges!J265="A","A"," ")</f>
        <v xml:space="preserve"> </v>
      </c>
      <c r="Q57" s="280"/>
      <c r="R57" s="283" t="str">
        <f>Badges!C338</f>
        <v>Be a friend to someone you don't</v>
      </c>
      <c r="S57" s="281" t="str">
        <f>IF(Badges!J338="A","A"," ")</f>
        <v xml:space="preserve"> </v>
      </c>
    </row>
    <row r="58" spans="1:19" x14ac:dyDescent="0.2">
      <c r="A58" s="280"/>
      <c r="B58" s="283" t="str">
        <f>Badges!C43</f>
        <v>Create a "happy box" with five</v>
      </c>
      <c r="C58" s="281" t="str">
        <f>IF(Badges!J43="A","A"," ")</f>
        <v xml:space="preserve"> </v>
      </c>
      <c r="E58" s="280"/>
      <c r="F58" s="283" t="str">
        <f>Badges!C116</f>
        <v>Have a "family tree" potluck party</v>
      </c>
      <c r="G58" s="281" t="str">
        <f>IF(Badges!J116="A","A","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IF(Badges!J44="A","A"," ")</f>
        <v xml:space="preserve"> </v>
      </c>
      <c r="E59" s="280"/>
      <c r="F59" s="283" t="str">
        <f>Badges!C117</f>
        <v>Make a family crest</v>
      </c>
      <c r="G59" s="281" t="str">
        <f>IF(Badges!J117="A","A"," ")</f>
        <v xml:space="preserve"> </v>
      </c>
      <c r="I59" s="280"/>
      <c r="J59" s="283" t="str">
        <f>Badges!C193</f>
        <v>Find a trail</v>
      </c>
      <c r="K59" s="281" t="str">
        <f>IF(Badges!J193="A","A"," ")</f>
        <v xml:space="preserve"> </v>
      </c>
      <c r="M59" s="280"/>
      <c r="N59" s="283" t="str">
        <f>Badges!C267</f>
        <v>Be the cage or tank cleaner</v>
      </c>
      <c r="O59" s="281" t="str">
        <f>IF(Badges!J267="A","A"," ")</f>
        <v xml:space="preserve"> </v>
      </c>
      <c r="Q59" s="280"/>
      <c r="R59" s="283" t="str">
        <f>Badges!C340</f>
        <v>Do a friend's favorite thing</v>
      </c>
      <c r="S59" s="281" t="str">
        <f>IF(Badges!J340="A","A"," ")</f>
        <v xml:space="preserve"> </v>
      </c>
    </row>
    <row r="60" spans="1:19" x14ac:dyDescent="0.2">
      <c r="A60" s="280"/>
      <c r="B60" s="283" t="str">
        <f>Badges!C45</f>
        <v xml:space="preserve">Moving helps our bodies feel </v>
      </c>
      <c r="C60" s="281" t="str">
        <f>IF(Badges!J45="A","A"," ")</f>
        <v xml:space="preserve"> </v>
      </c>
      <c r="E60" s="280"/>
      <c r="F60" s="283" t="str">
        <f>Badges!C118</f>
        <v>Become pen pals with another</v>
      </c>
      <c r="G60" s="281" t="str">
        <f>IF(Badges!J118="A","A"," ")</f>
        <v xml:space="preserve"> </v>
      </c>
      <c r="I60" s="280"/>
      <c r="J60" s="283" t="str">
        <f>Badges!C194</f>
        <v>Ask an expert</v>
      </c>
      <c r="K60" s="281" t="str">
        <f>IF(Badges!J194="A","A"," ")</f>
        <v xml:space="preserve"> </v>
      </c>
      <c r="M60" s="280"/>
      <c r="N60" s="283" t="str">
        <f>Badges!C268</f>
        <v>Learn how to muck out a stall</v>
      </c>
      <c r="O60" s="281" t="str">
        <f>IF(Badges!J268="A","A"," ")</f>
        <v xml:space="preserve"> </v>
      </c>
      <c r="Q60" s="280"/>
      <c r="R60" s="283" t="str">
        <f>Badges!C341</f>
        <v>Share a favorite activity with a friend</v>
      </c>
      <c r="S60" s="281" t="str">
        <f>IF(Badges!J341="A","A","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IF(Badges!J195="A","A"," ")</f>
        <v xml:space="preserve"> </v>
      </c>
      <c r="M61" s="280"/>
      <c r="N61" s="283" t="str">
        <f>Badges!C269</f>
        <v>Make a cozy sleeping space for a</v>
      </c>
      <c r="O61" s="281" t="str">
        <f>IF(Badges!J269="A","A"," ")</f>
        <v xml:space="preserve"> </v>
      </c>
      <c r="Q61" s="280"/>
      <c r="R61" s="283" t="str">
        <f>Badges!C342</f>
        <v>Try a game or activity that's new to</v>
      </c>
      <c r="S61" s="281" t="str">
        <f>IF(Badges!J342="A","A"," ")</f>
        <v xml:space="preserve"> </v>
      </c>
    </row>
    <row r="62" spans="1:19" ht="12.75" customHeight="1" x14ac:dyDescent="0.2">
      <c r="A62" s="280"/>
      <c r="B62" s="283" t="str">
        <f>Badges!C47</f>
        <v>Visit a doctor, dentist, or</v>
      </c>
      <c r="C62" s="281" t="str">
        <f>IF(Badges!J47="A","A","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IF(Badges!J48="A","A"," ")</f>
        <v xml:space="preserve"> </v>
      </c>
      <c r="E63" s="280"/>
      <c r="F63" s="283" t="str">
        <f>Badges!C124</f>
        <v>Visit an art gallery or museum</v>
      </c>
      <c r="G63" s="281" t="str">
        <f>IF(Badges!J124="A","A"," ")</f>
        <v xml:space="preserve"> </v>
      </c>
      <c r="I63" s="280"/>
      <c r="J63" s="283" t="str">
        <f>Badges!C197</f>
        <v>Learn to follow trail signs</v>
      </c>
      <c r="K63" s="281" t="str">
        <f>IF(Badges!J197="A","A"," ")</f>
        <v xml:space="preserve"> </v>
      </c>
      <c r="M63" s="280"/>
      <c r="N63" s="283" t="str">
        <f>Badges!C271</f>
        <v>Ask a veterinarian about health</v>
      </c>
      <c r="O63" s="281" t="str">
        <f>IF(Badges!J271="A","A"," ")</f>
        <v xml:space="preserve"> </v>
      </c>
      <c r="Q63" s="280"/>
      <c r="R63" s="283" t="str">
        <f>Badges!C344</f>
        <v>Practice being a good listener</v>
      </c>
      <c r="S63" s="281" t="str">
        <f>IF(Badges!J344="A","A"," ")</f>
        <v xml:space="preserve"> </v>
      </c>
    </row>
    <row r="64" spans="1:19" x14ac:dyDescent="0.2">
      <c r="A64" s="280"/>
      <c r="B64" s="283" t="str">
        <f>Badges!C49</f>
        <v>Meet someone who works in an</v>
      </c>
      <c r="C64" s="281" t="str">
        <f>IF(Badges!J49="A","A"," ")</f>
        <v xml:space="preserve"> </v>
      </c>
      <c r="E64" s="280"/>
      <c r="F64" s="283" t="str">
        <f>Badges!C125</f>
        <v>Look for clay in your life</v>
      </c>
      <c r="G64" s="281" t="str">
        <f>IF(Badges!J125="A","A"," ")</f>
        <v xml:space="preserve"> </v>
      </c>
      <c r="I64" s="280"/>
      <c r="J64" s="283" t="str">
        <f>Badges!C198</f>
        <v>Practice observation on a</v>
      </c>
      <c r="K64" s="281" t="str">
        <f>IF(Badges!J198="A","A"," ")</f>
        <v xml:space="preserve"> </v>
      </c>
      <c r="M64" s="280"/>
      <c r="N64" s="283" t="str">
        <f>Badges!C272</f>
        <v>Help a dog get exercise for one</v>
      </c>
      <c r="O64" s="281" t="str">
        <f>IF(Badges!J272="A","A"," ")</f>
        <v xml:space="preserve"> </v>
      </c>
      <c r="Q64" s="280"/>
      <c r="R64" s="283" t="str">
        <f>Badges!C345</f>
        <v>Remember what you agree about</v>
      </c>
      <c r="S64" s="281" t="str">
        <f>IF(Badges!J345="A","A"," ")</f>
        <v xml:space="preserve"> </v>
      </c>
    </row>
    <row r="65" spans="1:19" x14ac:dyDescent="0.2">
      <c r="A65" s="489" t="str">
        <f>Badges!B52</f>
        <v>Dancer</v>
      </c>
      <c r="B65" s="490"/>
      <c r="C65" s="490"/>
      <c r="E65" s="280"/>
      <c r="F65" s="283" t="str">
        <f>Badges!C126</f>
        <v>Look in books, magazines, or</v>
      </c>
      <c r="G65" s="281" t="str">
        <f>IF(Badges!J126="A","A"," ")</f>
        <v xml:space="preserve"> </v>
      </c>
      <c r="I65" s="280"/>
      <c r="J65" s="283" t="str">
        <f>Badges!C199</f>
        <v>Know the trail</v>
      </c>
      <c r="K65" s="281" t="str">
        <f>IF(Badges!J199="A","A"," ")</f>
        <v xml:space="preserve"> </v>
      </c>
      <c r="M65" s="280"/>
      <c r="N65" s="283" t="str">
        <f>Badges!C273</f>
        <v>Find out how to keep different</v>
      </c>
      <c r="O65" s="281" t="str">
        <f>IF(Badges!J273="A","A"," ")</f>
        <v xml:space="preserve"> </v>
      </c>
      <c r="Q65" s="280"/>
      <c r="R65" s="283" t="str">
        <f>Badges!C346</f>
        <v>Find kind words</v>
      </c>
      <c r="S65" s="281" t="str">
        <f>IF(Badges!J346="A","A","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IF(Badges!J54="A","A"," ")</f>
        <v xml:space="preserve"> </v>
      </c>
      <c r="E67" s="280"/>
      <c r="F67" s="283" t="str">
        <f>Badges!C128</f>
        <v>Visit a potter's studio</v>
      </c>
      <c r="G67" s="281" t="str">
        <f>IF(Badges!J128="A","A"," ")</f>
        <v xml:space="preserve"> </v>
      </c>
      <c r="I67" s="280"/>
      <c r="J67" s="283" t="str">
        <f>Badges!C201</f>
        <v>Visit an outdoor store</v>
      </c>
      <c r="K67" s="281" t="str">
        <f>IF(Badges!J201="A","A"," ")</f>
        <v xml:space="preserve"> </v>
      </c>
      <c r="M67" s="280"/>
      <c r="N67" s="283" t="str">
        <f>Badges!C275</f>
        <v>Make up a game to play with a pet</v>
      </c>
      <c r="O67" s="281" t="str">
        <f>IF(Badges!J275="A","A"," ")</f>
        <v xml:space="preserve"> </v>
      </c>
      <c r="Q67" s="280"/>
      <c r="R67" s="283" t="str">
        <f>Badges!C348</f>
        <v>Invite another Brownie group to an</v>
      </c>
      <c r="S67" s="281" t="str">
        <f>IF(Badges!J348="A","A"," ")</f>
        <v xml:space="preserve"> </v>
      </c>
    </row>
    <row r="68" spans="1:19" x14ac:dyDescent="0.2">
      <c r="A68" s="280"/>
      <c r="B68" s="283" t="str">
        <f>Badges!C55</f>
        <v>Make your warm-up animal themed</v>
      </c>
      <c r="C68" s="281" t="str">
        <f>IF(Badges!J55="A","A"," ")</f>
        <v xml:space="preserve"> </v>
      </c>
      <c r="E68" s="280"/>
      <c r="F68" s="283" t="str">
        <f>Badges!C129</f>
        <v>Invite a craft teacher to your</v>
      </c>
      <c r="G68" s="281" t="str">
        <f>IF(Badges!J129="A","A"," ")</f>
        <v xml:space="preserve"> </v>
      </c>
      <c r="I68" s="280"/>
      <c r="J68" s="283" t="str">
        <f>Badges!C202</f>
        <v>Ask an older Girl Scout</v>
      </c>
      <c r="K68" s="281" t="str">
        <f>IF(Badges!J202="A","A"," ")</f>
        <v xml:space="preserve"> </v>
      </c>
      <c r="M68" s="280"/>
      <c r="N68" s="283" t="str">
        <f>Badges!C276</f>
        <v>Make a simple pet toy</v>
      </c>
      <c r="O68" s="281" t="str">
        <f>IF(Badges!J276="A","A"," ")</f>
        <v xml:space="preserve"> </v>
      </c>
      <c r="Q68" s="280"/>
      <c r="R68" s="283" t="str">
        <f>Badges!C349</f>
        <v>Sit at a different table or area at</v>
      </c>
      <c r="S68" s="281" t="str">
        <f>IF(Badges!J349="A","A"," ")</f>
        <v xml:space="preserve"> </v>
      </c>
    </row>
    <row r="69" spans="1:19" x14ac:dyDescent="0.2">
      <c r="A69" s="280"/>
      <c r="B69" s="283" t="str">
        <f>Badges!C56</f>
        <v>Use the music</v>
      </c>
      <c r="C69" s="281" t="str">
        <f>IF(Badges!J56="A","A"," ")</f>
        <v xml:space="preserve"> </v>
      </c>
      <c r="E69" s="280"/>
      <c r="F69" s="283" t="str">
        <f>Badges!C130</f>
        <v xml:space="preserve">Go to a pottery class at a </v>
      </c>
      <c r="G69" s="281" t="str">
        <f>IF(Badges!J130="A","A"," ")</f>
        <v xml:space="preserve"> </v>
      </c>
      <c r="I69" s="280"/>
      <c r="J69" s="283" t="str">
        <f>Badges!C203</f>
        <v>Invite an experienced hiker to your</v>
      </c>
      <c r="K69" s="281" t="str">
        <f>IF(Badges!J203="A","A"," ")</f>
        <v xml:space="preserve"> </v>
      </c>
      <c r="M69" s="280"/>
      <c r="N69" s="283" t="str">
        <f>Badges!C277</f>
        <v>Learn about how three different</v>
      </c>
      <c r="O69" s="281" t="str">
        <f>IF(Badges!J277="A","A"," ")</f>
        <v xml:space="preserve"> </v>
      </c>
      <c r="Q69" s="280"/>
      <c r="R69" s="283" t="str">
        <f>Badges!C350</f>
        <v>Go to a dance or art class, sports</v>
      </c>
      <c r="S69" s="281" t="str">
        <f>IF(Badges!J350="A","A"," ")</f>
        <v xml:space="preserve"> </v>
      </c>
    </row>
    <row r="70" spans="1:19" ht="23.25" x14ac:dyDescent="0.35">
      <c r="A70" s="524" t="str">
        <f ca="1">MID(CELL("filename",A8),FIND(IF(ISERROR(FIND("]",CELL("filename",A8))),"$","]"),CELL("filename",A8))+1,256)</f>
        <v>Brownie 7</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IF(Badges!J376="C","C",IF(Badges!J376="P","P",""))</f>
        <v/>
      </c>
      <c r="E73" s="280"/>
      <c r="F73" s="283" t="str">
        <f>Badges!C379</f>
        <v>Teach the rules of an active</v>
      </c>
      <c r="G73" s="281" t="str">
        <f>IF(Badges!J379="A","A"," ")</f>
        <v xml:space="preserve"> </v>
      </c>
      <c r="I73" s="280"/>
      <c r="J73" s="283" t="str">
        <f>Badges!C448</f>
        <v>Role-play 911</v>
      </c>
      <c r="K73" s="281" t="str">
        <f>IF(Badges!J448="A","A"," ")</f>
        <v xml:space="preserve"> </v>
      </c>
      <c r="M73" s="280"/>
      <c r="N73" s="283" t="str">
        <f>Badges!C518</f>
        <v>Go shopping…at home</v>
      </c>
      <c r="O73" s="281" t="str">
        <f>IF(Badges!J518="A","A"," ")</f>
        <v xml:space="preserve"> </v>
      </c>
      <c r="Q73" s="280"/>
      <c r="R73" s="283" t="str">
        <f>Badges!C592</f>
        <v>Try an outdoor challenge</v>
      </c>
      <c r="S73" s="281" t="str">
        <f>IF(Badges!J592="A","A"," ")</f>
        <v xml:space="preserve"> </v>
      </c>
    </row>
    <row r="74" spans="1:19" x14ac:dyDescent="0.2">
      <c r="A74" s="503" t="str">
        <f>Summary!A24</f>
        <v>Fair Play</v>
      </c>
      <c r="B74" s="504"/>
      <c r="C74" s="282" t="str">
        <f>IF(Badges!J399="C","C",IF(Badges!J399="P","P",""))</f>
        <v/>
      </c>
      <c r="E74" s="280"/>
      <c r="F74" s="283" t="str">
        <f>Badges!C380</f>
        <v>Make up two new rules for hide</v>
      </c>
      <c r="G74" s="281" t="str">
        <f>IF(Badges!J380="A","A"," ")</f>
        <v xml:space="preserve"> </v>
      </c>
      <c r="I74" s="280"/>
      <c r="J74" s="283" t="str">
        <f>Badges!C449</f>
        <v>Practice 911 with a friend or family</v>
      </c>
      <c r="K74" s="281" t="str">
        <f>IF(Badges!J449="A","A"," ")</f>
        <v xml:space="preserve"> </v>
      </c>
      <c r="M74" s="280"/>
      <c r="N74" s="283" t="str">
        <f>Badges!C519</f>
        <v>Go shopping with a Brownie friends</v>
      </c>
      <c r="O74" s="281" t="str">
        <f>IF(Badges!J519="A","A"," ")</f>
        <v xml:space="preserve"> </v>
      </c>
      <c r="Q74" s="280"/>
      <c r="R74" s="283" t="str">
        <f>Badges!C593</f>
        <v>Explore the night</v>
      </c>
      <c r="S74" s="281" t="str">
        <f>IF(Badges!J593="A","A"," ")</f>
        <v xml:space="preserve"> </v>
      </c>
    </row>
    <row r="75" spans="1:19" x14ac:dyDescent="0.2">
      <c r="A75" s="503" t="str">
        <f>Summary!A25</f>
        <v>Celebrating Community</v>
      </c>
      <c r="B75" s="504"/>
      <c r="C75" s="282" t="str">
        <f>IF(Badges!J422="C","C",IF(Badges!J422="P","P",""))</f>
        <v/>
      </c>
      <c r="E75" s="280"/>
      <c r="F75" s="283" t="str">
        <f>Badges!C381</f>
        <v>Learn two rules for a sport or</v>
      </c>
      <c r="G75" s="281" t="str">
        <f>IF(Badges!J381="A","A"," ")</f>
        <v xml:space="preserve"> </v>
      </c>
      <c r="I75" s="280"/>
      <c r="J75" s="283" t="str">
        <f>Badges!C450</f>
        <v>Get advice from an expert</v>
      </c>
      <c r="K75" s="281" t="str">
        <f>IF(Badges!J450="A","A"," ")</f>
        <v xml:space="preserve"> </v>
      </c>
      <c r="M75" s="280"/>
      <c r="N75" s="283" t="str">
        <f>Badges!C520</f>
        <v>Go shopping with your Brownie</v>
      </c>
      <c r="O75" s="281" t="str">
        <f>IF(Badges!J520="A","A"," ")</f>
        <v xml:space="preserve"> </v>
      </c>
      <c r="Q75" s="280"/>
      <c r="R75" s="283" t="str">
        <f>Badges!C594</f>
        <v>Have fun with water</v>
      </c>
      <c r="S75" s="281" t="str">
        <f>IF(Badges!J594="A","A"," ")</f>
        <v xml:space="preserve"> </v>
      </c>
    </row>
    <row r="76" spans="1:19" x14ac:dyDescent="0.2">
      <c r="A76" s="503" t="str">
        <f>Summary!A26</f>
        <v>Snacks</v>
      </c>
      <c r="B76" s="504"/>
      <c r="C76" s="282" t="str">
        <f>IF(Badges!J445="C","C",IF(Badges!J445="P","P",""))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IF(Badges!J468="C","C",IF(Badges!J468="P","P",""))</f>
        <v/>
      </c>
      <c r="E77" s="280"/>
      <c r="F77" s="283" t="str">
        <f>Badges!C383</f>
        <v>Ask a woman about Title IX</v>
      </c>
      <c r="G77" s="281" t="str">
        <f>IF(Badges!J383="A","A"," ")</f>
        <v xml:space="preserve"> </v>
      </c>
      <c r="I77" s="280"/>
      <c r="J77" s="283" t="str">
        <f>Badges!C452</f>
        <v>Interview a medical professional</v>
      </c>
      <c r="K77" s="281" t="str">
        <f>IF(Badges!J452="A","A"," ")</f>
        <v xml:space="preserve"> </v>
      </c>
      <c r="M77" s="280"/>
      <c r="N77" s="283" t="str">
        <f>Badges!C522</f>
        <v>Shop at a store</v>
      </c>
      <c r="O77" s="281" t="str">
        <f>IF(Badges!J522="A","A"," ")</f>
        <v xml:space="preserve"> </v>
      </c>
      <c r="Q77" s="280"/>
      <c r="R77" s="283" t="str">
        <f>Badges!C596</f>
        <v>Go on a nature hike</v>
      </c>
      <c r="S77" s="281" t="str">
        <f>IF(Badges!J596="A","A"," ")</f>
        <v xml:space="preserve"> </v>
      </c>
    </row>
    <row r="78" spans="1:19" x14ac:dyDescent="0.2">
      <c r="A78" s="503" t="str">
        <f>Summary!A28</f>
        <v>Brownie Girl Scout Way</v>
      </c>
      <c r="B78" s="504"/>
      <c r="C78" s="282" t="str">
        <f>IF(Badges!J491="C","C",IF(Badges!J491="P","P",""))</f>
        <v/>
      </c>
      <c r="E78" s="280"/>
      <c r="F78" s="283" t="str">
        <f>Badges!C384</f>
        <v>Find a sport that women play</v>
      </c>
      <c r="G78" s="281" t="str">
        <f>IF(Badges!J384="A","A"," ")</f>
        <v xml:space="preserve"> </v>
      </c>
      <c r="I78" s="280"/>
      <c r="J78" s="283" t="str">
        <f>Badges!C453</f>
        <v>Talk to the police</v>
      </c>
      <c r="K78" s="281" t="str">
        <f>IF(Badges!J453="A","A"," ")</f>
        <v xml:space="preserve"> </v>
      </c>
      <c r="M78" s="280"/>
      <c r="N78" s="283" t="str">
        <f>Badges!C523</f>
        <v>Shop on paper</v>
      </c>
      <c r="O78" s="281" t="str">
        <f>IF(Badges!J523="A","A"," ")</f>
        <v xml:space="preserve"> </v>
      </c>
      <c r="Q78" s="280"/>
      <c r="R78" s="283" t="str">
        <f>Badges!C597</f>
        <v>Create a scent diary</v>
      </c>
      <c r="S78" s="281" t="str">
        <f>IF(Badges!J597="A","A"," ")</f>
        <v xml:space="preserve"> </v>
      </c>
    </row>
    <row r="79" spans="1:19" x14ac:dyDescent="0.2">
      <c r="A79" s="512" t="str">
        <f>Summary!A29</f>
        <v>Bugs</v>
      </c>
      <c r="B79" s="513"/>
      <c r="C79" s="329" t="str">
        <f>IF(Badges!J514="C","C",IF(Badges!J514="P","P",""))</f>
        <v/>
      </c>
      <c r="E79" s="280"/>
      <c r="F79" s="283" t="str">
        <f>Badges!C385</f>
        <v>Learn about disabilities and</v>
      </c>
      <c r="G79" s="281" t="str">
        <f>IF(Badges!J385="A","A"," ")</f>
        <v xml:space="preserve"> </v>
      </c>
      <c r="I79" s="280"/>
      <c r="J79" s="283" t="str">
        <f>Badges!C454</f>
        <v>Visit a fire station</v>
      </c>
      <c r="K79" s="281" t="str">
        <f>IF(Badges!J454="A","A"," ")</f>
        <v xml:space="preserve"> </v>
      </c>
      <c r="M79" s="280"/>
      <c r="N79" s="283" t="str">
        <f>Badges!C524</f>
        <v>Shop online</v>
      </c>
      <c r="O79" s="281" t="str">
        <f>IF(Badges!J524="A","A"," ")</f>
        <v xml:space="preserve"> </v>
      </c>
      <c r="Q79" s="280"/>
      <c r="R79" s="283" t="str">
        <f>Badges!C598</f>
        <v>Sky watch</v>
      </c>
      <c r="S79" s="281" t="str">
        <f>IF(Badges!J598="A","A","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IF(Badges!J538="C","C",IF(Badges!J538="P","P",""))</f>
        <v/>
      </c>
      <c r="E81" s="280"/>
      <c r="F81" s="283" t="str">
        <f>Badges!C387</f>
        <v>Play popcorn</v>
      </c>
      <c r="G81" s="281" t="str">
        <f>IF(Badges!J387="A","A"," ")</f>
        <v xml:space="preserve"> </v>
      </c>
      <c r="I81" s="280"/>
      <c r="J81" s="283" t="str">
        <f>Badges!C456</f>
        <v>Make a first aid kit for your home</v>
      </c>
      <c r="K81" s="281" t="str">
        <f>IF(Badges!J456="A","A"," ")</f>
        <v xml:space="preserve"> </v>
      </c>
      <c r="M81" s="280"/>
      <c r="N81" s="283" t="str">
        <f>Badges!C526</f>
        <v>Browse through catalogs</v>
      </c>
      <c r="O81" s="281" t="str">
        <f>IF(Badges!J526="A","A"," ")</f>
        <v xml:space="preserve"> </v>
      </c>
      <c r="Q81" s="280"/>
      <c r="R81" s="283" t="str">
        <f>Badges!C600</f>
        <v>Play a survival game</v>
      </c>
      <c r="S81" s="281" t="str">
        <f>IF(Badges!J600="A","A"," ")</f>
        <v xml:space="preserve"> </v>
      </c>
    </row>
    <row r="82" spans="1:22" x14ac:dyDescent="0.2">
      <c r="A82" s="503" t="str">
        <f>Summary!A32</f>
        <v>Philanthropist</v>
      </c>
      <c r="B82" s="504"/>
      <c r="C82" s="282" t="str">
        <f>IF(Badges!J561="C","C",IF(Badges!J561="P","P",""))</f>
        <v/>
      </c>
      <c r="E82" s="280"/>
      <c r="F82" s="283" t="str">
        <f>Badges!C388</f>
        <v>Untangle yourself from a human</v>
      </c>
      <c r="G82" s="281" t="str">
        <f>IF(Badges!J388="A","A"," ")</f>
        <v xml:space="preserve"> </v>
      </c>
      <c r="I82" s="280"/>
      <c r="J82" s="283" t="str">
        <f>Badges!C457</f>
        <v>Make a kit for your Girl Scout</v>
      </c>
      <c r="K82" s="281" t="str">
        <f>IF(Badges!J457="A","A"," ")</f>
        <v xml:space="preserve"> </v>
      </c>
      <c r="M82" s="280"/>
      <c r="N82" s="283" t="str">
        <f>Badges!C527</f>
        <v>Go to the mall</v>
      </c>
      <c r="O82" s="281" t="str">
        <f>IF(Badges!J527="A","A"," ")</f>
        <v xml:space="preserve"> </v>
      </c>
      <c r="Q82" s="280"/>
      <c r="R82" s="283" t="str">
        <f>Badges!C601</f>
        <v>Play a night game</v>
      </c>
      <c r="S82" s="281" t="str">
        <f>IF(Badges!J601="A","A"," ")</f>
        <v xml:space="preserve"> </v>
      </c>
    </row>
    <row r="83" spans="1:22" x14ac:dyDescent="0.2">
      <c r="A83" s="520" t="str">
        <f>Summary!A33</f>
        <v>Cookie Business</v>
      </c>
      <c r="B83" s="521"/>
      <c r="C83" s="522"/>
      <c r="D83" s="124"/>
      <c r="E83" s="280"/>
      <c r="F83" s="283" t="str">
        <f>Badges!C389</f>
        <v>Try a game of Octopus Tag</v>
      </c>
      <c r="G83" s="281" t="str">
        <f>IF(Badges!J389="A","A"," ")</f>
        <v xml:space="preserve"> </v>
      </c>
      <c r="I83" s="280"/>
      <c r="J83" s="283" t="str">
        <f>Badges!C458</f>
        <v>Make a first aid kit and donate it</v>
      </c>
      <c r="K83" s="281" t="str">
        <f>IF(Badges!J458="A","A"," ")</f>
        <v xml:space="preserve"> </v>
      </c>
      <c r="M83" s="280"/>
      <c r="N83" s="283" t="str">
        <f>Badges!C528</f>
        <v>Shop secondhand</v>
      </c>
      <c r="O83" s="281" t="str">
        <f>IF(Badges!J528="A","A"," ")</f>
        <v xml:space="preserve"> </v>
      </c>
      <c r="Q83" s="280"/>
      <c r="R83" s="283" t="str">
        <f>Badges!C602</f>
        <v>Play a water game</v>
      </c>
      <c r="S83" s="281" t="str">
        <f>IF(Badges!J602="A","A"," ")</f>
        <v xml:space="preserve"> </v>
      </c>
    </row>
    <row r="84" spans="1:22" x14ac:dyDescent="0.2">
      <c r="A84" s="503" t="str">
        <f>Summary!A34</f>
        <v>Meet My Customers</v>
      </c>
      <c r="B84" s="504"/>
      <c r="C84" s="282" t="str">
        <f>IF(Badges!J575="C","C",IF(Badges!J575="P","P",""))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IF(Badges!J588="C","C",IF(Badges!J588="P","P",""))</f>
        <v/>
      </c>
      <c r="E85" s="280"/>
      <c r="F85" s="283" t="str">
        <f>Badges!C391</f>
        <v>See a sport live or on television</v>
      </c>
      <c r="G85" s="281" t="str">
        <f>IF(Badges!J391="A","A"," ")</f>
        <v xml:space="preserve"> </v>
      </c>
      <c r="I85" s="280"/>
      <c r="J85" s="283" t="str">
        <f>Badges!C460</f>
        <v>Get tips from a medical professional</v>
      </c>
      <c r="K85" s="281" t="str">
        <f>IF(Badges!J460="A","A"," ")</f>
        <v xml:space="preserve"> </v>
      </c>
      <c r="M85" s="280"/>
      <c r="N85" s="283" t="str">
        <f>Badges!C530</f>
        <v>You have $15 total</v>
      </c>
      <c r="O85" s="281" t="str">
        <f>IF(Badges!J530="A","A"," ")</f>
        <v xml:space="preserve"> </v>
      </c>
      <c r="Q85" s="280"/>
      <c r="R85" s="283" t="str">
        <f>Badges!C604</f>
        <v>Prepare a campfire</v>
      </c>
      <c r="S85" s="281" t="str">
        <f>IF(Badges!J604="A","A"," ")</f>
        <v xml:space="preserve"> </v>
      </c>
    </row>
    <row r="86" spans="1:22" x14ac:dyDescent="0.2">
      <c r="A86" s="520" t="str">
        <f>Summary!A36</f>
        <v>Outdoor Badge</v>
      </c>
      <c r="B86" s="521"/>
      <c r="C86" s="522"/>
      <c r="E86" s="280"/>
      <c r="F86" s="283" t="str">
        <f>Badges!C392</f>
        <v>Make more points</v>
      </c>
      <c r="G86" s="281" t="str">
        <f>IF(Badges!J392="A","A"," ")</f>
        <v xml:space="preserve"> </v>
      </c>
      <c r="I86" s="280"/>
      <c r="J86" s="283" t="str">
        <f>Badges!C461</f>
        <v>Learn with the Red Cross</v>
      </c>
      <c r="K86" s="281" t="str">
        <f>IF(Badges!J461="A","A"," ")</f>
        <v xml:space="preserve"> </v>
      </c>
      <c r="M86" s="280"/>
      <c r="N86" s="283" t="str">
        <f>Badges!C531</f>
        <v>You have $30 total</v>
      </c>
      <c r="O86" s="281" t="str">
        <f>IF(Badges!J531="A","A"," ")</f>
        <v xml:space="preserve"> </v>
      </c>
      <c r="Q86" s="280"/>
      <c r="R86" s="283" t="str">
        <f>Badges!C605</f>
        <v>Tie an overhand and square knot</v>
      </c>
      <c r="S86" s="281" t="str">
        <f>IF(Badges!J605="A","A"," ")</f>
        <v xml:space="preserve"> </v>
      </c>
    </row>
    <row r="87" spans="1:22" x14ac:dyDescent="0.2">
      <c r="A87" s="503" t="str">
        <f>Summary!A37</f>
        <v>Outdoor Adventurer</v>
      </c>
      <c r="B87" s="504"/>
      <c r="C87" s="282" t="str">
        <f>IF(Badges!J612="C","C",IF(Badges!J612="P","P",""))</f>
        <v/>
      </c>
      <c r="E87" s="280"/>
      <c r="F87" s="283" t="str">
        <f>Badges!C393</f>
        <v>Keep score for a sport you play</v>
      </c>
      <c r="G87" s="281" t="str">
        <f>IF(Badges!J393="A","A"," ")</f>
        <v xml:space="preserve"> </v>
      </c>
      <c r="I87" s="280"/>
      <c r="J87" s="283" t="str">
        <f>Badges!C462</f>
        <v>Talk to an EMT</v>
      </c>
      <c r="K87" s="281" t="str">
        <f>IF(Badges!J462="A","A"," ")</f>
        <v xml:space="preserve"> </v>
      </c>
      <c r="M87" s="280"/>
      <c r="N87" s="283" t="str">
        <f>Badges!C532</f>
        <v>Pool your money</v>
      </c>
      <c r="O87" s="281" t="str">
        <f>IF(Badges!J532="A","A"," ")</f>
        <v xml:space="preserve"> </v>
      </c>
      <c r="Q87" s="280"/>
      <c r="R87" s="283" t="str">
        <f>Badges!C606</f>
        <v>Learn to roll a sleeping bag</v>
      </c>
      <c r="S87" s="281" t="str">
        <f>IF(Badges!J606="A","A","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IF(Badges!J395="A","A"," ")</f>
        <v xml:space="preserve"> </v>
      </c>
      <c r="I89" s="280"/>
      <c r="J89" s="283" t="str">
        <f>Badges!C464</f>
        <v>Take a hike</v>
      </c>
      <c r="K89" s="281" t="str">
        <f>IF(Badges!J464="A","A"," ")</f>
        <v xml:space="preserve"> </v>
      </c>
      <c r="M89" s="280"/>
      <c r="N89" s="283" t="str">
        <f>Badges!C534</f>
        <v>Go to the movies with a friend</v>
      </c>
      <c r="O89" s="281" t="str">
        <f>IF(Badges!J534="A","A"," ")</f>
        <v xml:space="preserve"> </v>
      </c>
      <c r="Q89" s="280"/>
      <c r="R89" s="283" t="str">
        <f>Badges!C608</f>
        <v>Improve a trail</v>
      </c>
      <c r="S89" s="281" t="str">
        <f>IF(Badges!J608="A","A"," ")</f>
        <v xml:space="preserve"> </v>
      </c>
    </row>
    <row r="90" spans="1:22" x14ac:dyDescent="0.2">
      <c r="B90" s="392" t="str">
        <f>'Journey Awards'!A6</f>
        <v>Brownie Quest</v>
      </c>
      <c r="C90" s="393"/>
      <c r="E90" s="280"/>
      <c r="F90" s="283" t="str">
        <f>Badges!C396</f>
        <v>Make a theme day</v>
      </c>
      <c r="G90" s="281" t="str">
        <f>IF(Badges!J396="A","A"," ")</f>
        <v xml:space="preserve"> </v>
      </c>
      <c r="I90" s="280"/>
      <c r="J90" s="283" t="str">
        <f>Badges!C465</f>
        <v>Read all about it</v>
      </c>
      <c r="K90" s="281" t="str">
        <f>IF(Badges!J465="A","A"," ")</f>
        <v xml:space="preserve"> </v>
      </c>
      <c r="M90" s="280"/>
      <c r="N90" s="283" t="str">
        <f>Badges!C535</f>
        <v>Get outdoors</v>
      </c>
      <c r="O90" s="281" t="str">
        <f>IF(Badges!J535="A","A"," ")</f>
        <v xml:space="preserve"> </v>
      </c>
      <c r="Q90" s="280"/>
      <c r="R90" s="283" t="str">
        <f>Badges!C609</f>
        <v>Care for animals</v>
      </c>
      <c r="S90" s="281" t="str">
        <f>IF(Badges!J609="A","A"," ")</f>
        <v xml:space="preserve"> </v>
      </c>
    </row>
    <row r="91" spans="1:22" x14ac:dyDescent="0.2">
      <c r="B91" s="289" t="str">
        <f>'Journey Awards'!B7</f>
        <v>The Discover Key</v>
      </c>
      <c r="C91" s="288" t="str">
        <f>'Journey Awards'!J11</f>
        <v xml:space="preserve"> </v>
      </c>
      <c r="E91" s="280"/>
      <c r="F91" s="283" t="str">
        <f>Badges!C397</f>
        <v>Make up a championship</v>
      </c>
      <c r="G91" s="281" t="str">
        <f>IF(Badges!J397="A","A"," ")</f>
        <v xml:space="preserve"> </v>
      </c>
      <c r="I91" s="280"/>
      <c r="J91" s="283" t="str">
        <f>Badges!C466</f>
        <v>Talk to an outdoor expert</v>
      </c>
      <c r="K91" s="281" t="str">
        <f>IF(Badges!J466="A","A"," ")</f>
        <v xml:space="preserve"> </v>
      </c>
      <c r="M91" s="280"/>
      <c r="N91" s="283" t="str">
        <f>Badges!C536</f>
        <v>Have fun with friends</v>
      </c>
      <c r="O91" s="281" t="str">
        <f>IF(Badges!J536="A","A"," ")</f>
        <v xml:space="preserve"> </v>
      </c>
      <c r="Q91" s="280"/>
      <c r="R91" s="283" t="str">
        <f>Badges!C610</f>
        <v>Help an outdoors space you love</v>
      </c>
      <c r="S91" s="281" t="str">
        <f>IF(Badges!J610="A","A"," ")</f>
        <v xml:space="preserve"> </v>
      </c>
    </row>
    <row r="92" spans="1:22" ht="15.75" x14ac:dyDescent="0.2">
      <c r="B92" s="289" t="str">
        <f>'Journey Awards'!B12</f>
        <v>The Connect Key</v>
      </c>
      <c r="C92" s="288" t="str">
        <f>'Journey Awards'!J16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Awards'!J21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IF('Age-Level'!J6="A","A"," ")</f>
        <v xml:space="preserve"> </v>
      </c>
    </row>
    <row r="94" spans="1:22" x14ac:dyDescent="0.2">
      <c r="B94" s="289" t="str">
        <f>'Journey Awards'!B22</f>
        <v>The Brownie Quest Award</v>
      </c>
      <c r="C94" s="288" t="str">
        <f>'Journey Awards'!J24</f>
        <v xml:space="preserve"> </v>
      </c>
      <c r="E94" s="280"/>
      <c r="F94" s="283" t="str">
        <f>Badges!C402</f>
        <v>Go on a flag hunt</v>
      </c>
      <c r="G94" s="281" t="str">
        <f>IF(Badges!J402="A","A"," ")</f>
        <v xml:space="preserve"> </v>
      </c>
      <c r="I94" s="280"/>
      <c r="J94" s="283" t="str">
        <f>Badges!C471</f>
        <v>Learn three new Girl Scout songs</v>
      </c>
      <c r="K94" s="281" t="str">
        <f>IF(Badges!J471="A","A"," ")</f>
        <v xml:space="preserve"> </v>
      </c>
      <c r="M94" s="280"/>
      <c r="N94" s="283" t="str">
        <f>Badges!C541</f>
        <v>Create a list</v>
      </c>
      <c r="O94" s="281" t="str">
        <f>IF(Badges!J541="A","A"," ")</f>
        <v xml:space="preserve"> </v>
      </c>
      <c r="Q94" s="533" t="str">
        <f>'Age-Level'!C7</f>
        <v>Cookie Sales (Year 1)</v>
      </c>
      <c r="R94" s="533"/>
      <c r="S94" s="288" t="str">
        <f>IF('Age-Level'!J7="A","A"," ")</f>
        <v xml:space="preserve"> </v>
      </c>
    </row>
    <row r="95" spans="1:22" x14ac:dyDescent="0.2">
      <c r="A95" s="383"/>
      <c r="B95" s="343" t="str">
        <f>'Journey Awards'!A27</f>
        <v>WOW! Wonders of Water</v>
      </c>
      <c r="C95" s="344"/>
      <c r="E95" s="280"/>
      <c r="F95" s="283" t="str">
        <f>Badges!C403</f>
        <v>Draw your state's symbols</v>
      </c>
      <c r="G95" s="281" t="str">
        <f>IF(Badges!J403="A","A"," ")</f>
        <v xml:space="preserve"> </v>
      </c>
      <c r="I95" s="280"/>
      <c r="J95" s="283" t="str">
        <f>Badges!C472</f>
        <v>Learn a new singing game</v>
      </c>
      <c r="K95" s="281" t="str">
        <f>IF(Badges!J472="A","A"," ")</f>
        <v xml:space="preserve"> </v>
      </c>
      <c r="M95" s="280"/>
      <c r="N95" s="283" t="str">
        <f>Badges!C542</f>
        <v>Create posters</v>
      </c>
      <c r="O95" s="281" t="str">
        <f>IF(Badges!J542="A","A"," ")</f>
        <v xml:space="preserve"> </v>
      </c>
      <c r="Q95" s="533" t="str">
        <f>'Age-Level'!C8</f>
        <v>Cookie Pin (Year 1)</v>
      </c>
      <c r="R95" s="533"/>
      <c r="S95" s="288" t="str">
        <f>IF('Age-Level'!J8="A","A"," ")</f>
        <v xml:space="preserve"> </v>
      </c>
      <c r="U95" s="279"/>
      <c r="V95" s="279"/>
    </row>
    <row r="96" spans="1:22" x14ac:dyDescent="0.2">
      <c r="A96" s="383"/>
      <c r="B96" s="289" t="str">
        <f>'Journey Awards'!B28</f>
        <v>LOVE Water</v>
      </c>
      <c r="C96" s="288" t="str">
        <f>'Journey Awards'!J31</f>
        <v xml:space="preserve"> </v>
      </c>
      <c r="E96" s="280"/>
      <c r="F96" s="283" t="str">
        <f>Badges!C404</f>
        <v>Find your own town's symbols</v>
      </c>
      <c r="G96" s="281" t="str">
        <f>IF(Badges!J404="A","A"," ")</f>
        <v xml:space="preserve"> </v>
      </c>
      <c r="I96" s="280"/>
      <c r="J96" s="283" t="str">
        <f>Badges!C473</f>
        <v>Make up your own song based on</v>
      </c>
      <c r="K96" s="281" t="str">
        <f>IF(Badges!J473="A","A"," ")</f>
        <v xml:space="preserve"> </v>
      </c>
      <c r="M96" s="280"/>
      <c r="N96" s="283" t="str">
        <f>Badges!C543</f>
        <v>Get Inspired</v>
      </c>
      <c r="O96" s="281" t="str">
        <f>IF(Badges!J543="A","A"," ")</f>
        <v xml:space="preserve"> </v>
      </c>
      <c r="Q96" s="533" t="str">
        <f>'Age-Level'!C9</f>
        <v>Cookie Rally (Year 2)</v>
      </c>
      <c r="R96" s="533"/>
      <c r="S96" s="288" t="str">
        <f>IF('Age-Level'!J9="A","A"," ")</f>
        <v xml:space="preserve"> </v>
      </c>
      <c r="U96" s="279"/>
      <c r="V96" s="279"/>
    </row>
    <row r="97" spans="1:23" x14ac:dyDescent="0.2">
      <c r="A97" s="383"/>
      <c r="B97" s="289" t="str">
        <f>'Journey Awards'!B32</f>
        <v>SAVE Water</v>
      </c>
      <c r="C97" s="288" t="str">
        <f>'Journey Awards'!J34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IF('Age-Level'!J10="A","A"," ")</f>
        <v xml:space="preserve"> </v>
      </c>
      <c r="U97" s="279"/>
      <c r="V97" s="279"/>
    </row>
    <row r="98" spans="1:23" ht="14.25" customHeight="1" x14ac:dyDescent="0.2">
      <c r="A98" s="217"/>
      <c r="B98" s="289" t="str">
        <f>'Journey Awards'!B35</f>
        <v>SHARE Water</v>
      </c>
      <c r="C98" s="288" t="str">
        <f>'Journey Awards'!J37</f>
        <v xml:space="preserve"> </v>
      </c>
      <c r="E98" s="280"/>
      <c r="F98" s="283" t="str">
        <f>Badges!C406</f>
        <v>Choose natinoal songs</v>
      </c>
      <c r="G98" s="281" t="str">
        <f>IF(Badges!J406="A","A"," ")</f>
        <v xml:space="preserve"> </v>
      </c>
      <c r="I98" s="280"/>
      <c r="J98" s="283" t="str">
        <f>Badges!C475</f>
        <v>Throw a birthday bash</v>
      </c>
      <c r="K98" s="281" t="str">
        <f>IF(Badges!J475="A","A"," ")</f>
        <v xml:space="preserve"> </v>
      </c>
      <c r="M98" s="280"/>
      <c r="N98" s="283" t="str">
        <f>Badges!C545</f>
        <v>Do you own research</v>
      </c>
      <c r="O98" s="281" t="str">
        <f>IF(Badges!J545="A","A"," ")</f>
        <v xml:space="preserve"> </v>
      </c>
      <c r="Q98" s="533" t="str">
        <f>'Age-Level'!C11</f>
        <v>Cookie Pin (Year 2)</v>
      </c>
      <c r="R98" s="533"/>
      <c r="S98" s="288" t="str">
        <f>IF('Age-Level'!J11="A","A"," ")</f>
        <v xml:space="preserve"> </v>
      </c>
      <c r="U98" s="279"/>
      <c r="V98" s="279"/>
    </row>
    <row r="99" spans="1:23" x14ac:dyDescent="0.2">
      <c r="A99" s="217"/>
      <c r="B99" s="289" t="str">
        <f>'Journey Awards'!B38</f>
        <v>WOW!</v>
      </c>
      <c r="C99" s="288" t="str">
        <f>'Journey Awards'!J40</f>
        <v xml:space="preserve"> </v>
      </c>
      <c r="E99" s="280"/>
      <c r="F99" s="283" t="str">
        <f>Badges!C407</f>
        <v>Pick three community songs</v>
      </c>
      <c r="G99" s="281" t="str">
        <f>IF(Badges!J407="A","A"," ")</f>
        <v xml:space="preserve"> </v>
      </c>
      <c r="I99" s="280"/>
      <c r="J99" s="283" t="str">
        <f>Badges!C476</f>
        <v>Make a birthday card for a Daisy</v>
      </c>
      <c r="K99" s="281" t="str">
        <f>IF(Badges!J476="A","A"," ")</f>
        <v xml:space="preserve"> </v>
      </c>
      <c r="M99" s="280"/>
      <c r="N99" s="283" t="str">
        <f>Badges!C546</f>
        <v>Take a field trip</v>
      </c>
      <c r="O99" s="281" t="str">
        <f>IF(Badges!J546="A","A"," ")</f>
        <v xml:space="preserve"> </v>
      </c>
      <c r="Q99" s="533" t="str">
        <f>Summary!A68</f>
        <v>Fall Sales (Year 1)</v>
      </c>
      <c r="R99" s="533"/>
      <c r="S99" s="282" t="str">
        <f>IF('Age-Level'!J13="A","A","")</f>
        <v/>
      </c>
      <c r="U99" s="352"/>
      <c r="V99" s="353"/>
      <c r="W99" s="337"/>
    </row>
    <row r="100" spans="1:23" x14ac:dyDescent="0.2">
      <c r="B100" s="392" t="str">
        <f>'Journey Awards'!A43</f>
        <v>A World of Girls</v>
      </c>
      <c r="C100" s="393"/>
      <c r="E100" s="280"/>
      <c r="F100" s="283" t="str">
        <f>Badges!C408</f>
        <v>Find three celebration songs</v>
      </c>
      <c r="G100" s="281" t="str">
        <f>IF(Badges!J408="A","A"," ")</f>
        <v xml:space="preserve"> </v>
      </c>
      <c r="I100" s="280"/>
      <c r="J100" s="283" t="str">
        <f>Badges!C477</f>
        <v>Make up a birthday message</v>
      </c>
      <c r="K100" s="281" t="str">
        <f>IF(Badges!J477="A","A"," ")</f>
        <v xml:space="preserve"> </v>
      </c>
      <c r="M100" s="280"/>
      <c r="N100" s="283" t="str">
        <f>Badges!C547</f>
        <v>Invite a guest speaker</v>
      </c>
      <c r="O100" s="281" t="str">
        <f>IF(Badges!J547="A","A"," ")</f>
        <v xml:space="preserve"> </v>
      </c>
      <c r="Q100" s="533" t="str">
        <f>Summary!A69</f>
        <v>Fall Sales (Year 2)</v>
      </c>
      <c r="R100" s="533"/>
      <c r="S100" s="282" t="str">
        <f>IF('Age-Level'!J14="A","A","")</f>
        <v/>
      </c>
      <c r="U100" s="279"/>
      <c r="V100" s="279"/>
    </row>
    <row r="101" spans="1:23" x14ac:dyDescent="0.2">
      <c r="B101" s="289" t="str">
        <f>'Journey Awards'!B44</f>
        <v>Hear a Story</v>
      </c>
      <c r="C101" s="288" t="str">
        <f>'Journey Awards'!J46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IF('Age-Level'!J16="A","A","")</f>
        <v/>
      </c>
      <c r="U101" s="279"/>
      <c r="V101" s="279"/>
    </row>
    <row r="102" spans="1:23" x14ac:dyDescent="0.2">
      <c r="B102" s="289" t="str">
        <f>'Journey Awards'!B47</f>
        <v>Change a Story</v>
      </c>
      <c r="C102" s="288" t="str">
        <f>'Journey Awards'!J49</f>
        <v xml:space="preserve"> </v>
      </c>
      <c r="E102" s="280"/>
      <c r="F102" s="283" t="str">
        <f>Badges!C410</f>
        <v>Join a parade</v>
      </c>
      <c r="G102" s="281" t="str">
        <f>IF(Badges!J410="A","A"," ")</f>
        <v xml:space="preserve"> </v>
      </c>
      <c r="I102" s="280"/>
      <c r="J102" s="283" t="str">
        <f>Badges!C479</f>
        <v>Make up a game about your</v>
      </c>
      <c r="K102" s="281" t="str">
        <f>IF(Badges!J479="A","A"," ")</f>
        <v xml:space="preserve"> </v>
      </c>
      <c r="M102" s="280"/>
      <c r="N102" s="283" t="str">
        <f>Badges!C549</f>
        <v>Do you own research</v>
      </c>
      <c r="O102" s="281" t="str">
        <f>IF(Badges!J549="A","A"," ")</f>
        <v xml:space="preserve"> </v>
      </c>
      <c r="Q102" s="533" t="str">
        <f>Summary!A71</f>
        <v>Thinking Day (Year 2)</v>
      </c>
      <c r="R102" s="533"/>
      <c r="S102" s="282" t="str">
        <f>IF('Age-Level'!J17="A","A","")</f>
        <v/>
      </c>
      <c r="U102" s="279"/>
      <c r="V102" s="279"/>
    </row>
    <row r="103" spans="1:23" x14ac:dyDescent="0.2">
      <c r="B103" s="289" t="str">
        <f>'Journey Awards'!B50</f>
        <v>Tell a Story</v>
      </c>
      <c r="C103" s="288" t="str">
        <f>'Journey Awards'!J52</f>
        <v xml:space="preserve"> </v>
      </c>
      <c r="E103" s="280"/>
      <c r="F103" s="283" t="str">
        <f>Badges!C411</f>
        <v>Learn to march</v>
      </c>
      <c r="G103" s="281" t="str">
        <f>IF(Badges!J411="A","A"," ")</f>
        <v xml:space="preserve"> </v>
      </c>
      <c r="I103" s="280"/>
      <c r="J103" s="283" t="str">
        <f>Badges!C480</f>
        <v>Create a story, play, or puppet</v>
      </c>
      <c r="K103" s="281" t="str">
        <f>IF(Badges!J480="A","A"," ")</f>
        <v xml:space="preserve"> </v>
      </c>
      <c r="M103" s="280"/>
      <c r="N103" s="283" t="str">
        <f>Badges!C550</f>
        <v>Get secondhand knowledge</v>
      </c>
      <c r="O103" s="281" t="str">
        <f>IF(Badges!J550="A","A"," ")</f>
        <v xml:space="preserve"> </v>
      </c>
      <c r="Q103" s="533" t="str">
        <f>Summary!A72</f>
        <v>Investiture</v>
      </c>
      <c r="R103" s="533"/>
      <c r="S103" s="282" t="str">
        <f>IF('Age-Level'!J19="A","A","")</f>
        <v/>
      </c>
      <c r="U103" s="279"/>
      <c r="V103" s="279"/>
    </row>
    <row r="104" spans="1:23" x14ac:dyDescent="0.2">
      <c r="B104" s="289" t="str">
        <f>'Journey Awards'!B53</f>
        <v>Better World for Girls!</v>
      </c>
      <c r="C104" s="288" t="str">
        <f>'Journey Awards'!J55</f>
        <v xml:space="preserve"> </v>
      </c>
      <c r="E104" s="280"/>
      <c r="F104" s="283" t="str">
        <f>Badges!C412</f>
        <v>See a band review or field show</v>
      </c>
      <c r="G104" s="281" t="str">
        <f>IF(Badges!J412="A","A"," ")</f>
        <v xml:space="preserve"> </v>
      </c>
      <c r="I104" s="280"/>
      <c r="J104" s="283" t="str">
        <f>Badges!C481</f>
        <v>Make a team mural, collage, flag</v>
      </c>
      <c r="K104" s="281" t="str">
        <f>IF(Badges!J481="A","A"," ")</f>
        <v xml:space="preserve"> </v>
      </c>
      <c r="M104" s="280"/>
      <c r="N104" s="283" t="str">
        <f>Badges!C551</f>
        <v>Invite a guest speaker</v>
      </c>
      <c r="O104" s="281" t="str">
        <f>IF(Badges!J551="A","A"," ")</f>
        <v xml:space="preserve"> </v>
      </c>
      <c r="Q104" s="533" t="str">
        <f>Summary!A73</f>
        <v>Rededication (1st year)</v>
      </c>
      <c r="R104" s="533"/>
      <c r="S104" s="282" t="str">
        <f>IF('Age-Level'!J20="A","A","")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IF('Age-Level'!J21="A","A","")</f>
        <v/>
      </c>
      <c r="U105" s="279"/>
      <c r="V105" s="279"/>
    </row>
    <row r="106" spans="1:23" x14ac:dyDescent="0.2">
      <c r="A106" s="509" t="s">
        <v>416</v>
      </c>
      <c r="B106" s="509"/>
      <c r="C106" s="509"/>
      <c r="E106" s="280"/>
      <c r="F106" s="283" t="str">
        <f>Badges!C414</f>
        <v>Follow a landmark trail</v>
      </c>
      <c r="G106" s="281" t="str">
        <f>IF(Badges!J414="A","A"," ")</f>
        <v xml:space="preserve"> </v>
      </c>
      <c r="I106" s="280"/>
      <c r="J106" s="283" t="str">
        <f>Badges!C483</f>
        <v>A better room or home</v>
      </c>
      <c r="K106" s="281" t="str">
        <f>IF(Badges!J483="A","A"," ")</f>
        <v xml:space="preserve"> </v>
      </c>
      <c r="M106" s="280"/>
      <c r="N106" s="283" t="str">
        <f>Badges!C553</f>
        <v>Take a field trip</v>
      </c>
      <c r="O106" s="281" t="str">
        <f>IF(Badges!J553="A","A"," ")</f>
        <v xml:space="preserve"> </v>
      </c>
      <c r="Q106" s="533" t="str">
        <f>Summary!A75</f>
        <v>Rededication (3rd year)</v>
      </c>
      <c r="R106" s="533"/>
      <c r="S106" s="282" t="str">
        <f>IF('Age-Level'!J22="A","A","")</f>
        <v/>
      </c>
      <c r="U106" s="279"/>
      <c r="V106" s="279"/>
    </row>
    <row r="107" spans="1:23" x14ac:dyDescent="0.2">
      <c r="A107" s="284"/>
      <c r="B107" s="396" t="str">
        <f>Bridging!B6</f>
        <v>Pass It On!</v>
      </c>
      <c r="C107" s="330" t="str">
        <f>IF(Bridging!J10="C","C",IF(Bridging!J10="P","P",""))</f>
        <v/>
      </c>
      <c r="E107" s="280"/>
      <c r="F107" s="283" t="str">
        <f>Badges!C415</f>
        <v>Tour a landmark that honors the</v>
      </c>
      <c r="G107" s="281" t="str">
        <f>IF(Badges!J415="A","A"," ")</f>
        <v xml:space="preserve"> </v>
      </c>
      <c r="I107" s="280"/>
      <c r="J107" s="283" t="str">
        <f>Badges!C484</f>
        <v>A better meeting place</v>
      </c>
      <c r="K107" s="281" t="str">
        <f>IF(Badges!J484="A","A"," ")</f>
        <v xml:space="preserve"> </v>
      </c>
      <c r="M107" s="280"/>
      <c r="N107" s="283" t="str">
        <f>Badges!C554</f>
        <v>Invite a guest speaker</v>
      </c>
      <c r="O107" s="281" t="str">
        <f>IF(Badges!J554="A","A"," ")</f>
        <v xml:space="preserve"> </v>
      </c>
      <c r="Q107" s="487" t="str">
        <f>Summary!A76</f>
        <v>My Promise, My Faith (Year 1)</v>
      </c>
      <c r="R107" s="535"/>
      <c r="S107" s="291" t="str">
        <f>IF('Age-Level'!J29="C","C","")</f>
        <v/>
      </c>
      <c r="U107" s="279"/>
      <c r="V107" s="279"/>
    </row>
    <row r="108" spans="1:23" x14ac:dyDescent="0.2">
      <c r="A108" s="284"/>
      <c r="B108" s="286" t="str">
        <f>Bridging!B11</f>
        <v>Look Ahead!</v>
      </c>
      <c r="C108" s="282" t="str">
        <f>IF(Bridging!J15="C","C",IF(Bridging!J15="P","P",""))</f>
        <v/>
      </c>
      <c r="E108" s="280"/>
      <c r="F108" s="283" t="str">
        <f>Badges!C416</f>
        <v>Make a landmark map</v>
      </c>
      <c r="G108" s="281" t="str">
        <f>IF(Badges!J416="A","A"," ")</f>
        <v xml:space="preserve"> </v>
      </c>
      <c r="I108" s="280"/>
      <c r="J108" s="283" t="str">
        <f>Badges!C485</f>
        <v>A better classroom</v>
      </c>
      <c r="K108" s="281" t="str">
        <f>IF(Badges!J485="A","A"," ")</f>
        <v xml:space="preserve"> </v>
      </c>
      <c r="M108" s="280"/>
      <c r="N108" s="283" t="str">
        <f>Badges!C555</f>
        <v>Find out about helping people</v>
      </c>
      <c r="O108" s="281" t="str">
        <f>IF(Badges!J555="A","A"," ")</f>
        <v xml:space="preserve"> </v>
      </c>
      <c r="Q108" s="292">
        <v>1</v>
      </c>
      <c r="R108" s="341" t="str">
        <f>'Age-Level'!C24</f>
        <v>Choose one line from the Law</v>
      </c>
      <c r="S108" s="282" t="str">
        <f>IF('Age-Level'!J24="A","A","")</f>
        <v/>
      </c>
      <c r="U108" s="279"/>
      <c r="V108" s="279"/>
    </row>
    <row r="109" spans="1:23" x14ac:dyDescent="0.2">
      <c r="A109" s="284"/>
      <c r="B109" s="394" t="str">
        <f>Bridging!C16</f>
        <v>Plan a Ceremony</v>
      </c>
      <c r="C109" s="282" t="str">
        <f>IF(Bridging!J17="C","C",IF(Bridging!J17="P","P",""))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IF('Age-Level'!J25="A","A","")</f>
        <v/>
      </c>
      <c r="U109" s="279"/>
      <c r="V109" s="279"/>
    </row>
    <row r="110" spans="1:23" x14ac:dyDescent="0.2">
      <c r="B110" s="287" t="s">
        <v>80</v>
      </c>
      <c r="C110" s="282" t="str">
        <f>IF(Bridging!J18="C","C",IF(Bridging!J18="P","P",""))</f>
        <v/>
      </c>
      <c r="E110" s="280"/>
      <c r="F110" s="283" t="str">
        <f>Badges!C418</f>
        <v>Join a flag ceremony</v>
      </c>
      <c r="G110" s="281" t="str">
        <f>IF(Badges!J418="A","A"," ")</f>
        <v xml:space="preserve"> </v>
      </c>
      <c r="I110" s="280"/>
      <c r="J110" s="283" t="str">
        <f>Badges!C487</f>
        <v>Follow in a Girl Scout's footsteps</v>
      </c>
      <c r="K110" s="281" t="str">
        <f>IF(Badges!J487="A","A"," ")</f>
        <v xml:space="preserve"> </v>
      </c>
      <c r="M110" s="280"/>
      <c r="N110" s="283" t="str">
        <f>Badges!C557</f>
        <v>Donate money</v>
      </c>
      <c r="O110" s="281" t="str">
        <f>IF(Badges!J557="A","A"," ")</f>
        <v xml:space="preserve"> </v>
      </c>
      <c r="Q110" s="293">
        <v>3</v>
      </c>
      <c r="R110" s="341" t="str">
        <f>'Age-Level'!C26</f>
        <v>Gather three inspirational quotes</v>
      </c>
      <c r="S110" s="282" t="str">
        <f>IF('Age-Level'!J26="A","A","")</f>
        <v/>
      </c>
      <c r="U110" s="353"/>
      <c r="V110" s="353"/>
      <c r="W110" s="337"/>
    </row>
    <row r="111" spans="1:23" x14ac:dyDescent="0.2">
      <c r="B111" s="327"/>
      <c r="C111" s="389"/>
      <c r="E111" s="280"/>
      <c r="F111" s="283" t="str">
        <f>Badges!C419</f>
        <v>Join a town ceremony</v>
      </c>
      <c r="G111" s="281" t="str">
        <f>IF(Badges!J419="A","A"," ")</f>
        <v xml:space="preserve"> </v>
      </c>
      <c r="I111" s="280"/>
      <c r="J111" s="283" t="str">
        <f>Badges!C488</f>
        <v>Read the Brownie Story from an</v>
      </c>
      <c r="K111" s="281" t="str">
        <f>IF(Badges!J488="A","A"," ")</f>
        <v xml:space="preserve"> </v>
      </c>
      <c r="M111" s="280"/>
      <c r="N111" s="283" t="str">
        <f>Badges!C558</f>
        <v>Organize a great food donation</v>
      </c>
      <c r="O111" s="281" t="str">
        <f>IF(Badges!J558="A","A"," ")</f>
        <v xml:space="preserve"> </v>
      </c>
      <c r="Q111" s="293">
        <v>4</v>
      </c>
      <c r="R111" s="341" t="str">
        <f>'Age-Level'!C27</f>
        <v>Make something to remind you</v>
      </c>
      <c r="S111" s="282" t="str">
        <f>IF('Age-Level'!J27="A","A","")</f>
        <v/>
      </c>
      <c r="U111" s="279"/>
      <c r="V111" s="279"/>
    </row>
    <row r="112" spans="1:23" x14ac:dyDescent="0.2">
      <c r="A112" s="395" t="str">
        <f>Badges!B354</f>
        <v>Painting</v>
      </c>
      <c r="B112" s="391"/>
      <c r="C112" s="391"/>
      <c r="E112" s="280"/>
      <c r="F112" s="283" t="str">
        <f>Badges!C420</f>
        <v>Make up your own</v>
      </c>
      <c r="G112" s="281" t="str">
        <f>IF(Badges!J420="A","A"," ")</f>
        <v xml:space="preserve"> </v>
      </c>
      <c r="I112" s="280"/>
      <c r="J112" s="283" t="str">
        <f>Badges!C489</f>
        <v>Make up a story about Campbell</v>
      </c>
      <c r="K112" s="281" t="str">
        <f>IF(Badges!J489="A","A"," ")</f>
        <v xml:space="preserve"> </v>
      </c>
      <c r="M112" s="280"/>
      <c r="N112" s="283" t="str">
        <f>Badges!C559</f>
        <v>Host a clothing-donation party</v>
      </c>
      <c r="O112" s="281" t="str">
        <f>IF(Badges!J559="A","A"," ")</f>
        <v xml:space="preserve"> </v>
      </c>
      <c r="Q112" s="342">
        <v>5</v>
      </c>
      <c r="R112" s="341" t="str">
        <f>'Age-Level'!C28</f>
        <v>Keep the connection strong.</v>
      </c>
      <c r="S112" s="282" t="str">
        <f>IF('Age-Level'!J28="A","A","")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IF('Age-Level'!J35="C","C","")</f>
        <v/>
      </c>
      <c r="U113" s="279"/>
      <c r="V113" s="279"/>
    </row>
    <row r="114" spans="1:22" x14ac:dyDescent="0.2">
      <c r="A114" s="280"/>
      <c r="B114" s="283" t="str">
        <f>Badges!C356</f>
        <v>Talk to a painter</v>
      </c>
      <c r="C114" s="281" t="str">
        <f>IF(Badges!J356="A","A","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IF('Age-Level'!J31="A","A","")</f>
        <v/>
      </c>
      <c r="U114" s="279"/>
      <c r="V114" s="279"/>
    </row>
    <row r="115" spans="1:22" x14ac:dyDescent="0.2">
      <c r="A115" s="280"/>
      <c r="B115" s="283" t="str">
        <f>Badges!C357</f>
        <v>Go to an art show or museum</v>
      </c>
      <c r="C115" s="281" t="str">
        <f>IF(Badges!J357="A","A"," ")</f>
        <v xml:space="preserve"> </v>
      </c>
      <c r="E115" s="280"/>
      <c r="F115" s="283" t="str">
        <f>Badges!C425</f>
        <v>Is the food good for me?</v>
      </c>
      <c r="G115" s="281" t="str">
        <f>IF(Badges!J425="A","A"," ")</f>
        <v xml:space="preserve"> </v>
      </c>
      <c r="I115" s="280"/>
      <c r="J115" s="283" t="str">
        <f>Badges!C494</f>
        <v>Talk to a bug specialist in your</v>
      </c>
      <c r="K115" s="281" t="str">
        <f>IF(Badges!J494="A","A"," ")</f>
        <v xml:space="preserve"> </v>
      </c>
      <c r="M115" s="280"/>
      <c r="N115" s="283" t="str">
        <f>Badges!C565</f>
        <v xml:space="preserve">Talk to your family or Brownie </v>
      </c>
      <c r="O115" s="281" t="str">
        <f>IF(Badges!J565="A","A"," ")</f>
        <v xml:space="preserve"> </v>
      </c>
      <c r="Q115" s="293">
        <v>2</v>
      </c>
      <c r="R115" s="394" t="str">
        <f>'Age-Level'!C32</f>
        <v>Find a woman in your community</v>
      </c>
      <c r="S115" s="282" t="str">
        <f>IF('Age-Level'!J32="A","A","")</f>
        <v/>
      </c>
      <c r="U115" s="279"/>
      <c r="V115" s="279"/>
    </row>
    <row r="116" spans="1:22" x14ac:dyDescent="0.2">
      <c r="A116" s="280"/>
      <c r="B116" s="283" t="str">
        <f>Badges!C358</f>
        <v xml:space="preserve">Team up with an adult to find </v>
      </c>
      <c r="C116" s="281" t="str">
        <f>IF(Badges!J358="A","A"," ")</f>
        <v xml:space="preserve"> </v>
      </c>
      <c r="E116" s="280"/>
      <c r="F116" s="283" t="str">
        <f>Badges!C426</f>
        <v>Is the food good for the earth?</v>
      </c>
      <c r="G116" s="281" t="str">
        <f>IF(Badges!J426="A","A"," ")</f>
        <v xml:space="preserve"> </v>
      </c>
      <c r="I116" s="280"/>
      <c r="J116" s="283" t="str">
        <f>Badges!C495</f>
        <v>With an adult's help, find websites</v>
      </c>
      <c r="K116" s="281" t="str">
        <f>IF(Badges!J495="A","A"," ")</f>
        <v xml:space="preserve"> </v>
      </c>
      <c r="M116" s="280">
        <v>2</v>
      </c>
      <c r="N116" s="283" t="str">
        <f>Badges!C566</f>
        <v>Talk to some customers</v>
      </c>
      <c r="O116" s="294"/>
      <c r="Q116" s="293">
        <v>3</v>
      </c>
      <c r="R116" s="394" t="str">
        <f>'Age-Level'!C33</f>
        <v>Gather three inspirational quotes</v>
      </c>
      <c r="S116" s="282" t="str">
        <f>IF('Age-Level'!J33="A","A","")</f>
        <v/>
      </c>
    </row>
    <row r="117" spans="1:22" x14ac:dyDescent="0.2">
      <c r="A117" s="280">
        <v>2</v>
      </c>
      <c r="B117" s="283" t="str">
        <f>Badges!C359</f>
        <v>Paint the real world</v>
      </c>
      <c r="C117" s="294"/>
      <c r="E117" s="280"/>
      <c r="F117" s="283" t="str">
        <f>Badges!C427</f>
        <v>What's in that snack?</v>
      </c>
      <c r="G117" s="281" t="str">
        <f>IF(Badges!J427="A","A"," ")</f>
        <v xml:space="preserve"> </v>
      </c>
      <c r="I117" s="280"/>
      <c r="J117" s="283" t="str">
        <f>Badges!C496</f>
        <v>Read a book or watch a video</v>
      </c>
      <c r="K117" s="281" t="str">
        <f>IF(Badges!J496="A","A"," ")</f>
        <v xml:space="preserve"> </v>
      </c>
      <c r="M117" s="280"/>
      <c r="N117" s="283" t="str">
        <f>Badges!C567</f>
        <v>With your family or Brownie friends</v>
      </c>
      <c r="O117" s="281" t="str">
        <f>IF(Badges!J567="A","A"," ")</f>
        <v xml:space="preserve"> </v>
      </c>
      <c r="Q117" s="293">
        <v>4</v>
      </c>
      <c r="R117" s="394" t="str">
        <f>'Age-Level'!C34</f>
        <v>Make something to remind you</v>
      </c>
      <c r="S117" s="282" t="str">
        <f>IF('Age-Level'!J34="A","A","")</f>
        <v/>
      </c>
    </row>
    <row r="118" spans="1:22" x14ac:dyDescent="0.2">
      <c r="A118" s="280"/>
      <c r="B118" s="283" t="str">
        <f>Badges!C360</f>
        <v>Paint a portrait of a family</v>
      </c>
      <c r="C118" s="281" t="str">
        <f>IF(Badges!J360="A","A","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IF('Age-Level'!J35="A","A","")</f>
        <v/>
      </c>
    </row>
    <row r="119" spans="1:22" x14ac:dyDescent="0.2">
      <c r="A119" s="280"/>
      <c r="B119" s="283" t="str">
        <f>Badges!C361</f>
        <v>Paint an outdoor landscape</v>
      </c>
      <c r="C119" s="281" t="str">
        <f>IF(Badges!J361="A","A"," ")</f>
        <v xml:space="preserve"> </v>
      </c>
      <c r="E119" s="280"/>
      <c r="F119" s="283" t="str">
        <f>Badges!C429</f>
        <v>Make your own restaurant snack</v>
      </c>
      <c r="G119" s="281" t="str">
        <f>IF(Badges!J429="A","A"," ")</f>
        <v xml:space="preserve"> </v>
      </c>
      <c r="I119" s="280"/>
      <c r="J119" s="283" t="str">
        <f>Badges!C498</f>
        <v>Make a paper-plate spider</v>
      </c>
      <c r="K119" s="281" t="str">
        <f>IF(Badges!J498="A","A"," ")</f>
        <v xml:space="preserve"> </v>
      </c>
      <c r="M119" s="280"/>
      <c r="N119" s="283" t="str">
        <f>Badges!C569</f>
        <v>In your group or with your family</v>
      </c>
      <c r="O119" s="281" t="str">
        <f>IF(Badges!J569="A","A"," ")</f>
        <v xml:space="preserve"> </v>
      </c>
      <c r="Q119" s="394" t="str">
        <f>Summary!A78</f>
        <v>Global Action Award</v>
      </c>
      <c r="R119" s="394"/>
      <c r="S119" s="282" t="str">
        <f>IF('Age-Level'!J38="A","A","")</f>
        <v/>
      </c>
    </row>
    <row r="120" spans="1:22" x14ac:dyDescent="0.2">
      <c r="A120" s="280"/>
      <c r="B120" s="283" t="str">
        <f>Badges!C362</f>
        <v>Paint a still live.</v>
      </c>
      <c r="C120" s="281" t="str">
        <f>IF(Badges!J362="A","A"," ")</f>
        <v xml:space="preserve"> </v>
      </c>
      <c r="E120" s="280"/>
      <c r="F120" s="283" t="str">
        <f>Badges!C430</f>
        <v>Make a savory snack from a</v>
      </c>
      <c r="G120" s="281" t="str">
        <f>IF(Badges!J430="A","A"," ")</f>
        <v xml:space="preserve"> </v>
      </c>
      <c r="I120" s="280"/>
      <c r="J120" s="283" t="str">
        <f>Badges!C499</f>
        <v>Make an egg-carton caterpillar</v>
      </c>
      <c r="K120" s="281" t="str">
        <f>IF(Badges!J499="A","A"," ")</f>
        <v xml:space="preserve"> </v>
      </c>
      <c r="M120" s="280">
        <v>4</v>
      </c>
      <c r="N120" s="283" t="str">
        <f>Badges!C570</f>
        <v>Role-play good customer relations</v>
      </c>
      <c r="O120" s="294"/>
      <c r="Q120" s="394" t="str">
        <f>Summary!A79</f>
        <v>Journey Summit Pin</v>
      </c>
      <c r="R120" s="394"/>
      <c r="S120" s="282" t="str">
        <f>IF('Age-Level'!J40="C","C","")</f>
        <v/>
      </c>
    </row>
    <row r="121" spans="1:22" x14ac:dyDescent="0.2">
      <c r="A121" s="280">
        <v>3</v>
      </c>
      <c r="B121" s="283" t="str">
        <f>Badges!C363</f>
        <v>Paint a mood</v>
      </c>
      <c r="C121" s="294"/>
      <c r="E121" s="280"/>
      <c r="F121" s="283" t="str">
        <f>Badges!C431</f>
        <v>Make a veggie face</v>
      </c>
      <c r="G121" s="281" t="str">
        <f>IF(Badges!J431="A","A"," ")</f>
        <v xml:space="preserve"> </v>
      </c>
      <c r="I121" s="280"/>
      <c r="J121" s="283" t="str">
        <f>Badges!C500</f>
        <v>Make your own butterfly</v>
      </c>
      <c r="K121" s="281" t="str">
        <f>IF(Badges!J500="A","A"," ")</f>
        <v xml:space="preserve"> </v>
      </c>
      <c r="M121" s="280"/>
      <c r="N121" s="283" t="str">
        <f>Badges!C571</f>
        <v>With your friends or family</v>
      </c>
      <c r="O121" s="281" t="str">
        <f>IF(Badges!J571="A","A"," ")</f>
        <v xml:space="preserve"> </v>
      </c>
      <c r="Q121" s="394" t="str">
        <f>Summary!A80</f>
        <v>Safety Award</v>
      </c>
      <c r="R121" s="385"/>
      <c r="S121" s="291" t="str">
        <f>IF('Age-Level'!J43="C","C","")</f>
        <v/>
      </c>
    </row>
    <row r="122" spans="1:22" x14ac:dyDescent="0.2">
      <c r="A122" s="280"/>
      <c r="B122" s="283" t="str">
        <f>Badges!C364</f>
        <v>Calm</v>
      </c>
      <c r="C122" s="281" t="str">
        <f>IF(Badges!J364="A","A","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IF('Age-Level'!J42="A","A","")</f>
        <v/>
      </c>
    </row>
    <row r="123" spans="1:22" x14ac:dyDescent="0.2">
      <c r="A123" s="280"/>
      <c r="B123" s="283" t="str">
        <f>Badges!C365</f>
        <v>Happy</v>
      </c>
      <c r="C123" s="281" t="str">
        <f>IF(Badges!J365="A","A"," ")</f>
        <v xml:space="preserve"> </v>
      </c>
      <c r="E123" s="280"/>
      <c r="F123" s="283" t="str">
        <f>Badges!C433</f>
        <v>Create a holiday dessert</v>
      </c>
      <c r="G123" s="281" t="str">
        <f>IF(Badges!J433="A","A"," ")</f>
        <v xml:space="preserve"> </v>
      </c>
      <c r="I123" s="280"/>
      <c r="J123" s="283" t="str">
        <f>Badges!C502</f>
        <v>Watch three bugs</v>
      </c>
      <c r="K123" s="281" t="str">
        <f>IF(Badges!J502="A","A"," ")</f>
        <v xml:space="preserve"> </v>
      </c>
      <c r="M123" s="280"/>
      <c r="N123" s="283" t="str">
        <f>Badges!C573</f>
        <v>Everybody who buys cookies is</v>
      </c>
      <c r="O123" s="281" t="str">
        <f>IF(Badges!J573="A","A"," ")</f>
        <v xml:space="preserve"> </v>
      </c>
      <c r="Q123" s="293">
        <v>2</v>
      </c>
      <c r="R123" s="394" t="str">
        <f>'Age-Level'!C43</f>
        <v>Get a map of your neighborhood</v>
      </c>
      <c r="S123" s="282" t="str">
        <f>IF('Age-Level'!J43="A","A","")</f>
        <v/>
      </c>
    </row>
    <row r="124" spans="1:22" x14ac:dyDescent="0.2">
      <c r="A124" s="280"/>
      <c r="B124" s="283" t="str">
        <f>Badges!C366</f>
        <v>Angry</v>
      </c>
      <c r="C124" s="281" t="str">
        <f>IF(Badges!J366="A","A"," ")</f>
        <v xml:space="preserve"> </v>
      </c>
      <c r="E124" s="280"/>
      <c r="F124" s="283" t="str">
        <f>Badges!C434</f>
        <v>Make a snack "in disguise"</v>
      </c>
      <c r="G124" s="281" t="str">
        <f>IF(Badges!J434="A","A"," ")</f>
        <v xml:space="preserve"> </v>
      </c>
      <c r="I124" s="280"/>
      <c r="J124" s="283" t="str">
        <f>Badges!C503</f>
        <v>With an adult, find an ant trail</v>
      </c>
      <c r="K124" s="281" t="str">
        <f>IF(Badges!J503="A","A"," ")</f>
        <v xml:space="preserve"> </v>
      </c>
      <c r="M124" s="386" t="str">
        <f>Badges!B576</f>
        <v>Give Back</v>
      </c>
      <c r="N124" s="387"/>
      <c r="O124" s="387"/>
      <c r="Q124" s="293">
        <v>3</v>
      </c>
      <c r="R124" s="394" t="str">
        <f>'Age-Level'!C44</f>
        <v>Find out how a smoke alarm</v>
      </c>
      <c r="S124" s="282" t="str">
        <f>IF('Age-Level'!J44="A","A","")</f>
        <v/>
      </c>
    </row>
    <row r="125" spans="1:22" x14ac:dyDescent="0.2">
      <c r="A125" s="280">
        <v>4</v>
      </c>
      <c r="B125" s="283" t="str">
        <f>Badges!C367</f>
        <v>Paint without brushes</v>
      </c>
      <c r="C125" s="294"/>
      <c r="E125" s="280"/>
      <c r="F125" s="283" t="str">
        <f>Badges!C435</f>
        <v>Make your own cookies</v>
      </c>
      <c r="G125" s="281" t="str">
        <f>IF(Badges!J435="A","A"," ")</f>
        <v xml:space="preserve"> </v>
      </c>
      <c r="I125" s="280"/>
      <c r="J125" s="283" t="str">
        <f>Badges!C504</f>
        <v>Make a bug box</v>
      </c>
      <c r="K125" s="281" t="str">
        <f>IF(Badges!J504="A","A"," ")</f>
        <v xml:space="preserve"> </v>
      </c>
      <c r="M125" s="280">
        <v>1</v>
      </c>
      <c r="N125" s="283" t="str">
        <f>Badges!C577</f>
        <v>Find out about businesses that</v>
      </c>
      <c r="O125" s="294"/>
      <c r="Q125" s="293">
        <v>4</v>
      </c>
      <c r="R125" s="394" t="str">
        <f>'Age-Level'!C45</f>
        <v>Choose an upcoming trip you</v>
      </c>
      <c r="S125" s="282" t="str">
        <f>IF('Age-Level'!J45="A","A","")</f>
        <v/>
      </c>
    </row>
    <row r="126" spans="1:22" x14ac:dyDescent="0.2">
      <c r="A126" s="280"/>
      <c r="B126" s="283" t="str">
        <f>Badges!C368</f>
        <v>Paint something from nature</v>
      </c>
      <c r="C126" s="281" t="str">
        <f>IF(Badges!J368="A","A","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IF(Badges!J578="A","A"," ")</f>
        <v xml:space="preserve"> </v>
      </c>
      <c r="Q126" s="384">
        <v>5</v>
      </c>
      <c r="R126" s="394" t="str">
        <f>'Age-Level'!C46</f>
        <v>Find out what natural disasters</v>
      </c>
      <c r="S126" s="282" t="str">
        <f>IF('Age-Level'!J46="A","A","")</f>
        <v/>
      </c>
    </row>
    <row r="127" spans="1:22" x14ac:dyDescent="0.2">
      <c r="A127" s="280"/>
      <c r="B127" s="283" t="str">
        <f>Badges!C369</f>
        <v>Paint with indoor objects</v>
      </c>
      <c r="C127" s="281" t="str">
        <f>IF(Badges!J369="A","A"," ")</f>
        <v xml:space="preserve"> </v>
      </c>
      <c r="E127" s="280"/>
      <c r="F127" s="283" t="str">
        <f>Badges!C437</f>
        <v>Make no-bake energy bars</v>
      </c>
      <c r="G127" s="281" t="str">
        <f>IF(Badges!J437="A","A"," ")</f>
        <v xml:space="preserve"> </v>
      </c>
      <c r="I127" s="280"/>
      <c r="J127" s="283" t="str">
        <f>Badges!C506</f>
        <v>Draw a cocoon</v>
      </c>
      <c r="K127" s="281" t="str">
        <f>IF(Badges!J506="A","A"," ")</f>
        <v xml:space="preserve"> </v>
      </c>
      <c r="M127" s="280">
        <v>2</v>
      </c>
      <c r="N127" s="283" t="str">
        <f>Badges!C579</f>
        <v>Set a giving goal</v>
      </c>
      <c r="O127" s="294"/>
      <c r="Q127" s="394" t="str">
        <f>'Age-Level'!C49</f>
        <v>International Friendship</v>
      </c>
      <c r="R127" s="394"/>
      <c r="S127" s="282" t="str">
        <f>IF('Age-Level'!J49="A","A","")</f>
        <v/>
      </c>
    </row>
    <row r="128" spans="1:22" x14ac:dyDescent="0.2">
      <c r="A128" s="280"/>
      <c r="B128" s="283" t="str">
        <f>Badges!C370</f>
        <v>Paint with a stamp</v>
      </c>
      <c r="C128" s="281" t="str">
        <f>IF(Badges!J370="A","A"," ")</f>
        <v xml:space="preserve"> </v>
      </c>
      <c r="E128" s="280"/>
      <c r="F128" s="283" t="str">
        <f>Badges!C438</f>
        <v>Create a snack for a group</v>
      </c>
      <c r="G128" s="281" t="str">
        <f>IF(Badges!J438="A","A"," ")</f>
        <v xml:space="preserve"> </v>
      </c>
      <c r="I128" s="280"/>
      <c r="J128" s="283" t="str">
        <f>Badges!C507</f>
        <v>Make a model of a bug house</v>
      </c>
      <c r="K128" s="281" t="str">
        <f>IF(Badges!J507="A","A"," ")</f>
        <v xml:space="preserve"> </v>
      </c>
      <c r="M128" s="280"/>
      <c r="N128" s="283" t="str">
        <f>Badges!C580</f>
        <v xml:space="preserve">With your Brownie friends, talk </v>
      </c>
      <c r="O128" s="281" t="str">
        <f>IF(Badges!J580="A","A"," ")</f>
        <v xml:space="preserve"> </v>
      </c>
    </row>
    <row r="129" spans="1:19" x14ac:dyDescent="0.2">
      <c r="A129" s="280">
        <v>5</v>
      </c>
      <c r="B129" s="283" t="str">
        <f>Badges!C371</f>
        <v>Paint a mural</v>
      </c>
      <c r="C129" s="294"/>
      <c r="E129" s="280"/>
      <c r="F129" s="283" t="str">
        <f>Badges!C439</f>
        <v>Make a lunchtime snack</v>
      </c>
      <c r="G129" s="281" t="str">
        <f>IF(Badges!J439="A","A"," ")</f>
        <v xml:space="preserve"> </v>
      </c>
      <c r="I129" s="280"/>
      <c r="J129" s="283" t="str">
        <f>Badges!C508</f>
        <v>For one week, watch a spider</v>
      </c>
      <c r="K129" s="281" t="str">
        <f>IF(Badges!J508="A","A"," ")</f>
        <v xml:space="preserve"> </v>
      </c>
      <c r="M129" s="280">
        <v>3</v>
      </c>
      <c r="N129" s="283" t="str">
        <f>Badges!C581</f>
        <v>Involve your customers</v>
      </c>
      <c r="O129" s="294"/>
    </row>
    <row r="130" spans="1:19" x14ac:dyDescent="0.2">
      <c r="A130" s="280"/>
      <c r="B130" s="283" t="str">
        <f>Badges!C372</f>
        <v>Paint a mural that tells a story</v>
      </c>
      <c r="C130" s="281" t="str">
        <f>IF(Badges!J372="A","A","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IF(Badges!J582="A","A"," ")</f>
        <v xml:space="preserve"> </v>
      </c>
    </row>
    <row r="131" spans="1:19" x14ac:dyDescent="0.2">
      <c r="A131" s="280"/>
      <c r="B131" s="283" t="str">
        <f>Badges!C373</f>
        <v>Paint a mural about your Girl</v>
      </c>
      <c r="C131" s="281" t="str">
        <f>IF(Badges!J373="A","A"," ")</f>
        <v xml:space="preserve"> </v>
      </c>
      <c r="E131" s="280"/>
      <c r="F131" s="283" t="str">
        <f>Badges!C441</f>
        <v>Make your own milk shake</v>
      </c>
      <c r="G131" s="281" t="str">
        <f>IF(Badges!J441="A","A"," ")</f>
        <v xml:space="preserve"> </v>
      </c>
      <c r="I131" s="280"/>
      <c r="J131" s="283" t="str">
        <f>Badges!C510</f>
        <v>Visit a farm</v>
      </c>
      <c r="K131" s="281" t="str">
        <f>IF(Badges!J510="A","A"," ")</f>
        <v xml:space="preserve"> </v>
      </c>
      <c r="M131" s="280">
        <v>4</v>
      </c>
      <c r="N131" s="283" t="str">
        <f>Badges!C583</f>
        <v>Practice giving back</v>
      </c>
      <c r="O131" s="294"/>
    </row>
    <row r="132" spans="1:19" x14ac:dyDescent="0.2">
      <c r="A132" s="280"/>
      <c r="B132" s="283" t="str">
        <f>Badges!C374</f>
        <v>Paint a mural that tells the story</v>
      </c>
      <c r="C132" s="281" t="str">
        <f>IF(Badges!J374="A","A"," ")</f>
        <v xml:space="preserve"> </v>
      </c>
      <c r="E132" s="280"/>
      <c r="F132" s="283" t="str">
        <f>Badges!C442</f>
        <v>Make your own fruit smoothie</v>
      </c>
      <c r="G132" s="281" t="str">
        <f>IF(Badges!J442="A","A"," ")</f>
        <v xml:space="preserve"> </v>
      </c>
      <c r="I132" s="280"/>
      <c r="J132" s="283" t="str">
        <f>Badges!C511</f>
        <v>Take a bug walk or bug hike</v>
      </c>
      <c r="K132" s="281" t="str">
        <f>IF(Badges!J511="A","A"," ")</f>
        <v xml:space="preserve"> </v>
      </c>
      <c r="M132" s="280"/>
      <c r="N132" s="283" t="str">
        <f>Badges!C584</f>
        <v>If you want to help others with your</v>
      </c>
      <c r="O132" s="281" t="str">
        <f>IF(Badges!J584="A","A"," ")</f>
        <v xml:space="preserve"> </v>
      </c>
    </row>
    <row r="133" spans="1:19" x14ac:dyDescent="0.2">
      <c r="E133" s="280"/>
      <c r="F133" s="283" t="str">
        <f>Badges!C443</f>
        <v>Make your own party punch</v>
      </c>
      <c r="G133" s="281" t="str">
        <f>IF(Badges!J443="A","A"," ")</f>
        <v xml:space="preserve"> </v>
      </c>
      <c r="I133" s="280"/>
      <c r="J133" s="283" t="str">
        <f>Badges!C512</f>
        <v>Visit a museum, zoo, or botanical</v>
      </c>
      <c r="K133" s="281" t="str">
        <f>IF(Badges!J512="A","A"," ")</f>
        <v xml:space="preserve"> </v>
      </c>
      <c r="M133" s="280">
        <v>5</v>
      </c>
      <c r="N133" s="283" t="str">
        <f>Badges!C585</f>
        <v>Tell your cookie customers how</v>
      </c>
      <c r="O133" s="294"/>
    </row>
    <row r="134" spans="1:19" x14ac:dyDescent="0.2">
      <c r="M134" s="280"/>
      <c r="N134" s="283" t="str">
        <f>Badges!C586</f>
        <v>Write your cookie customers</v>
      </c>
      <c r="O134" s="281" t="str">
        <f>IF(Badges!J586="A","A"," ")</f>
        <v xml:space="preserve"> </v>
      </c>
    </row>
    <row r="140" spans="1:19" ht="23.25" x14ac:dyDescent="0.35">
      <c r="A140" s="524" t="str">
        <f ca="1">MID(CELL("filename",A78),FIND(IF(ISERROR(FIND("]",CELL("filename",A78))),"$","]"),CELL("filename",A78))+1,256)</f>
        <v>Brownie 7</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Own'!J31="A","A"," ")</f>
        <v xml:space="preserve"> </v>
      </c>
      <c r="I142" s="280">
        <v>1</v>
      </c>
      <c r="J142" s="341" t="str">
        <f>'Council Own'!C55</f>
        <v>&lt;List Requirement Here&gt;</v>
      </c>
      <c r="K142" s="288" t="str">
        <f>IF('Council Own'!J55="A","A"," ")</f>
        <v xml:space="preserve"> </v>
      </c>
      <c r="M142" s="280">
        <v>1</v>
      </c>
      <c r="N142" s="341" t="str">
        <f>'Council Own'!C79</f>
        <v>&lt;List Requirement Here&gt;</v>
      </c>
      <c r="O142" s="288" t="str">
        <f>IF('Council Own'!J79="A","A"," ")</f>
        <v xml:space="preserve"> </v>
      </c>
      <c r="Q142" s="280">
        <v>1</v>
      </c>
      <c r="R142" s="341" t="str">
        <f>'Council Own'!C103</f>
        <v>&lt;List Requirement Here&gt;</v>
      </c>
      <c r="S142" s="288" t="str">
        <f>IF('Council Own'!J103="A","A"," ")</f>
        <v xml:space="preserve"> </v>
      </c>
    </row>
    <row r="143" spans="1:19" x14ac:dyDescent="0.2">
      <c r="A143" s="518" t="str">
        <f>'Council Own'!B6</f>
        <v>&lt;&lt;List Badge Here&gt;&gt;</v>
      </c>
      <c r="B143" s="519"/>
      <c r="C143" s="282" t="str">
        <f>IF('Council Own'!J28="C","C",IF('Council Own'!J28="P","P",""))</f>
        <v/>
      </c>
      <c r="E143" s="280"/>
      <c r="F143" s="341" t="str">
        <f>'Council Own'!C32</f>
        <v>&lt;List Requirement Here&gt;</v>
      </c>
      <c r="G143" s="288" t="str">
        <f>IF('Council Own'!J32="A","A"," ")</f>
        <v xml:space="preserve"> </v>
      </c>
      <c r="I143" s="280"/>
      <c r="J143" s="341" t="str">
        <f>'Council Own'!C56</f>
        <v>&lt;List Requirement Here&gt;</v>
      </c>
      <c r="K143" s="288" t="str">
        <f>IF('Council Own'!J56="A","A"," ")</f>
        <v xml:space="preserve"> </v>
      </c>
      <c r="M143" s="280"/>
      <c r="N143" s="341" t="str">
        <f>'Council Own'!C80</f>
        <v>&lt;List Requirement Here&gt;</v>
      </c>
      <c r="O143" s="288" t="str">
        <f>IF('Council Own'!J80="A","A"," ")</f>
        <v xml:space="preserve"> </v>
      </c>
      <c r="Q143" s="280"/>
      <c r="R143" s="341" t="str">
        <f>'Council Own'!C104</f>
        <v>&lt;List Requirement Here&gt;</v>
      </c>
      <c r="S143" s="288" t="str">
        <f>IF('Council Own'!J104="A","A"," ")</f>
        <v xml:space="preserve"> </v>
      </c>
    </row>
    <row r="144" spans="1:19" x14ac:dyDescent="0.2">
      <c r="A144" s="518" t="str">
        <f>'Council Own'!B30</f>
        <v>&lt;&lt;List Badge Here&gt;&gt;</v>
      </c>
      <c r="B144" s="519"/>
      <c r="C144" s="282" t="str">
        <f>IF('Council Own'!J52="C","C",IF('Council Own'!J52="P","P",""))</f>
        <v/>
      </c>
      <c r="E144" s="280"/>
      <c r="F144" s="341" t="str">
        <f>'Council Own'!C33</f>
        <v>&lt;List Requirement Here&gt;</v>
      </c>
      <c r="G144" s="288" t="str">
        <f>IF('Council Own'!J33="A","A"," ")</f>
        <v xml:space="preserve"> </v>
      </c>
      <c r="I144" s="280"/>
      <c r="J144" s="341" t="str">
        <f>'Council Own'!C57</f>
        <v>&lt;List Requirement Here&gt;</v>
      </c>
      <c r="K144" s="288" t="str">
        <f>IF('Council Own'!J57="A","A"," ")</f>
        <v xml:space="preserve"> </v>
      </c>
      <c r="M144" s="280"/>
      <c r="N144" s="341" t="str">
        <f>'Council Own'!C81</f>
        <v>&lt;List Requirement Here&gt;</v>
      </c>
      <c r="O144" s="288" t="str">
        <f>IF('Council Own'!J81="A","A"," ")</f>
        <v xml:space="preserve"> </v>
      </c>
      <c r="Q144" s="280"/>
      <c r="R144" s="341" t="str">
        <f>'Council Own'!C105</f>
        <v>&lt;List Requirement Here&gt;</v>
      </c>
      <c r="S144" s="288" t="str">
        <f>IF('Council Own'!J105="A","A"," ")</f>
        <v xml:space="preserve"> </v>
      </c>
    </row>
    <row r="145" spans="1:19" ht="12.75" customHeight="1" x14ac:dyDescent="0.2">
      <c r="A145" s="518" t="str">
        <f>'Council Own'!B54</f>
        <v>&lt;&lt;List Badge Here&gt;&gt;</v>
      </c>
      <c r="B145" s="519"/>
      <c r="C145" s="282" t="str">
        <f>IF('Council Own'!J76="C","C",IF('Council Own'!J76="P","P",""))</f>
        <v/>
      </c>
      <c r="E145" s="280"/>
      <c r="F145" s="341" t="str">
        <f>'Council Own'!C34</f>
        <v>&lt;List Requirement Here&gt;</v>
      </c>
      <c r="G145" s="288" t="str">
        <f>IF('Council Own'!J34="A","A"," ")</f>
        <v xml:space="preserve"> </v>
      </c>
      <c r="I145" s="280"/>
      <c r="J145" s="341" t="str">
        <f>'Council Own'!C58</f>
        <v>&lt;List Requirement Here&gt;</v>
      </c>
      <c r="K145" s="288" t="str">
        <f>IF('Council Own'!J58="A","A"," ")</f>
        <v xml:space="preserve"> </v>
      </c>
      <c r="M145" s="280"/>
      <c r="N145" s="341" t="str">
        <f>'Council Own'!C82</f>
        <v>&lt;List Requirement Here&gt;</v>
      </c>
      <c r="O145" s="288" t="str">
        <f>IF('Council Own'!J82="A","A"," ")</f>
        <v xml:space="preserve"> </v>
      </c>
      <c r="Q145" s="280"/>
      <c r="R145" s="341" t="str">
        <f>'Council Own'!C106</f>
        <v>&lt;List Requirement Here&gt;</v>
      </c>
      <c r="S145" s="288" t="str">
        <f>IF('Council Own'!J106="A","A"," ")</f>
        <v xml:space="preserve"> </v>
      </c>
    </row>
    <row r="146" spans="1:19" ht="12.75" customHeight="1" x14ac:dyDescent="0.2">
      <c r="A146" s="518" t="str">
        <f>'Council Own'!B78</f>
        <v>&lt;&lt;List Badge Here&gt;&gt;</v>
      </c>
      <c r="B146" s="519"/>
      <c r="C146" s="282" t="str">
        <f>IF('Council Own'!J100="C","C",IF('Council Own'!J100="P","P",""))</f>
        <v/>
      </c>
      <c r="E146" s="280">
        <v>2</v>
      </c>
      <c r="F146" s="341" t="str">
        <f>'Council Own'!C35</f>
        <v>&lt;List Requirement Here&gt;</v>
      </c>
      <c r="G146" s="288" t="str">
        <f>IF('Council Own'!J35="A","A"," ")</f>
        <v xml:space="preserve"> </v>
      </c>
      <c r="I146" s="280">
        <v>2</v>
      </c>
      <c r="J146" s="341" t="str">
        <f>'Council Own'!C59</f>
        <v>&lt;List Requirement Here&gt;</v>
      </c>
      <c r="K146" s="288" t="str">
        <f>IF('Council Own'!J59="A","A"," ")</f>
        <v xml:space="preserve"> </v>
      </c>
      <c r="M146" s="280">
        <v>2</v>
      </c>
      <c r="N146" s="341" t="str">
        <f>'Council Own'!C83</f>
        <v>&lt;List Requirement Here&gt;</v>
      </c>
      <c r="O146" s="288" t="str">
        <f>IF('Council Own'!J83="A","A"," ")</f>
        <v xml:space="preserve"> </v>
      </c>
      <c r="Q146" s="280">
        <v>2</v>
      </c>
      <c r="R146" s="341" t="str">
        <f>'Council Own'!C107</f>
        <v>&lt;List Requirement Here&gt;</v>
      </c>
      <c r="S146" s="288" t="str">
        <f>IF('Council Own'!J107="A","A"," ")</f>
        <v xml:space="preserve"> </v>
      </c>
    </row>
    <row r="147" spans="1:19" x14ac:dyDescent="0.2">
      <c r="A147" s="518" t="str">
        <f>'Council Own'!B102</f>
        <v>&lt;&lt;List Badge Here&gt;&gt;</v>
      </c>
      <c r="B147" s="519"/>
      <c r="C147" s="282" t="str">
        <f>IF('Council Own'!J124="C","C",IF('Council Own'!J124="P","P",""))</f>
        <v/>
      </c>
      <c r="E147" s="280"/>
      <c r="F147" s="341" t="str">
        <f>'Council Own'!C36</f>
        <v>&lt;List Requirement Here&gt;</v>
      </c>
      <c r="G147" s="288" t="str">
        <f>IF('Council Own'!J36="A","A"," ")</f>
        <v xml:space="preserve"> </v>
      </c>
      <c r="I147" s="280"/>
      <c r="J147" s="341" t="str">
        <f>'Council Own'!C60</f>
        <v>&lt;List Requirement Here&gt;</v>
      </c>
      <c r="K147" s="288" t="str">
        <f>IF('Council Own'!J60="A","A"," ")</f>
        <v xml:space="preserve"> </v>
      </c>
      <c r="M147" s="280"/>
      <c r="N147" s="341" t="str">
        <f>'Council Own'!C84</f>
        <v>&lt;List Requirement Here&gt;</v>
      </c>
      <c r="O147" s="288" t="str">
        <f>IF('Council Own'!J84="A","A"," ")</f>
        <v xml:space="preserve"> </v>
      </c>
      <c r="Q147" s="280"/>
      <c r="R147" s="341" t="str">
        <f>'Council Own'!C108</f>
        <v>&lt;List Requirement Here&gt;</v>
      </c>
      <c r="S147" s="288" t="str">
        <f>IF('Council Own'!J108="A","A"," ")</f>
        <v xml:space="preserve"> </v>
      </c>
    </row>
    <row r="148" spans="1:19" x14ac:dyDescent="0.2">
      <c r="E148" s="280"/>
      <c r="F148" s="341" t="str">
        <f>'Council Own'!C37</f>
        <v>&lt;List Requirement Here&gt;</v>
      </c>
      <c r="G148" s="288" t="str">
        <f>IF('Council Own'!J37="A","A"," ")</f>
        <v xml:space="preserve"> </v>
      </c>
      <c r="I148" s="280"/>
      <c r="J148" s="341" t="str">
        <f>'Council Own'!C61</f>
        <v>&lt;List Requirement Here&gt;</v>
      </c>
      <c r="K148" s="288" t="str">
        <f>IF('Council Own'!J61="A","A"," ")</f>
        <v xml:space="preserve"> </v>
      </c>
      <c r="M148" s="280"/>
      <c r="N148" s="341" t="str">
        <f>'Council Own'!C85</f>
        <v>&lt;List Requirement Here&gt;</v>
      </c>
      <c r="O148" s="288" t="str">
        <f>IF('Council Own'!J85="A","A"," ")</f>
        <v xml:space="preserve"> </v>
      </c>
      <c r="Q148" s="280"/>
      <c r="R148" s="341" t="str">
        <f>'Council Own'!C109</f>
        <v>&lt;List Requirement Here&gt;</v>
      </c>
      <c r="S148" s="288" t="str">
        <f>IF('Council Own'!J109="A","A"," ")</f>
        <v xml:space="preserve"> </v>
      </c>
    </row>
    <row r="149" spans="1:19" x14ac:dyDescent="0.2">
      <c r="A149" s="505" t="s">
        <v>76</v>
      </c>
      <c r="B149" s="505"/>
      <c r="C149" s="505"/>
      <c r="E149" s="280"/>
      <c r="F149" s="341" t="str">
        <f>'Council Own'!C38</f>
        <v>&lt;List Requirement Here&gt;</v>
      </c>
      <c r="G149" s="288" t="str">
        <f>IF('Council Own'!J38="A","A"," ")</f>
        <v xml:space="preserve"> </v>
      </c>
      <c r="I149" s="280"/>
      <c r="J149" s="341" t="str">
        <f>'Council Own'!C62</f>
        <v>&lt;List Requirement Here&gt;</v>
      </c>
      <c r="K149" s="288" t="str">
        <f>IF('Council Own'!J62="A","A"," ")</f>
        <v xml:space="preserve"> </v>
      </c>
      <c r="M149" s="280"/>
      <c r="N149" s="341" t="str">
        <f>'Council Own'!C86</f>
        <v>&lt;List Requirement Here&gt;</v>
      </c>
      <c r="O149" s="288" t="str">
        <f>IF('Council Own'!J86="A","A"," ")</f>
        <v xml:space="preserve"> </v>
      </c>
      <c r="Q149" s="280"/>
      <c r="R149" s="341" t="str">
        <f>'Council Own'!C110</f>
        <v>&lt;List Requirement Here&gt;</v>
      </c>
      <c r="S149" s="288" t="str">
        <f>IF('Council Own'!J110="A","A"," ")</f>
        <v xml:space="preserve"> </v>
      </c>
    </row>
    <row r="150" spans="1:19" x14ac:dyDescent="0.2">
      <c r="A150" s="275" t="str">
        <f>'Council Own'!B6</f>
        <v>&lt;&lt;List Badge Here&gt;&gt;</v>
      </c>
      <c r="B150" s="275"/>
      <c r="C150" s="275"/>
      <c r="E150" s="280">
        <v>3</v>
      </c>
      <c r="F150" s="341" t="str">
        <f>'Council Own'!C39</f>
        <v>&lt;List Requirement Here&gt;</v>
      </c>
      <c r="G150" s="288" t="str">
        <f>IF('Council Own'!J39="A","A"," ")</f>
        <v xml:space="preserve"> </v>
      </c>
      <c r="I150" s="280">
        <v>3</v>
      </c>
      <c r="J150" s="341" t="str">
        <f>'Council Own'!C63</f>
        <v>&lt;List Requirement Here&gt;</v>
      </c>
      <c r="K150" s="288" t="str">
        <f>IF('Council Own'!J63="A","A"," ")</f>
        <v xml:space="preserve"> </v>
      </c>
      <c r="M150" s="280">
        <v>3</v>
      </c>
      <c r="N150" s="341" t="str">
        <f>'Council Own'!C87</f>
        <v>&lt;List Requirement Here&gt;</v>
      </c>
      <c r="O150" s="288" t="str">
        <f>IF('Council Own'!J87="A","A"," ")</f>
        <v xml:space="preserve"> </v>
      </c>
      <c r="Q150" s="280">
        <v>3</v>
      </c>
      <c r="R150" s="341" t="str">
        <f>'Council Own'!C111</f>
        <v>&lt;List Requirement Here&gt;</v>
      </c>
      <c r="S150" s="288" t="str">
        <f>IF('Council Own'!J111="A","A"," ")</f>
        <v xml:space="preserve"> </v>
      </c>
    </row>
    <row r="151" spans="1:19" x14ac:dyDescent="0.2">
      <c r="A151" s="280">
        <v>1</v>
      </c>
      <c r="B151" s="341" t="str">
        <f>'Council Own'!C7</f>
        <v>&lt;List Requirement Here&gt;</v>
      </c>
      <c r="C151" s="288" t="str">
        <f>IF('Council Own'!J7="A","A"," ")</f>
        <v xml:space="preserve"> </v>
      </c>
      <c r="E151" s="280"/>
      <c r="F151" s="341" t="str">
        <f>'Council Own'!C40</f>
        <v>&lt;List Requirement Here&gt;</v>
      </c>
      <c r="G151" s="288" t="str">
        <f>IF('Council Own'!J40="A","A"," ")</f>
        <v xml:space="preserve"> </v>
      </c>
      <c r="I151" s="280"/>
      <c r="J151" s="341" t="str">
        <f>'Council Own'!C64</f>
        <v>&lt;List Requirement Here&gt;</v>
      </c>
      <c r="K151" s="288" t="str">
        <f>IF('Council Own'!J64="A","A"," ")</f>
        <v xml:space="preserve"> </v>
      </c>
      <c r="M151" s="280"/>
      <c r="N151" s="341" t="str">
        <f>'Council Own'!C88</f>
        <v>&lt;List Requirement Here&gt;</v>
      </c>
      <c r="O151" s="288" t="str">
        <f>IF('Council Own'!J88="A","A"," ")</f>
        <v xml:space="preserve"> </v>
      </c>
      <c r="Q151" s="280"/>
      <c r="R151" s="341" t="str">
        <f>'Council Own'!C112</f>
        <v>&lt;List Requirement Here&gt;</v>
      </c>
      <c r="S151" s="288" t="str">
        <f>IF('Council Own'!J112="A","A"," ")</f>
        <v xml:space="preserve"> </v>
      </c>
    </row>
    <row r="152" spans="1:19" x14ac:dyDescent="0.2">
      <c r="A152" s="280"/>
      <c r="B152" s="341" t="str">
        <f>'Council Own'!C8</f>
        <v>&lt;List Requirement Here&gt;</v>
      </c>
      <c r="C152" s="288" t="str">
        <f>IF('Council Own'!J8="A","A"," ")</f>
        <v xml:space="preserve"> </v>
      </c>
      <c r="E152" s="280"/>
      <c r="F152" s="341" t="str">
        <f>'Council Own'!C41</f>
        <v>&lt;List Requirement Here&gt;</v>
      </c>
      <c r="G152" s="288" t="str">
        <f>IF('Council Own'!J41="A","A"," ")</f>
        <v xml:space="preserve"> </v>
      </c>
      <c r="I152" s="280"/>
      <c r="J152" s="341" t="str">
        <f>'Council Own'!C65</f>
        <v>&lt;List Requirement Here&gt;</v>
      </c>
      <c r="K152" s="288" t="str">
        <f>IF('Council Own'!J65="A","A"," ")</f>
        <v xml:space="preserve"> </v>
      </c>
      <c r="M152" s="280"/>
      <c r="N152" s="341" t="str">
        <f>'Council Own'!C89</f>
        <v>&lt;List Requirement Here&gt;</v>
      </c>
      <c r="O152" s="288" t="str">
        <f>IF('Council Own'!J89="A","A"," ")</f>
        <v xml:space="preserve"> </v>
      </c>
      <c r="Q152" s="280"/>
      <c r="R152" s="341" t="str">
        <f>'Council Own'!C113</f>
        <v>&lt;List Requirement Here&gt;</v>
      </c>
      <c r="S152" s="288" t="str">
        <f>IF('Council Own'!J113="A","A"," ")</f>
        <v xml:space="preserve"> </v>
      </c>
    </row>
    <row r="153" spans="1:19" x14ac:dyDescent="0.2">
      <c r="A153" s="280"/>
      <c r="B153" s="341" t="str">
        <f>'Council Own'!C9</f>
        <v>&lt;List Requirement Here&gt;</v>
      </c>
      <c r="C153" s="288" t="str">
        <f>IF('Council Own'!J9="A","A"," ")</f>
        <v xml:space="preserve"> </v>
      </c>
      <c r="E153" s="280"/>
      <c r="F153" s="341" t="str">
        <f>'Council Own'!C42</f>
        <v>&lt;List Requirement Here&gt;</v>
      </c>
      <c r="G153" s="288" t="str">
        <f>IF('Council Own'!J42="A","A"," ")</f>
        <v xml:space="preserve"> </v>
      </c>
      <c r="I153" s="280"/>
      <c r="J153" s="341" t="str">
        <f>'Council Own'!C66</f>
        <v>&lt;List Requirement Here&gt;</v>
      </c>
      <c r="K153" s="288" t="str">
        <f>IF('Council Own'!J66="A","A"," ")</f>
        <v xml:space="preserve"> </v>
      </c>
      <c r="M153" s="280"/>
      <c r="N153" s="341" t="str">
        <f>'Council Own'!C90</f>
        <v>&lt;List Requirement Here&gt;</v>
      </c>
      <c r="O153" s="288" t="str">
        <f>IF('Council Own'!J90="A","A"," ")</f>
        <v xml:space="preserve"> </v>
      </c>
      <c r="Q153" s="280"/>
      <c r="R153" s="341" t="str">
        <f>'Council Own'!C114</f>
        <v>&lt;List Requirement Here&gt;</v>
      </c>
      <c r="S153" s="288" t="str">
        <f>IF('Council Own'!J114="A","A"," ")</f>
        <v xml:space="preserve"> </v>
      </c>
    </row>
    <row r="154" spans="1:19" x14ac:dyDescent="0.2">
      <c r="A154" s="280"/>
      <c r="B154" s="341" t="str">
        <f>'Council Own'!C10</f>
        <v>&lt;List Requirement Here&gt;</v>
      </c>
      <c r="C154" s="288" t="str">
        <f>IF('Council Own'!J10="A","A"," ")</f>
        <v xml:space="preserve"> </v>
      </c>
      <c r="E154" s="280">
        <v>4</v>
      </c>
      <c r="F154" s="341" t="str">
        <f>'Council Own'!C43</f>
        <v>&lt;List Requirement Here&gt;</v>
      </c>
      <c r="G154" s="288" t="str">
        <f>IF('Council Own'!J43="A","A"," ")</f>
        <v xml:space="preserve"> </v>
      </c>
      <c r="I154" s="280">
        <v>4</v>
      </c>
      <c r="J154" s="341" t="str">
        <f>'Council Own'!C67</f>
        <v>&lt;List Requirement Here&gt;</v>
      </c>
      <c r="K154" s="288" t="str">
        <f>IF('Council Own'!J67="A","A"," ")</f>
        <v xml:space="preserve"> </v>
      </c>
      <c r="M154" s="280">
        <v>4</v>
      </c>
      <c r="N154" s="341" t="str">
        <f>'Council Own'!C91</f>
        <v>&lt;List Requirement Here&gt;</v>
      </c>
      <c r="O154" s="288" t="str">
        <f>IF('Council Own'!J91="A","A"," ")</f>
        <v xml:space="preserve"> </v>
      </c>
      <c r="Q154" s="280">
        <v>4</v>
      </c>
      <c r="R154" s="341" t="str">
        <f>'Council Own'!C115</f>
        <v>&lt;List Requirement Here&gt;</v>
      </c>
      <c r="S154" s="288" t="str">
        <f>IF('Council Own'!J115="A","A"," ")</f>
        <v xml:space="preserve"> </v>
      </c>
    </row>
    <row r="155" spans="1:19" x14ac:dyDescent="0.2">
      <c r="A155" s="280">
        <v>2</v>
      </c>
      <c r="B155" s="341" t="str">
        <f>'Council Own'!C11</f>
        <v>&lt;List Requirement Here&gt;</v>
      </c>
      <c r="C155" s="288" t="str">
        <f>IF('Council Own'!J11="A","A"," ")</f>
        <v xml:space="preserve"> </v>
      </c>
      <c r="E155" s="280"/>
      <c r="F155" s="341" t="str">
        <f>'Council Own'!C44</f>
        <v>&lt;List Requirement Here&gt;</v>
      </c>
      <c r="G155" s="288" t="str">
        <f>IF('Council Own'!J44="A","A"," ")</f>
        <v xml:space="preserve"> </v>
      </c>
      <c r="I155" s="280"/>
      <c r="J155" s="341" t="str">
        <f>'Council Own'!C68</f>
        <v>&lt;List Requirement Here&gt;</v>
      </c>
      <c r="K155" s="288" t="str">
        <f>IF('Council Own'!J68="A","A"," ")</f>
        <v xml:space="preserve"> </v>
      </c>
      <c r="M155" s="280"/>
      <c r="N155" s="341" t="str">
        <f>'Council Own'!C92</f>
        <v>&lt;List Requirement Here&gt;</v>
      </c>
      <c r="O155" s="288" t="str">
        <f>IF('Council Own'!J92="A","A"," ")</f>
        <v xml:space="preserve"> </v>
      </c>
      <c r="Q155" s="280"/>
      <c r="R155" s="341" t="str">
        <f>'Council Own'!C116</f>
        <v>&lt;List Requirement Here&gt;</v>
      </c>
      <c r="S155" s="288" t="str">
        <f>IF('Council Own'!J116="A","A"," ")</f>
        <v xml:space="preserve"> </v>
      </c>
    </row>
    <row r="156" spans="1:19" x14ac:dyDescent="0.2">
      <c r="A156" s="280"/>
      <c r="B156" s="341" t="str">
        <f>'Council Own'!C12</f>
        <v>&lt;List Requirement Here&gt;</v>
      </c>
      <c r="C156" s="288" t="str">
        <f>IF('Council Own'!J12="A","A"," ")</f>
        <v xml:space="preserve"> </v>
      </c>
      <c r="E156" s="280"/>
      <c r="F156" s="341" t="str">
        <f>'Council Own'!C45</f>
        <v>&lt;List Requirement Here&gt;</v>
      </c>
      <c r="G156" s="288" t="str">
        <f>IF('Council Own'!J45="A","A"," ")</f>
        <v xml:space="preserve"> </v>
      </c>
      <c r="I156" s="280"/>
      <c r="J156" s="341" t="str">
        <f>'Council Own'!C69</f>
        <v>&lt;List Requirement Here&gt;</v>
      </c>
      <c r="K156" s="288" t="str">
        <f>IF('Council Own'!J69="A","A"," ")</f>
        <v xml:space="preserve"> </v>
      </c>
      <c r="M156" s="280"/>
      <c r="N156" s="341" t="str">
        <f>'Council Own'!C93</f>
        <v>&lt;List Requirement Here&gt;</v>
      </c>
      <c r="O156" s="288" t="str">
        <f>IF('Council Own'!J93="A","A"," ")</f>
        <v xml:space="preserve"> </v>
      </c>
      <c r="Q156" s="280"/>
      <c r="R156" s="341" t="str">
        <f>'Council Own'!C117</f>
        <v>&lt;List Requirement Here&gt;</v>
      </c>
      <c r="S156" s="288" t="str">
        <f>IF('Council Own'!J117="A","A"," ")</f>
        <v xml:space="preserve"> </v>
      </c>
    </row>
    <row r="157" spans="1:19" x14ac:dyDescent="0.2">
      <c r="A157" s="280"/>
      <c r="B157" s="341" t="str">
        <f>'Council Own'!C13</f>
        <v>&lt;List Requirement Here&gt;</v>
      </c>
      <c r="C157" s="288" t="str">
        <f>IF('Council Own'!J13="A","A"," ")</f>
        <v xml:space="preserve"> </v>
      </c>
      <c r="E157" s="280"/>
      <c r="F157" s="341" t="str">
        <f>'Council Own'!C46</f>
        <v>&lt;List Requirement Here&gt;</v>
      </c>
      <c r="G157" s="288" t="str">
        <f>IF('Council Own'!J46="A","A"," ")</f>
        <v xml:space="preserve"> </v>
      </c>
      <c r="I157" s="280"/>
      <c r="J157" s="341" t="str">
        <f>'Council Own'!C70</f>
        <v>&lt;List Requirement Here&gt;</v>
      </c>
      <c r="K157" s="288" t="str">
        <f>IF('Council Own'!J70="A","A"," ")</f>
        <v xml:space="preserve"> </v>
      </c>
      <c r="M157" s="280"/>
      <c r="N157" s="341" t="str">
        <f>'Council Own'!C94</f>
        <v>&lt;List Requirement Here&gt;</v>
      </c>
      <c r="O157" s="288" t="str">
        <f>IF('Council Own'!J94="A","A"," ")</f>
        <v xml:space="preserve"> </v>
      </c>
      <c r="Q157" s="280"/>
      <c r="R157" s="341" t="str">
        <f>'Council Own'!C118</f>
        <v>&lt;List Requirement Here&gt;</v>
      </c>
      <c r="S157" s="288" t="str">
        <f>IF('Council Own'!J118="A","A"," ")</f>
        <v xml:space="preserve"> </v>
      </c>
    </row>
    <row r="158" spans="1:19" x14ac:dyDescent="0.2">
      <c r="A158" s="280"/>
      <c r="B158" s="341" t="str">
        <f>'Council Own'!C14</f>
        <v>&lt;List Requirement Here&gt;</v>
      </c>
      <c r="C158" s="288" t="str">
        <f>IF('Council Own'!J14="A","A"," ")</f>
        <v xml:space="preserve"> </v>
      </c>
      <c r="E158" s="280">
        <v>5</v>
      </c>
      <c r="F158" s="341" t="str">
        <f>'Council Own'!C47</f>
        <v>&lt;List Requirement Here&gt;</v>
      </c>
      <c r="G158" s="288" t="str">
        <f>IF('Council Own'!J47="A","A"," ")</f>
        <v xml:space="preserve"> </v>
      </c>
      <c r="I158" s="280">
        <v>5</v>
      </c>
      <c r="J158" s="341" t="str">
        <f>'Council Own'!C71</f>
        <v>&lt;List Requirement Here&gt;</v>
      </c>
      <c r="K158" s="288" t="str">
        <f>IF('Council Own'!J71="A","A"," ")</f>
        <v xml:space="preserve"> </v>
      </c>
      <c r="M158" s="280">
        <v>5</v>
      </c>
      <c r="N158" s="341" t="str">
        <f>'Council Own'!C95</f>
        <v>&lt;List Requirement Here&gt;</v>
      </c>
      <c r="O158" s="288" t="str">
        <f>IF('Council Own'!J95="A","A"," ")</f>
        <v xml:space="preserve"> </v>
      </c>
      <c r="Q158" s="280">
        <v>5</v>
      </c>
      <c r="R158" s="341" t="str">
        <f>'Council Own'!C119</f>
        <v>&lt;List Requirement Here&gt;</v>
      </c>
      <c r="S158" s="288" t="str">
        <f>IF('Council Own'!J119="A","A"," ")</f>
        <v xml:space="preserve"> </v>
      </c>
    </row>
    <row r="159" spans="1:19" x14ac:dyDescent="0.2">
      <c r="A159" s="280">
        <v>3</v>
      </c>
      <c r="B159" s="341" t="str">
        <f>'Council Own'!C15</f>
        <v>&lt;List Requirement Here&gt;</v>
      </c>
      <c r="C159" s="288" t="str">
        <f>IF('Council Own'!J15="A","A"," ")</f>
        <v xml:space="preserve"> </v>
      </c>
      <c r="E159" s="280"/>
      <c r="F159" s="341" t="str">
        <f>'Council Own'!C48</f>
        <v>&lt;List Requirement Here&gt;</v>
      </c>
      <c r="G159" s="288" t="str">
        <f>IF('Council Own'!J48="A","A"," ")</f>
        <v xml:space="preserve"> </v>
      </c>
      <c r="I159" s="280"/>
      <c r="J159" s="341" t="str">
        <f>'Council Own'!C72</f>
        <v>&lt;List Requirement Here&gt;</v>
      </c>
      <c r="K159" s="288" t="str">
        <f>IF('Council Own'!J72="A","A"," ")</f>
        <v xml:space="preserve"> </v>
      </c>
      <c r="M159" s="280"/>
      <c r="N159" s="341" t="str">
        <f>'Council Own'!C96</f>
        <v>&lt;List Requirement Here&gt;</v>
      </c>
      <c r="O159" s="288" t="str">
        <f>IF('Council Own'!J96="A","A"," ")</f>
        <v xml:space="preserve"> </v>
      </c>
      <c r="Q159" s="280"/>
      <c r="R159" s="341" t="str">
        <f>'Council Own'!C120</f>
        <v>&lt;List Requirement Here&gt;</v>
      </c>
      <c r="S159" s="288" t="str">
        <f>IF('Council Own'!J120="A","A"," ")</f>
        <v xml:space="preserve"> </v>
      </c>
    </row>
    <row r="160" spans="1:19" x14ac:dyDescent="0.2">
      <c r="A160" s="280"/>
      <c r="B160" s="341" t="str">
        <f>'Council Own'!C16</f>
        <v>&lt;List Requirement Here&gt;</v>
      </c>
      <c r="C160" s="288" t="str">
        <f>IF('Council Own'!J16="A","A"," ")</f>
        <v xml:space="preserve"> </v>
      </c>
      <c r="E160" s="280"/>
      <c r="F160" s="341" t="str">
        <f>'Council Own'!C49</f>
        <v>&lt;List Requirement Here&gt;</v>
      </c>
      <c r="G160" s="288" t="str">
        <f>IF('Council Own'!J49="A","A"," ")</f>
        <v xml:space="preserve"> </v>
      </c>
      <c r="I160" s="280"/>
      <c r="J160" s="341" t="str">
        <f>'Council Own'!C73</f>
        <v>&lt;List Requirement Here&gt;</v>
      </c>
      <c r="K160" s="288" t="str">
        <f>IF('Council Own'!J73="A","A"," ")</f>
        <v xml:space="preserve"> </v>
      </c>
      <c r="M160" s="280"/>
      <c r="N160" s="341" t="str">
        <f>'Council Own'!C97</f>
        <v>&lt;List Requirement Here&gt;</v>
      </c>
      <c r="O160" s="288" t="str">
        <f>IF('Council Own'!J97="A","A"," ")</f>
        <v xml:space="preserve"> </v>
      </c>
      <c r="Q160" s="280"/>
      <c r="R160" s="341" t="str">
        <f>'Council Own'!C121</f>
        <v>&lt;List Requirement Here&gt;</v>
      </c>
      <c r="S160" s="288" t="str">
        <f>IF('Council Own'!J121="A","A"," ")</f>
        <v xml:space="preserve"> </v>
      </c>
    </row>
    <row r="161" spans="1:19" x14ac:dyDescent="0.2">
      <c r="A161" s="280"/>
      <c r="B161" s="341" t="str">
        <f>'Council Own'!C17</f>
        <v>&lt;List Requirement Here&gt;</v>
      </c>
      <c r="C161" s="288" t="str">
        <f>IF('Council Own'!J17="A","A"," ")</f>
        <v xml:space="preserve"> </v>
      </c>
      <c r="E161" s="280"/>
      <c r="F161" s="341" t="str">
        <f>'Council Own'!C50</f>
        <v>&lt;List Requirement Here&gt;</v>
      </c>
      <c r="G161" s="288" t="str">
        <f>IF('Council Own'!J50="A","A"," ")</f>
        <v xml:space="preserve"> </v>
      </c>
      <c r="I161" s="280"/>
      <c r="J161" s="341" t="str">
        <f>'Council Own'!C74</f>
        <v>&lt;List Requirement Here&gt;</v>
      </c>
      <c r="K161" s="288" t="str">
        <f>IF('Council Own'!J68="A","A"," ")</f>
        <v xml:space="preserve"> </v>
      </c>
      <c r="M161" s="280"/>
      <c r="N161" s="341" t="str">
        <f>'Council Own'!C98</f>
        <v>&lt;List Requirement Here&gt;</v>
      </c>
      <c r="O161" s="288" t="str">
        <f>IF('Council Own'!J98="A","A"," ")</f>
        <v xml:space="preserve"> </v>
      </c>
      <c r="Q161" s="280"/>
      <c r="R161" s="341" t="str">
        <f>'Council Own'!C122</f>
        <v>&lt;List Requirement Here&gt;</v>
      </c>
      <c r="S161" s="288" t="str">
        <f>IF('Council Own'!J122="A","A"," ")</f>
        <v xml:space="preserve"> </v>
      </c>
    </row>
    <row r="162" spans="1:19" x14ac:dyDescent="0.2">
      <c r="A162" s="280"/>
      <c r="B162" s="341" t="str">
        <f>'Council Own'!C18</f>
        <v>&lt;List Requirement Here&gt;</v>
      </c>
      <c r="C162" s="288" t="str">
        <f>IF('Council Own'!J18="A","A"," ")</f>
        <v xml:space="preserve"> </v>
      </c>
    </row>
    <row r="163" spans="1:19" x14ac:dyDescent="0.2">
      <c r="A163" s="280">
        <v>4</v>
      </c>
      <c r="B163" s="341" t="str">
        <f>'Council Own'!C19</f>
        <v>&lt;List Requirement Here&gt;</v>
      </c>
      <c r="C163" s="288" t="str">
        <f>IF('Council Own'!J19="A","A","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Own'!J20="A","A"," ")</f>
        <v xml:space="preserve"> </v>
      </c>
      <c r="F164" s="495" t="str">
        <f>'Fun Patches'!C5</f>
        <v>&lt;List Patch Here&gt;</v>
      </c>
      <c r="G164" s="496"/>
      <c r="H164" s="281" t="str">
        <f>IF('Fun Patches'!J5="A","A"," ")</f>
        <v xml:space="preserve"> </v>
      </c>
      <c r="J164" s="487" t="str">
        <f>'Fun Patches'!C24</f>
        <v>&lt;List Patch Here&gt;</v>
      </c>
      <c r="K164" s="488"/>
      <c r="L164" s="288" t="str">
        <f>IF('Fun Patches'!J24="A","A"," ")</f>
        <v xml:space="preserve"> </v>
      </c>
      <c r="N164" s="487" t="str">
        <f>'Fun Patches'!C43</f>
        <v>&lt;List Patch Here&gt;</v>
      </c>
      <c r="O164" s="488"/>
      <c r="P164" s="288" t="str">
        <f>IF('Fun Patches'!J43="A","A"," ")</f>
        <v xml:space="preserve"> </v>
      </c>
    </row>
    <row r="165" spans="1:19" x14ac:dyDescent="0.2">
      <c r="A165" s="280"/>
      <c r="B165" s="341" t="str">
        <f>'Council Own'!C21</f>
        <v>&lt;List Requirement Here&gt;</v>
      </c>
      <c r="C165" s="288" t="str">
        <f>IF('Council Own'!J21="A","A"," ")</f>
        <v xml:space="preserve"> </v>
      </c>
      <c r="F165" s="487" t="str">
        <f>'Fun Patches'!C6</f>
        <v>&lt;List Patch Here&gt;</v>
      </c>
      <c r="G165" s="488"/>
      <c r="H165" s="288" t="str">
        <f>IF('Fun Patches'!J6="A","A"," ")</f>
        <v xml:space="preserve"> </v>
      </c>
      <c r="J165" s="487" t="str">
        <f>'Fun Patches'!C25</f>
        <v>&lt;List Patch Here&gt;</v>
      </c>
      <c r="K165" s="488"/>
      <c r="L165" s="288" t="str">
        <f>IF('Fun Patches'!J25="A","A"," ")</f>
        <v xml:space="preserve"> </v>
      </c>
      <c r="N165" s="487" t="str">
        <f>'Fun Patches'!C44</f>
        <v>&lt;List Patch Here&gt;</v>
      </c>
      <c r="O165" s="488"/>
      <c r="P165" s="288" t="str">
        <f>IF('Fun Patches'!J44="A","A"," ")</f>
        <v xml:space="preserve"> </v>
      </c>
    </row>
    <row r="166" spans="1:19" x14ac:dyDescent="0.2">
      <c r="A166" s="280"/>
      <c r="B166" s="341" t="str">
        <f>'Council Own'!C22</f>
        <v>&lt;List Requirement Here&gt;</v>
      </c>
      <c r="C166" s="288" t="str">
        <f>IF('Council Own'!J22="A","A"," ")</f>
        <v xml:space="preserve"> </v>
      </c>
      <c r="F166" s="487" t="str">
        <f>'Fun Patches'!C7</f>
        <v>&lt;List Patch Here&gt;</v>
      </c>
      <c r="G166" s="488"/>
      <c r="H166" s="288" t="str">
        <f>IF('Fun Patches'!J7="A","A"," ")</f>
        <v xml:space="preserve"> </v>
      </c>
      <c r="J166" s="487" t="str">
        <f>'Fun Patches'!C26</f>
        <v>&lt;List Patch Here&gt;</v>
      </c>
      <c r="K166" s="488"/>
      <c r="L166" s="288" t="str">
        <f>IF('Fun Patches'!J26="A","A"," ")</f>
        <v xml:space="preserve"> </v>
      </c>
      <c r="N166" s="487" t="str">
        <f>'Fun Patches'!C45</f>
        <v>&lt;List Patch Here&gt;</v>
      </c>
      <c r="O166" s="488"/>
      <c r="P166" s="288" t="str">
        <f>IF('Fun Patches'!J45="A","A"," ")</f>
        <v xml:space="preserve"> </v>
      </c>
    </row>
    <row r="167" spans="1:19" x14ac:dyDescent="0.2">
      <c r="A167" s="280">
        <v>5</v>
      </c>
      <c r="B167" s="341" t="str">
        <f>'Council Own'!C23</f>
        <v>&lt;List Requirement Here&gt;</v>
      </c>
      <c r="C167" s="288" t="str">
        <f>IF('Council Own'!J23="A","A"," ")</f>
        <v xml:space="preserve"> </v>
      </c>
      <c r="F167" s="487" t="str">
        <f>'Fun Patches'!C8</f>
        <v>&lt;List Patch Here&gt;</v>
      </c>
      <c r="G167" s="488"/>
      <c r="H167" s="288" t="str">
        <f>IF('Fun Patches'!J8="A","A"," ")</f>
        <v xml:space="preserve"> </v>
      </c>
      <c r="J167" s="487" t="str">
        <f>'Fun Patches'!C27</f>
        <v>&lt;List Patch Here&gt;</v>
      </c>
      <c r="K167" s="488"/>
      <c r="L167" s="288" t="str">
        <f>IF('Fun Patches'!J27="A","A"," ")</f>
        <v xml:space="preserve"> </v>
      </c>
      <c r="N167" s="487" t="str">
        <f>'Fun Patches'!C46</f>
        <v>&lt;List Patch Here&gt;</v>
      </c>
      <c r="O167" s="488"/>
      <c r="P167" s="288" t="str">
        <f>IF('Fun Patches'!J46="A","A"," ")</f>
        <v xml:space="preserve"> </v>
      </c>
    </row>
    <row r="168" spans="1:19" x14ac:dyDescent="0.2">
      <c r="A168" s="280"/>
      <c r="B168" s="341" t="str">
        <f>'Council Own'!C24</f>
        <v>&lt;List Requirement Here&gt;</v>
      </c>
      <c r="C168" s="288" t="str">
        <f>IF('Council Own'!J24="A","A"," ")</f>
        <v xml:space="preserve"> </v>
      </c>
      <c r="F168" s="487" t="str">
        <f>'Fun Patches'!C9</f>
        <v>&lt;List Patch Here&gt;</v>
      </c>
      <c r="G168" s="488"/>
      <c r="H168" s="288" t="str">
        <f>IF('Fun Patches'!J9="A","A"," ")</f>
        <v xml:space="preserve"> </v>
      </c>
      <c r="J168" s="487" t="str">
        <f>'Fun Patches'!C28</f>
        <v>&lt;List Patch Here&gt;</v>
      </c>
      <c r="K168" s="488"/>
      <c r="L168" s="288" t="str">
        <f>IF('Fun Patches'!J28="A","A"," ")</f>
        <v xml:space="preserve"> </v>
      </c>
      <c r="N168" s="495" t="str">
        <f>'Fun Patches'!C47</f>
        <v>&lt;List Patch Here&gt;</v>
      </c>
      <c r="O168" s="496"/>
      <c r="P168" s="281" t="str">
        <f>IF('Fun Patches'!J47="A","A"," ")</f>
        <v xml:space="preserve"> </v>
      </c>
    </row>
    <row r="169" spans="1:19" x14ac:dyDescent="0.2">
      <c r="A169" s="280"/>
      <c r="B169" s="341" t="str">
        <f>'Council Own'!C25</f>
        <v>&lt;List Requirement Here&gt;</v>
      </c>
      <c r="C169" s="288" t="str">
        <f>IF('Council Own'!J25="A","A"," ")</f>
        <v xml:space="preserve"> </v>
      </c>
      <c r="F169" s="487" t="str">
        <f>'Fun Patches'!C10</f>
        <v>&lt;List Patch Here&gt;</v>
      </c>
      <c r="G169" s="488"/>
      <c r="H169" s="288" t="str">
        <f>IF('Fun Patches'!J10="A","A"," ")</f>
        <v xml:space="preserve"> </v>
      </c>
      <c r="J169" s="487" t="str">
        <f>'Fun Patches'!C29</f>
        <v>&lt;List Patch Here&gt;</v>
      </c>
      <c r="K169" s="488"/>
      <c r="L169" s="288" t="str">
        <f>IF('Fun Patches'!J29="A","A"," ")</f>
        <v xml:space="preserve"> </v>
      </c>
      <c r="N169" s="487" t="str">
        <f>'Fun Patches'!C48</f>
        <v>&lt;List Patch Here&gt;</v>
      </c>
      <c r="O169" s="488"/>
      <c r="P169" s="288" t="str">
        <f>IF('Fun Patches'!J48="A","A"," ")</f>
        <v xml:space="preserve"> </v>
      </c>
    </row>
    <row r="170" spans="1:19" ht="12.75" customHeight="1" x14ac:dyDescent="0.2">
      <c r="A170" s="280"/>
      <c r="B170" s="341" t="str">
        <f>'Council Own'!C26</f>
        <v>&lt;List Requirement Here&gt;</v>
      </c>
      <c r="C170" s="288" t="str">
        <f>IF('Council Own'!J26="A","A"," ")</f>
        <v xml:space="preserve"> </v>
      </c>
      <c r="F170" s="487" t="str">
        <f>'Fun Patches'!C11</f>
        <v>&lt;List Patch Here&gt;</v>
      </c>
      <c r="G170" s="488"/>
      <c r="H170" s="288" t="str">
        <f>IF('Fun Patches'!J11="A","A"," ")</f>
        <v xml:space="preserve"> </v>
      </c>
      <c r="J170" s="487" t="str">
        <f>'Fun Patches'!C30</f>
        <v>&lt;List Patch Here&gt;</v>
      </c>
      <c r="K170" s="488"/>
      <c r="L170" s="288" t="str">
        <f>IF('Fun Patches'!J30="A","A"," ")</f>
        <v xml:space="preserve"> </v>
      </c>
      <c r="N170" s="487" t="str">
        <f>'Fun Patches'!C49</f>
        <v>&lt;List Patch Here&gt;</v>
      </c>
      <c r="O170" s="488"/>
      <c r="P170" s="288" t="str">
        <f>IF('Fun Patches'!J49="A","A"," ")</f>
        <v xml:space="preserve"> </v>
      </c>
    </row>
    <row r="171" spans="1:19" ht="12.75" customHeight="1" x14ac:dyDescent="0.2">
      <c r="F171" s="487" t="str">
        <f>'Fun Patches'!C12</f>
        <v>&lt;List Patch Here&gt;</v>
      </c>
      <c r="G171" s="488"/>
      <c r="H171" s="288" t="str">
        <f>IF('Fun Patches'!J12="A","A"," ")</f>
        <v xml:space="preserve"> </v>
      </c>
      <c r="J171" s="487" t="str">
        <f>'Fun Patches'!C31</f>
        <v>&lt;List Patch Here&gt;</v>
      </c>
      <c r="K171" s="488"/>
      <c r="L171" s="288" t="str">
        <f>IF('Fun Patches'!J31="A","A"," ")</f>
        <v xml:space="preserve"> </v>
      </c>
      <c r="N171" s="487" t="str">
        <f>'Fun Patches'!C50</f>
        <v>&lt;List Patch Here&gt;</v>
      </c>
      <c r="O171" s="488"/>
      <c r="P171" s="288" t="str">
        <f>IF('Fun Patches'!J50="A","A"," ")</f>
        <v xml:space="preserve"> </v>
      </c>
    </row>
    <row r="172" spans="1:19" x14ac:dyDescent="0.2">
      <c r="A172" s="509" t="s">
        <v>81</v>
      </c>
      <c r="B172" s="510"/>
      <c r="C172" s="510"/>
      <c r="F172" s="487" t="str">
        <f>'Fun Patches'!C13</f>
        <v>&lt;List Patch Here&gt;</v>
      </c>
      <c r="G172" s="488"/>
      <c r="H172" s="288" t="str">
        <f>IF('Fun Patches'!J13="A","A"," ")</f>
        <v xml:space="preserve"> </v>
      </c>
      <c r="J172" s="487" t="str">
        <f>'Fun Patches'!C32</f>
        <v>&lt;List Patch Here&gt;</v>
      </c>
      <c r="K172" s="488"/>
      <c r="L172" s="288" t="str">
        <f>IF('Fun Patches'!J32="A","A"," ")</f>
        <v xml:space="preserve"> </v>
      </c>
      <c r="N172" s="487" t="str">
        <f>'Fun Patches'!C51</f>
        <v>&lt;List Patch Here&gt;</v>
      </c>
      <c r="O172" s="488"/>
      <c r="P172" s="288" t="str">
        <f>IF('Fun Patches'!J51="A","A"," ")</f>
        <v xml:space="preserve"> </v>
      </c>
    </row>
    <row r="173" spans="1:19" x14ac:dyDescent="0.2">
      <c r="A173" s="500" t="s">
        <v>82</v>
      </c>
      <c r="B173" s="501"/>
      <c r="C173" s="502"/>
      <c r="F173" s="487" t="str">
        <f>'Fun Patches'!C14</f>
        <v>&lt;List Patch Here&gt;</v>
      </c>
      <c r="G173" s="488"/>
      <c r="H173" s="288" t="str">
        <f>IF('Fun Patches'!J14="A","A"," ")</f>
        <v xml:space="preserve"> </v>
      </c>
      <c r="J173" s="487" t="str">
        <f>'Fun Patches'!C33</f>
        <v>&lt;List Patch Here&gt;</v>
      </c>
      <c r="K173" s="488"/>
      <c r="L173" s="288" t="str">
        <f>IF('Fun Patches'!J33="A","A"," ")</f>
        <v xml:space="preserve"> </v>
      </c>
      <c r="N173" s="487" t="str">
        <f>'Fun Patches'!C52</f>
        <v>&lt;List Patch Here&gt;</v>
      </c>
      <c r="O173" s="488"/>
      <c r="P173" s="288" t="str">
        <f>IF('Fun Patches'!J52="A","A"," ")</f>
        <v xml:space="preserve"> </v>
      </c>
    </row>
    <row r="174" spans="1:19" x14ac:dyDescent="0.2">
      <c r="A174" s="500" t="s">
        <v>83</v>
      </c>
      <c r="B174" s="501"/>
      <c r="C174" s="502"/>
      <c r="F174" s="487" t="str">
        <f>'Fun Patches'!C15</f>
        <v>&lt;List Patch Here&gt;</v>
      </c>
      <c r="G174" s="488"/>
      <c r="H174" s="288" t="str">
        <f>IF('Fun Patches'!J15="A","A"," ")</f>
        <v xml:space="preserve"> </v>
      </c>
      <c r="J174" s="487" t="str">
        <f>'Fun Patches'!C34</f>
        <v>&lt;List Patch Here&gt;</v>
      </c>
      <c r="K174" s="488"/>
      <c r="L174" s="288" t="str">
        <f>IF('Fun Patches'!J34="A","A"," ")</f>
        <v xml:space="preserve"> </v>
      </c>
      <c r="N174" s="487" t="str">
        <f>'Fun Patches'!C53</f>
        <v>&lt;List Patch Here&gt;</v>
      </c>
      <c r="O174" s="488"/>
      <c r="P174" s="288" t="str">
        <f>IF('Fun Patches'!J53="A","A"," ")</f>
        <v xml:space="preserve"> </v>
      </c>
    </row>
    <row r="175" spans="1:19" x14ac:dyDescent="0.2">
      <c r="A175" s="497" t="s">
        <v>84</v>
      </c>
      <c r="B175" s="498"/>
      <c r="C175" s="499"/>
      <c r="F175" s="487" t="str">
        <f>'Fun Patches'!C16</f>
        <v>&lt;List Patch Here&gt;</v>
      </c>
      <c r="G175" s="488"/>
      <c r="H175" s="288" t="str">
        <f>IF('Fun Patches'!J16="A","A"," ")</f>
        <v xml:space="preserve"> </v>
      </c>
      <c r="J175" s="487" t="str">
        <f>'Fun Patches'!C35</f>
        <v>&lt;List Patch Here&gt;</v>
      </c>
      <c r="K175" s="488"/>
      <c r="L175" s="288" t="str">
        <f>IF('Fun Patches'!J35="A","A"," ")</f>
        <v xml:space="preserve"> </v>
      </c>
      <c r="N175" s="487" t="str">
        <f>'Fun Patches'!C54</f>
        <v>&lt;List Patch Here&gt;</v>
      </c>
      <c r="O175" s="488"/>
      <c r="P175" s="288" t="str">
        <f>IF('Fun Patches'!J54="A","A"," ")</f>
        <v xml:space="preserve"> </v>
      </c>
    </row>
    <row r="176" spans="1:19" x14ac:dyDescent="0.2">
      <c r="F176" s="495" t="str">
        <f>'Fun Patches'!C17</f>
        <v>&lt;List Patch Here&gt;</v>
      </c>
      <c r="G176" s="496"/>
      <c r="H176" s="281" t="str">
        <f>IF('Fun Patches'!J17="A","A"," ")</f>
        <v xml:space="preserve"> </v>
      </c>
      <c r="J176" s="487" t="str">
        <f>'Fun Patches'!C36</f>
        <v>&lt;List Patch Here&gt;</v>
      </c>
      <c r="K176" s="488"/>
      <c r="L176" s="288" t="str">
        <f>IF('Fun Patches'!J36="A","A"," ")</f>
        <v xml:space="preserve"> </v>
      </c>
    </row>
    <row r="177" spans="6:12" x14ac:dyDescent="0.2">
      <c r="F177" s="487" t="str">
        <f>'Fun Patches'!C18</f>
        <v>&lt;List Patch Here&gt;</v>
      </c>
      <c r="G177" s="488"/>
      <c r="H177" s="288" t="str">
        <f>IF('Fun Patches'!J18="A","A"," ")</f>
        <v xml:space="preserve"> </v>
      </c>
      <c r="J177" s="487" t="str">
        <f>'Fun Patches'!C37</f>
        <v>&lt;List Patch Here&gt;</v>
      </c>
      <c r="K177" s="488"/>
      <c r="L177" s="288" t="str">
        <f>IF('Fun Patches'!J37="A","A"," ")</f>
        <v xml:space="preserve"> </v>
      </c>
    </row>
    <row r="178" spans="6:12" x14ac:dyDescent="0.2">
      <c r="F178" s="487" t="str">
        <f>'Fun Patches'!C19</f>
        <v>&lt;List Patch Here&gt;</v>
      </c>
      <c r="G178" s="488"/>
      <c r="H178" s="288" t="str">
        <f>IF('Fun Patches'!J19="A","A"," ")</f>
        <v xml:space="preserve"> </v>
      </c>
      <c r="J178" s="487" t="str">
        <f>'Fun Patches'!C38</f>
        <v>&lt;List Patch Here&gt;</v>
      </c>
      <c r="K178" s="488"/>
      <c r="L178" s="288" t="str">
        <f>IF('Fun Patches'!J38="A","A"," ")</f>
        <v xml:space="preserve"> </v>
      </c>
    </row>
    <row r="179" spans="6:12" x14ac:dyDescent="0.2">
      <c r="F179" s="487" t="str">
        <f>'Fun Patches'!C20</f>
        <v>&lt;List Patch Here&gt;</v>
      </c>
      <c r="G179" s="488"/>
      <c r="H179" s="288" t="str">
        <f>IF('Fun Patches'!J20="A","A"," ")</f>
        <v xml:space="preserve"> </v>
      </c>
      <c r="J179" s="487" t="str">
        <f>'Fun Patches'!C39</f>
        <v>&lt;List Patch Here&gt;</v>
      </c>
      <c r="K179" s="488"/>
      <c r="L179" s="288" t="str">
        <f>IF('Fun Patches'!J39="A","A"," ")</f>
        <v xml:space="preserve"> </v>
      </c>
    </row>
    <row r="180" spans="6:12" x14ac:dyDescent="0.2">
      <c r="F180" s="487" t="str">
        <f>'Fun Patches'!C21</f>
        <v>&lt;List Patch Here&gt;</v>
      </c>
      <c r="G180" s="488"/>
      <c r="H180" s="288" t="str">
        <f>IF('Fun Patches'!J21="A","A"," ")</f>
        <v xml:space="preserve"> </v>
      </c>
      <c r="J180" s="487" t="str">
        <f>'Fun Patches'!C40</f>
        <v>&lt;List Patch Here&gt;</v>
      </c>
      <c r="K180" s="488"/>
      <c r="L180" s="288" t="str">
        <f>IF('Fun Patches'!J40="A","A"," ")</f>
        <v xml:space="preserve"> </v>
      </c>
    </row>
    <row r="181" spans="6:12" x14ac:dyDescent="0.2">
      <c r="F181" s="487" t="str">
        <f>'Fun Patches'!C22</f>
        <v>&lt;List Patch Here&gt;</v>
      </c>
      <c r="G181" s="488"/>
      <c r="H181" s="288" t="str">
        <f>IF('Fun Patches'!J22="A","A"," ")</f>
        <v xml:space="preserve"> </v>
      </c>
      <c r="J181" s="487" t="str">
        <f>'Fun Patches'!C41</f>
        <v>&lt;List Patch Here&gt;</v>
      </c>
      <c r="K181" s="488"/>
      <c r="L181" s="288" t="str">
        <f>IF('Fun Patches'!J41="A","A"," ")</f>
        <v xml:space="preserve"> </v>
      </c>
    </row>
    <row r="182" spans="6:12" x14ac:dyDescent="0.2">
      <c r="F182" s="487" t="str">
        <f>'Fun Patches'!C23</f>
        <v>&lt;List Patch Here&gt;</v>
      </c>
      <c r="G182" s="488"/>
      <c r="H182" s="288" t="str">
        <f>IF('Fun Patches'!J23="A","A"," ")</f>
        <v xml:space="preserve"> </v>
      </c>
      <c r="J182" s="487" t="str">
        <f>'Fun Patches'!C42</f>
        <v>&lt;List Patch Here&gt;</v>
      </c>
      <c r="K182" s="488"/>
      <c r="L182" s="288" t="str">
        <f>IF('Fun Patches'!J42="A","A","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saYHGYKzioXEGyUCxbttM3wnpSxSNm6B+/KqkZzbGqKeChg7+vuVTpY0/MObuQ5PGJzP3NRF/1NOWKnrnfmgFQ==" saltValue="41qqW1Nagovz+/HOaYdclg=="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70:K170"/>
    <mergeCell ref="J171:K171"/>
    <mergeCell ref="J172:K172"/>
    <mergeCell ref="N164:O164"/>
    <mergeCell ref="F177:G177"/>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F167:G167"/>
    <mergeCell ref="J173:K173"/>
    <mergeCell ref="J174:K174"/>
    <mergeCell ref="J175:K175"/>
    <mergeCell ref="J176:K176"/>
    <mergeCell ref="F164:G164"/>
    <mergeCell ref="J177:K177"/>
    <mergeCell ref="F171:G171"/>
    <mergeCell ref="J163:L163"/>
    <mergeCell ref="J164:K164"/>
    <mergeCell ref="J165:K165"/>
    <mergeCell ref="F165:G165"/>
    <mergeCell ref="J178:K178"/>
    <mergeCell ref="F166:G166"/>
    <mergeCell ref="J166:K166"/>
    <mergeCell ref="A85:B85"/>
    <mergeCell ref="Q107:R107"/>
    <mergeCell ref="A89:C89"/>
    <mergeCell ref="Q113:R113"/>
    <mergeCell ref="N163:P163"/>
    <mergeCell ref="J167:K167"/>
    <mergeCell ref="J168:K168"/>
    <mergeCell ref="J169:K169"/>
    <mergeCell ref="N165:O165"/>
    <mergeCell ref="N166:O166"/>
    <mergeCell ref="N167:O167"/>
    <mergeCell ref="A142:C142"/>
    <mergeCell ref="A143:B143"/>
    <mergeCell ref="A144:B144"/>
    <mergeCell ref="A145:B145"/>
    <mergeCell ref="A146:B146"/>
    <mergeCell ref="A147:B147"/>
    <mergeCell ref="Q101:R101"/>
    <mergeCell ref="A80:C80"/>
    <mergeCell ref="I92:K92"/>
    <mergeCell ref="Q102:R102"/>
    <mergeCell ref="A81:B81"/>
    <mergeCell ref="Q103:R103"/>
    <mergeCell ref="A106:C106"/>
    <mergeCell ref="Q98:R98"/>
    <mergeCell ref="A140:C140"/>
    <mergeCell ref="E140:G140"/>
    <mergeCell ref="I140:K140"/>
    <mergeCell ref="M140:O140"/>
    <mergeCell ref="Q140:S140"/>
    <mergeCell ref="Q104:R104"/>
    <mergeCell ref="A83:C83"/>
    <mergeCell ref="Q105:R105"/>
    <mergeCell ref="A84:B84"/>
    <mergeCell ref="Q106:R106"/>
    <mergeCell ref="Q99:R99"/>
    <mergeCell ref="A78:B78"/>
    <mergeCell ref="Q100:R100"/>
    <mergeCell ref="A73:B73"/>
    <mergeCell ref="Q95:R95"/>
    <mergeCell ref="A74:B74"/>
    <mergeCell ref="Q96:R96"/>
    <mergeCell ref="A75:B75"/>
    <mergeCell ref="Q97:R97"/>
    <mergeCell ref="A82:B82"/>
    <mergeCell ref="Q92:S92"/>
    <mergeCell ref="A79:B79"/>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Q70:S70"/>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366"/>
  <sheetViews>
    <sheetView showGridLines="0" topLeftCell="A60" zoomScale="90" zoomScaleNormal="90" workbookViewId="0">
      <selection activeCell="J83" sqref="J83"/>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8</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IF(Badges!K58="A","A"," ")</f>
        <v xml:space="preserve"> </v>
      </c>
      <c r="I4" s="280"/>
      <c r="J4" s="283" t="str">
        <f>Badges!C132</f>
        <v>Make a pinch pot</v>
      </c>
      <c r="K4" s="281" t="str">
        <f>IF(Badges!K132="A","A"," ")</f>
        <v xml:space="preserve"> </v>
      </c>
      <c r="M4" s="280"/>
      <c r="N4" s="283" t="str">
        <f>Badges!C205</f>
        <v>GORP</v>
      </c>
      <c r="O4" s="281" t="str">
        <f>IF(Badges!K205="A","A"," ")</f>
        <v xml:space="preserve"> </v>
      </c>
      <c r="Q4" s="280"/>
      <c r="R4" s="283" t="str">
        <f>Badges!C279</f>
        <v>If you have a pet of your own, make</v>
      </c>
      <c r="S4" s="281" t="str">
        <f>IF(Badges!K279="A","A"," ")</f>
        <v xml:space="preserve"> </v>
      </c>
      <c r="T4" s="526"/>
      <c r="U4" s="526"/>
    </row>
    <row r="5" spans="1:21" ht="12.75" customHeight="1" x14ac:dyDescent="0.2">
      <c r="A5" s="514" t="str">
        <f>Summary!A5</f>
        <v>Computer Expert</v>
      </c>
      <c r="B5" s="515"/>
      <c r="C5" s="330" t="str">
        <f>IF(Badges!K28="C","C",IF(Badges!K28="P","P",""))</f>
        <v/>
      </c>
      <c r="E5" s="280"/>
      <c r="F5" s="283" t="str">
        <f>Badges!C59</f>
        <v>Ask a dancer for help</v>
      </c>
      <c r="G5" s="281" t="str">
        <f>IF(Badges!K59="A","A"," ")</f>
        <v xml:space="preserve"> </v>
      </c>
      <c r="I5" s="280"/>
      <c r="J5" s="283" t="str">
        <f>Badges!C133</f>
        <v>Make a coil pot</v>
      </c>
      <c r="K5" s="281" t="str">
        <f>IF(Badges!K133="A","A"," ")</f>
        <v xml:space="preserve"> </v>
      </c>
      <c r="M5" s="280"/>
      <c r="N5" s="283" t="str">
        <f>Badges!C206</f>
        <v>Make a "walking salad"</v>
      </c>
      <c r="O5" s="281" t="str">
        <f>IF(Badges!K206="A","A"," ")</f>
        <v xml:space="preserve"> </v>
      </c>
      <c r="Q5" s="280"/>
      <c r="R5" s="283" t="str">
        <f>Badges!C280</f>
        <v>Volunteer to feed someone else's</v>
      </c>
      <c r="S5" s="281" t="str">
        <f>IF(Badges!K280="A","A"," ")</f>
        <v xml:space="preserve"> </v>
      </c>
      <c r="T5" s="526"/>
      <c r="U5" s="526"/>
    </row>
    <row r="6" spans="1:21" ht="12.75" customHeight="1" x14ac:dyDescent="0.2">
      <c r="A6" s="503" t="str">
        <f>Summary!A6</f>
        <v>My Best Self</v>
      </c>
      <c r="B6" s="504"/>
      <c r="C6" s="282" t="str">
        <f>IF(Badges!K51="C","C",IF(Badges!K51="P","P",""))</f>
        <v/>
      </c>
      <c r="E6" s="280"/>
      <c r="F6" s="283" t="str">
        <f>Badges!C60</f>
        <v>Try "dancersise"</v>
      </c>
      <c r="G6" s="281" t="str">
        <f>IF(Badges!K60="A","A"," ")</f>
        <v xml:space="preserve"> </v>
      </c>
      <c r="I6" s="280"/>
      <c r="J6" s="283" t="str">
        <f>Badges!C134</f>
        <v>Make a slab pot</v>
      </c>
      <c r="K6" s="281" t="str">
        <f>IF(Badges!K134="A","A"," ")</f>
        <v xml:space="preserve"> </v>
      </c>
      <c r="M6" s="280"/>
      <c r="N6" s="283" t="str">
        <f>Badges!C207</f>
        <v>Bring a "nose-bag lunch"</v>
      </c>
      <c r="O6" s="281" t="str">
        <f>IF(Badges!K207="A","A"," ")</f>
        <v xml:space="preserve"> </v>
      </c>
      <c r="Q6" s="280"/>
      <c r="R6" s="283" t="str">
        <f>Badges!C281</f>
        <v>Make a pet budget for two pets</v>
      </c>
      <c r="S6" s="281" t="str">
        <f>IF(Badges!K281="A","A"," ")</f>
        <v xml:space="preserve"> </v>
      </c>
      <c r="T6" s="526"/>
      <c r="U6" s="526"/>
    </row>
    <row r="7" spans="1:21" x14ac:dyDescent="0.2">
      <c r="A7" s="503" t="str">
        <f>Summary!A7</f>
        <v>Dancer</v>
      </c>
      <c r="B7" s="504"/>
      <c r="C7" s="282" t="str">
        <f>IF(Badges!K74="C","C",IF(Badges!K74="P","P",""))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IF(Badges!K97="C","C",IF(Badges!K97="P","P",""))</f>
        <v/>
      </c>
      <c r="E8" s="280"/>
      <c r="F8" s="283" t="str">
        <f>Badges!C62</f>
        <v>Head to the studio</v>
      </c>
      <c r="G8" s="281" t="str">
        <f>IF(Badges!K62="A","A"," ")</f>
        <v xml:space="preserve"> </v>
      </c>
      <c r="I8" s="280"/>
      <c r="J8" s="283" t="str">
        <f>Badges!C136</f>
        <v>Decorate a tile</v>
      </c>
      <c r="K8" s="281" t="str">
        <f>IF(Badges!K136="A","A"," ")</f>
        <v xml:space="preserve"> </v>
      </c>
      <c r="M8" s="280"/>
      <c r="N8" s="283" t="str">
        <f>Badges!C209</f>
        <v>Have a scavenger hunt</v>
      </c>
      <c r="O8" s="281" t="str">
        <f>IF(Badges!K209="A","A"," ")</f>
        <v xml:space="preserve"> </v>
      </c>
      <c r="Q8" s="280">
        <v>1</v>
      </c>
      <c r="R8" s="283" t="str">
        <f>Badges!C285</f>
        <v>Try a scavenger hunt</v>
      </c>
      <c r="S8" s="294"/>
    </row>
    <row r="9" spans="1:21" x14ac:dyDescent="0.2">
      <c r="A9" s="512" t="str">
        <f>Summary!A9</f>
        <v>My Family Story</v>
      </c>
      <c r="B9" s="513"/>
      <c r="C9" s="329" t="str">
        <f>IF(Badges!K120="C","C",IF(Badges!K120="P","P",""))</f>
        <v/>
      </c>
      <c r="E9" s="280"/>
      <c r="F9" s="283" t="str">
        <f>Badges!C63</f>
        <v>Team up with an adult to find</v>
      </c>
      <c r="G9" s="281" t="str">
        <f>IF(Badges!K63="A","A"," ")</f>
        <v xml:space="preserve"> </v>
      </c>
      <c r="I9" s="280"/>
      <c r="J9" s="283" t="str">
        <f>Badges!C137</f>
        <v>Make a pinch or slab sculpture</v>
      </c>
      <c r="K9" s="281" t="str">
        <f>IF(Badges!K137="A","A"," ")</f>
        <v xml:space="preserve"> </v>
      </c>
      <c r="M9" s="280"/>
      <c r="N9" s="283" t="str">
        <f>Badges!C210</f>
        <v>Play "I Spy"</v>
      </c>
      <c r="O9" s="281" t="str">
        <f>IF(Badges!K210="A","A"," ")</f>
        <v xml:space="preserve"> </v>
      </c>
      <c r="Q9" s="280"/>
      <c r="R9" s="283" t="str">
        <f>Badges!C286</f>
        <v>Find it</v>
      </c>
      <c r="S9" s="281" t="str">
        <f>IF(Badges!K286="A","A"," ")</f>
        <v xml:space="preserve"> </v>
      </c>
    </row>
    <row r="10" spans="1:21" x14ac:dyDescent="0.2">
      <c r="A10" s="505" t="str">
        <f>Summary!A10</f>
        <v>It's Your Planet -- Love It!</v>
      </c>
      <c r="B10" s="505"/>
      <c r="C10" s="505"/>
      <c r="E10" s="280"/>
      <c r="F10" s="283" t="str">
        <f>Badges!C64</f>
        <v>Pretend you're a Girl Scout</v>
      </c>
      <c r="G10" s="281" t="str">
        <f>IF(Badges!K64="A","A"," ")</f>
        <v xml:space="preserve"> </v>
      </c>
      <c r="I10" s="280"/>
      <c r="J10" s="283" t="str">
        <f>Badges!C138</f>
        <v>Make beads for jewelry</v>
      </c>
      <c r="K10" s="281" t="str">
        <f>IF(Badges!K138="A","A"," ")</f>
        <v xml:space="preserve"> </v>
      </c>
      <c r="M10" s="280"/>
      <c r="N10" s="283" t="str">
        <f>Badges!C211</f>
        <v>Do a detective hike</v>
      </c>
      <c r="O10" s="281" t="str">
        <f>IF(Badges!K211="A","A"," ")</f>
        <v xml:space="preserve"> </v>
      </c>
      <c r="Q10" s="280"/>
      <c r="R10" s="283" t="str">
        <f>Badges!C287</f>
        <v>See it</v>
      </c>
      <c r="S10" s="281" t="str">
        <f>IF(Badges!K287="A","A"," ")</f>
        <v xml:space="preserve"> </v>
      </c>
    </row>
    <row r="11" spans="1:21" x14ac:dyDescent="0.2">
      <c r="A11" s="514" t="str">
        <f>Summary!A11</f>
        <v>Potter</v>
      </c>
      <c r="B11" s="515"/>
      <c r="C11" s="330" t="str">
        <f>IF(Badges!K144="C","C",IF(Badges!K144="P","P",""))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IF(Badges!K288="A","A"," ")</f>
        <v xml:space="preserve"> </v>
      </c>
    </row>
    <row r="12" spans="1:21" x14ac:dyDescent="0.2">
      <c r="A12" s="503" t="str">
        <f>Summary!A12</f>
        <v>Household Elf</v>
      </c>
      <c r="B12" s="504"/>
      <c r="C12" s="282" t="str">
        <f>IF(Badges!K167="C","C",IF(Badges!K167="P","P",""))</f>
        <v/>
      </c>
      <c r="E12" s="280"/>
      <c r="F12" s="283" t="str">
        <f>Badges!C66</f>
        <v>Create a special-occasion dance</v>
      </c>
      <c r="G12" s="281" t="str">
        <f>IF(Badges!K66="A","A"," ")</f>
        <v xml:space="preserve"> </v>
      </c>
      <c r="I12" s="280"/>
      <c r="J12" s="283" t="str">
        <f>Badges!C140</f>
        <v>Dip your pottery</v>
      </c>
      <c r="K12" s="281" t="str">
        <f>IF(Badges!K140="A","A","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IF(Badges!K190="C","C",IF(Badges!K190="P","P",""))</f>
        <v/>
      </c>
      <c r="E13" s="280"/>
      <c r="F13" s="283" t="str">
        <f>Badges!C67</f>
        <v>Use dance to tell a story</v>
      </c>
      <c r="G13" s="281" t="str">
        <f>IF(Badges!K67="A","A"," ")</f>
        <v xml:space="preserve"> </v>
      </c>
      <c r="I13" s="280"/>
      <c r="J13" s="283" t="str">
        <f>Badges!C141</f>
        <v>Paint on glaze</v>
      </c>
      <c r="K13" s="281" t="str">
        <f>IF(Badges!K141="A","A"," ")</f>
        <v xml:space="preserve"> </v>
      </c>
      <c r="M13" s="280"/>
      <c r="N13" s="283" t="str">
        <f>Badges!C216</f>
        <v>Set your alarm</v>
      </c>
      <c r="O13" s="281" t="str">
        <f>IF(Badges!K216="A","A"," ")</f>
        <v xml:space="preserve"> </v>
      </c>
      <c r="Q13" s="280"/>
      <c r="R13" s="283" t="str">
        <f>Badges!C290</f>
        <v>Get a clue</v>
      </c>
      <c r="S13" s="281" t="str">
        <f>IF(Badges!K290="A","A"," ")</f>
        <v xml:space="preserve"> </v>
      </c>
    </row>
    <row r="14" spans="1:21" x14ac:dyDescent="0.2">
      <c r="A14" s="503" t="str">
        <f>Summary!A14</f>
        <v>Hiker</v>
      </c>
      <c r="B14" s="504"/>
      <c r="C14" s="282" t="str">
        <f>IF(Badges!K213="C","C",IF(Badges!K213="P","P",""))</f>
        <v/>
      </c>
      <c r="E14" s="280"/>
      <c r="F14" s="283" t="str">
        <f>Badges!C68</f>
        <v>Make up a dance to your favorite</v>
      </c>
      <c r="G14" s="281" t="str">
        <f>IF(Badges!K68="A","A"," ")</f>
        <v xml:space="preserve"> </v>
      </c>
      <c r="I14" s="280"/>
      <c r="J14" s="283" t="str">
        <f>Badges!C142</f>
        <v>Sponge paint your pottery</v>
      </c>
      <c r="K14" s="281" t="str">
        <f>IF(Badges!K142="A","A"," ")</f>
        <v xml:space="preserve"> </v>
      </c>
      <c r="M14" s="280"/>
      <c r="N14" s="283" t="str">
        <f>Badges!C217</f>
        <v>Lay out your clothes</v>
      </c>
      <c r="O14" s="281" t="str">
        <f>IF(Badges!K217="A","A"," ")</f>
        <v xml:space="preserve"> </v>
      </c>
      <c r="Q14" s="280"/>
      <c r="R14" s="283" t="str">
        <f>Badges!C291</f>
        <v>Mystery box</v>
      </c>
      <c r="S14" s="281" t="str">
        <f>IF(Badges!K291="A","A"," ")</f>
        <v xml:space="preserve"> </v>
      </c>
    </row>
    <row r="15" spans="1:21" x14ac:dyDescent="0.2">
      <c r="A15" s="512" t="str">
        <f>Summary!A15</f>
        <v>My Great Day</v>
      </c>
      <c r="B15" s="513"/>
      <c r="C15" s="329" t="str">
        <f>IF(Badges!K236="C","C",IF(Badges!K236="P","P",""))</f>
        <v/>
      </c>
      <c r="E15" s="280">
        <v>5</v>
      </c>
      <c r="F15" s="283" t="str">
        <f>Badges!C69</f>
        <v>Show your moves</v>
      </c>
      <c r="G15" s="294"/>
      <c r="I15" s="489" t="str">
        <f>Badges!B145</f>
        <v>Household Elf</v>
      </c>
      <c r="J15" s="490"/>
      <c r="K15" s="490"/>
      <c r="M15" s="280"/>
      <c r="N15" s="283" t="str">
        <f>Badges!C218</f>
        <v>Make your bed</v>
      </c>
      <c r="O15" s="281" t="str">
        <f>IF(Badges!K218="A","A"," ")</f>
        <v xml:space="preserve"> </v>
      </c>
      <c r="Q15" s="280"/>
      <c r="R15" s="283" t="str">
        <f>Badges!C292</f>
        <v>Who's who</v>
      </c>
      <c r="S15" s="281" t="str">
        <f>IF(Badges!K292="A","A"," ")</f>
        <v xml:space="preserve"> </v>
      </c>
    </row>
    <row r="16" spans="1:21" x14ac:dyDescent="0.2">
      <c r="A16" s="505" t="str">
        <f>Summary!A16</f>
        <v>It's Your Story -- Tell It!</v>
      </c>
      <c r="B16" s="505"/>
      <c r="C16" s="505"/>
      <c r="E16" s="280"/>
      <c r="F16" s="283" t="str">
        <f>Badges!C70</f>
        <v>Throw a dance party</v>
      </c>
      <c r="G16" s="281" t="str">
        <f>IF(Badges!K70="A","A","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IF(Badges!K260="C","C",IF(Badges!K260="P","P",""))</f>
        <v/>
      </c>
      <c r="E17" s="280"/>
      <c r="F17" s="283" t="str">
        <f>Badges!C71</f>
        <v>Perform a dance show for your</v>
      </c>
      <c r="G17" s="281" t="str">
        <f>IF(Badges!K71="A","A"," ")</f>
        <v xml:space="preserve"> </v>
      </c>
      <c r="I17" s="280"/>
      <c r="J17" s="283" t="str">
        <f>Badges!C147</f>
        <v>Be a light-saver</v>
      </c>
      <c r="K17" s="281" t="str">
        <f>IF(Badges!K146="A","A"," ")</f>
        <v xml:space="preserve"> </v>
      </c>
      <c r="M17" s="280"/>
      <c r="N17" s="283" t="str">
        <f>Badges!C220</f>
        <v>Sort your school supplies</v>
      </c>
      <c r="O17" s="281" t="str">
        <f>IF(Badges!K220="A","A"," ")</f>
        <v xml:space="preserve"> </v>
      </c>
      <c r="Q17" s="280"/>
      <c r="R17" s="283" t="str">
        <f>Badges!C294</f>
        <v>Pin the tail on…</v>
      </c>
      <c r="S17" s="281" t="str">
        <f>IF(Badges!K294="A","A"," ")</f>
        <v xml:space="preserve"> </v>
      </c>
    </row>
    <row r="18" spans="1:19" x14ac:dyDescent="0.2">
      <c r="A18" s="503" t="str">
        <f>Summary!A18</f>
        <v>Pets</v>
      </c>
      <c r="B18" s="504"/>
      <c r="C18" s="282" t="str">
        <f>IF(Badges!K283="C","C",IF(Badges!K283="P","P",""))</f>
        <v/>
      </c>
      <c r="E18" s="280"/>
      <c r="F18" s="283" t="str">
        <f>Badges!C72</f>
        <v>Perform a dance for your family</v>
      </c>
      <c r="G18" s="281" t="str">
        <f>IF(Badges!K72="A","A"," ")</f>
        <v xml:space="preserve"> </v>
      </c>
      <c r="I18" s="280"/>
      <c r="J18" s="283" t="str">
        <f>Badges!C148</f>
        <v>Go on an energy scavenger hunt</v>
      </c>
      <c r="K18" s="281" t="str">
        <f>IF(Badges!K147="A","A"," ")</f>
        <v xml:space="preserve"> </v>
      </c>
      <c r="M18" s="280"/>
      <c r="N18" s="283" t="str">
        <f>Badges!C221</f>
        <v>Make and label play-stuff bins</v>
      </c>
      <c r="O18" s="281" t="str">
        <f>IF(Badges!K221="A","A"," ")</f>
        <v xml:space="preserve"> </v>
      </c>
      <c r="Q18" s="280"/>
      <c r="R18" s="283" t="str">
        <f>Badges!C295</f>
        <v>Heat things up</v>
      </c>
      <c r="S18" s="281" t="str">
        <f>IF(Badges!K295="A","A"," ")</f>
        <v xml:space="preserve"> </v>
      </c>
    </row>
    <row r="19" spans="1:19" x14ac:dyDescent="0.2">
      <c r="A19" s="503" t="str">
        <f>Summary!A19</f>
        <v>Making Games</v>
      </c>
      <c r="B19" s="504"/>
      <c r="C19" s="282" t="str">
        <f>IF(Badges!K306="C","C",IF(Badges!K306="P","P",""))</f>
        <v/>
      </c>
      <c r="E19" s="489" t="str">
        <f>Badges!B75</f>
        <v>Home Scientist</v>
      </c>
      <c r="F19" s="490"/>
      <c r="G19" s="490"/>
      <c r="I19" s="280"/>
      <c r="J19" s="283" t="str">
        <f>Badges!C149</f>
        <v>Find out about three ways to use</v>
      </c>
      <c r="K19" s="281" t="str">
        <f>IF(Badges!K148="A","A"," ")</f>
        <v xml:space="preserve"> </v>
      </c>
      <c r="M19" s="280"/>
      <c r="N19" s="283" t="str">
        <f>Badges!C222</f>
        <v>Organize your clothes</v>
      </c>
      <c r="O19" s="281" t="str">
        <f>IF(Badges!K222="A","A"," ")</f>
        <v xml:space="preserve"> </v>
      </c>
      <c r="Q19" s="280"/>
      <c r="R19" s="283" t="str">
        <f>Badges!C296</f>
        <v>Race day</v>
      </c>
      <c r="S19" s="281" t="str">
        <f>IF(Badges!K296="A","A"," ")</f>
        <v xml:space="preserve"> </v>
      </c>
    </row>
    <row r="20" spans="1:19" x14ac:dyDescent="0.2">
      <c r="A20" s="503" t="str">
        <f>Summary!A20</f>
        <v>Inventor</v>
      </c>
      <c r="B20" s="504"/>
      <c r="C20" s="282" t="str">
        <f>IF(Badges!K329="C","C",IF(Badges!K329="P","P",""))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IF(Badges!K352="C","C",IF(Badges!K352="P","P",""))</f>
        <v/>
      </c>
      <c r="E21" s="280"/>
      <c r="F21" s="283" t="str">
        <f>Badges!C77</f>
        <v>Make a salad dressing</v>
      </c>
      <c r="G21" s="281" t="str">
        <f>IF(Badges!K77="A","A"," ")</f>
        <v xml:space="preserve"> </v>
      </c>
      <c r="I21" s="280"/>
      <c r="J21" s="283" t="str">
        <f>Badges!C151</f>
        <v>Use less water by taking shorter</v>
      </c>
      <c r="K21" s="281" t="str">
        <f>IF(Badges!K150="A","A"," ")</f>
        <v xml:space="preserve"> </v>
      </c>
      <c r="M21" s="280"/>
      <c r="N21" s="283" t="str">
        <f>Badges!C224</f>
        <v>Create your own homework space</v>
      </c>
      <c r="O21" s="281" t="str">
        <f>IF(Badges!K224="A","A"," ")</f>
        <v xml:space="preserve"> </v>
      </c>
      <c r="Q21" s="280"/>
      <c r="R21" s="283" t="str">
        <f>Badges!C298</f>
        <v>You're It</v>
      </c>
      <c r="S21" s="281" t="str">
        <f>IF(Badges!K298="A","A"," ")</f>
        <v xml:space="preserve"> </v>
      </c>
    </row>
    <row r="22" spans="1:19" x14ac:dyDescent="0.2">
      <c r="A22" s="217"/>
      <c r="B22" s="327"/>
      <c r="C22" s="296"/>
      <c r="E22" s="280"/>
      <c r="F22" s="283" t="str">
        <f>Badges!C78</f>
        <v>Grow rock candy</v>
      </c>
      <c r="G22" s="281" t="str">
        <f>IF(Badges!K78="A","A"," ")</f>
        <v xml:space="preserve"> </v>
      </c>
      <c r="I22" s="280"/>
      <c r="J22" s="283" t="str">
        <f>Badges!C152</f>
        <v>Turn off the faucet when brushing</v>
      </c>
      <c r="K22" s="281" t="str">
        <f>IF(Badges!K151="A","A"," ")</f>
        <v xml:space="preserve"> </v>
      </c>
      <c r="M22" s="280"/>
      <c r="N22" s="283" t="str">
        <f>Badges!C225</f>
        <v>Make a homework station</v>
      </c>
      <c r="O22" s="281" t="str">
        <f>IF(Badges!K225="A","A"," ")</f>
        <v xml:space="preserve"> </v>
      </c>
      <c r="Q22" s="280"/>
      <c r="R22" s="283" t="str">
        <f>Badges!C299</f>
        <v>Duck, Duck, "Moo"-se</v>
      </c>
      <c r="S22" s="281" t="str">
        <f>IF(Badges!K299="A","A"," ")</f>
        <v xml:space="preserve"> </v>
      </c>
    </row>
    <row r="23" spans="1:19" x14ac:dyDescent="0.2">
      <c r="A23" s="489" t="str">
        <f>Badges!B6</f>
        <v>Computer Expert</v>
      </c>
      <c r="B23" s="490"/>
      <c r="C23" s="490"/>
      <c r="E23" s="280"/>
      <c r="F23" s="283" t="str">
        <f>Badges!C79</f>
        <v>Make your own ice cream</v>
      </c>
      <c r="G23" s="281" t="str">
        <f>IF(Badges!K79="A","A"," ")</f>
        <v xml:space="preserve"> </v>
      </c>
      <c r="I23" s="280"/>
      <c r="J23" s="283" t="str">
        <f>Badges!C153</f>
        <v>Find three ways to save water</v>
      </c>
      <c r="K23" s="281" t="str">
        <f>IF(Badges!K152="A","A"," ")</f>
        <v xml:space="preserve"> </v>
      </c>
      <c r="M23" s="280"/>
      <c r="N23" s="283" t="str">
        <f>Badges!C226</f>
        <v>Make a homework schedule</v>
      </c>
      <c r="O23" s="281" t="str">
        <f>IF(Badges!K226="A","A"," ")</f>
        <v xml:space="preserve"> </v>
      </c>
      <c r="Q23" s="280"/>
      <c r="R23" s="283" t="str">
        <f>Badges!C300</f>
        <v>Hop to it</v>
      </c>
      <c r="S23" s="281" t="str">
        <f>IF(Badges!K300="A","A","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IF(Badges!K8="A","A"," ")</f>
        <v xml:space="preserve"> </v>
      </c>
      <c r="E25" s="280"/>
      <c r="F25" s="283" t="str">
        <f>Badges!C81</f>
        <v>Follow the balloon leader</v>
      </c>
      <c r="G25" s="281" t="str">
        <f>IF(Badges!K81="A","A"," ")</f>
        <v xml:space="preserve"> </v>
      </c>
      <c r="I25" s="280"/>
      <c r="J25" s="283" t="str">
        <f>Badges!C155</f>
        <v>Make a natural cleaner</v>
      </c>
      <c r="K25" s="281" t="str">
        <f>IF(Badges!K154="A","A"," ")</f>
        <v xml:space="preserve"> </v>
      </c>
      <c r="M25" s="280"/>
      <c r="N25" s="283" t="str">
        <f>Badges!C228</f>
        <v>Make a "special dates" calendar</v>
      </c>
      <c r="O25" s="281" t="str">
        <f>IF(Badges!K228="A","A"," ")</f>
        <v xml:space="preserve"> </v>
      </c>
      <c r="Q25" s="280"/>
      <c r="R25" s="283" t="str">
        <f>Badges!C302</f>
        <v>Queen of the court</v>
      </c>
      <c r="S25" s="281" t="str">
        <f>IF(Badges!K302="A","A"," ")</f>
        <v xml:space="preserve"> </v>
      </c>
    </row>
    <row r="26" spans="1:19" x14ac:dyDescent="0.2">
      <c r="A26" s="280"/>
      <c r="B26" s="283" t="str">
        <f>Badges!C9</f>
        <v>Create a cool card</v>
      </c>
      <c r="C26" s="281" t="str">
        <f>IF(Badges!K9="A","A"," ")</f>
        <v xml:space="preserve"> </v>
      </c>
      <c r="E26" s="280"/>
      <c r="F26" s="283" t="str">
        <f>Badges!C82</f>
        <v>Make pepper dance</v>
      </c>
      <c r="G26" s="281" t="str">
        <f>IF(Badges!K82="A","A"," ")</f>
        <v xml:space="preserve"> </v>
      </c>
      <c r="I26" s="280"/>
      <c r="J26" s="283" t="str">
        <f>Badges!C156</f>
        <v>Make a natural spray to use on</v>
      </c>
      <c r="K26" s="281" t="str">
        <f>IF(Badges!K155="A","A"," ")</f>
        <v xml:space="preserve"> </v>
      </c>
      <c r="M26" s="280"/>
      <c r="N26" s="283" t="str">
        <f>Badges!C229</f>
        <v>Make a family activities schedule</v>
      </c>
      <c r="O26" s="281" t="str">
        <f>IF(Badges!K229="A","A"," ")</f>
        <v xml:space="preserve"> </v>
      </c>
      <c r="Q26" s="280"/>
      <c r="R26" s="283" t="str">
        <f>Badges!C303</f>
        <v>Field of dreams</v>
      </c>
      <c r="S26" s="281" t="str">
        <f>IF(Badges!K303="A","A"," ")</f>
        <v xml:space="preserve"> </v>
      </c>
    </row>
    <row r="27" spans="1:19" x14ac:dyDescent="0.2">
      <c r="A27" s="280"/>
      <c r="B27" s="283" t="str">
        <f>Badges!C10</f>
        <v>Build a bookmark</v>
      </c>
      <c r="C27" s="281" t="str">
        <f>IF(Badges!K10="A","A"," ")</f>
        <v xml:space="preserve"> </v>
      </c>
      <c r="E27" s="280"/>
      <c r="F27" s="283" t="str">
        <f>Badges!C79</f>
        <v>Make your own ice cream</v>
      </c>
      <c r="G27" s="281" t="str">
        <f>IF(Badges!K83="A","A"," ")</f>
        <v xml:space="preserve"> </v>
      </c>
      <c r="I27" s="280"/>
      <c r="J27" s="283" t="str">
        <f>Badges!C157</f>
        <v>Take your own reusable bag to the</v>
      </c>
      <c r="K27" s="281" t="str">
        <f>IF(Badges!K156="A","A"," ")</f>
        <v xml:space="preserve"> </v>
      </c>
      <c r="M27" s="280"/>
      <c r="N27" s="283" t="str">
        <f>Badges!C230</f>
        <v>Be a family grocery helper</v>
      </c>
      <c r="O27" s="281" t="str">
        <f>IF(Badges!K230="A","A"," ")</f>
        <v xml:space="preserve"> </v>
      </c>
      <c r="Q27" s="280"/>
      <c r="R27" s="283" t="str">
        <f>Badges!C304</f>
        <v>The new ballpark</v>
      </c>
      <c r="S27" s="281" t="str">
        <f>IF(Badges!K304="A","A","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IF(Badges!K12="A","A"," ")</f>
        <v xml:space="preserve"> </v>
      </c>
      <c r="E29" s="280"/>
      <c r="F29" s="283" t="str">
        <f>Badges!C85</f>
        <v>Eggs in salt water</v>
      </c>
      <c r="G29" s="281" t="str">
        <f>IF(Badges!K85="A","A"," ")</f>
        <v xml:space="preserve"> </v>
      </c>
      <c r="I29" s="280"/>
      <c r="J29" s="283" t="str">
        <f>Badges!C159</f>
        <v>How much trash can you stash</v>
      </c>
      <c r="K29" s="281" t="str">
        <f>IF(Badges!K158="A","A"," ")</f>
        <v xml:space="preserve"> </v>
      </c>
      <c r="M29" s="280"/>
      <c r="N29" s="283" t="str">
        <f>Badges!C232</f>
        <v>Organize a Girl Scout place</v>
      </c>
      <c r="O29" s="281" t="str">
        <f>IF(Badges!K232="A","A"," ")</f>
        <v xml:space="preserve"> </v>
      </c>
      <c r="Q29" s="280">
        <v>1</v>
      </c>
      <c r="R29" s="283" t="str">
        <f>Badges!C308</f>
        <v>Warm up your inventor's mind</v>
      </c>
      <c r="S29" s="294"/>
    </row>
    <row r="30" spans="1:19" x14ac:dyDescent="0.2">
      <c r="A30" s="280"/>
      <c r="B30" s="283" t="str">
        <f>Badges!C13</f>
        <v>Hometown history</v>
      </c>
      <c r="C30" s="281" t="str">
        <f>IF(Badges!K13="A","A"," ")</f>
        <v xml:space="preserve"> </v>
      </c>
      <c r="E30" s="280"/>
      <c r="F30" s="283" t="str">
        <f>Badges!C86</f>
        <v>Dancing raisins</v>
      </c>
      <c r="G30" s="281" t="str">
        <f>IF(Badges!K86="A","A"," ")</f>
        <v xml:space="preserve"> </v>
      </c>
      <c r="I30" s="280"/>
      <c r="J30" s="283" t="str">
        <f>Badges!C160</f>
        <v>Recycle plastic bags</v>
      </c>
      <c r="K30" s="281" t="str">
        <f>IF(Badges!K159="A","A"," ")</f>
        <v xml:space="preserve"> </v>
      </c>
      <c r="M30" s="280"/>
      <c r="N30" s="283" t="str">
        <f>Badges!C233</f>
        <v>Organize a community place</v>
      </c>
      <c r="O30" s="281" t="str">
        <f>IF(Badges!K233="A","A"," ")</f>
        <v xml:space="preserve"> </v>
      </c>
      <c r="Q30" s="280"/>
      <c r="R30" s="283" t="str">
        <f>Badges!C309</f>
        <v>Make up five new uses for a box</v>
      </c>
      <c r="S30" s="281" t="str">
        <f>IF(Badges!K309="A","A"," ")</f>
        <v xml:space="preserve"> </v>
      </c>
    </row>
    <row r="31" spans="1:19" x14ac:dyDescent="0.2">
      <c r="A31" s="280"/>
      <c r="B31" s="283" t="str">
        <f>Badges!C14</f>
        <v>Online art walk</v>
      </c>
      <c r="C31" s="281" t="str">
        <f>IF(Badges!K14="A","A"," ")</f>
        <v xml:space="preserve"> </v>
      </c>
      <c r="E31" s="280"/>
      <c r="F31" s="283" t="str">
        <f>Badges!C83</f>
        <v>Bend water</v>
      </c>
      <c r="G31" s="281" t="str">
        <f>IF(Badges!K87="A","A"," ")</f>
        <v xml:space="preserve"> </v>
      </c>
      <c r="I31" s="280"/>
      <c r="J31" s="283" t="str">
        <f>Badges!C161</f>
        <v>Donate toys and clothes</v>
      </c>
      <c r="K31" s="281" t="str">
        <f>IF(Badges!K160="A","A"," ")</f>
        <v xml:space="preserve"> </v>
      </c>
      <c r="M31" s="280"/>
      <c r="N31" s="283" t="str">
        <f>Badges!C234</f>
        <v>Help a relative, friend, or neighbor</v>
      </c>
      <c r="O31" s="281" t="str">
        <f>IF(Badges!K234="A","A"," ")</f>
        <v xml:space="preserve"> </v>
      </c>
      <c r="Q31" s="280"/>
      <c r="R31" s="283" t="str">
        <f>Badges!C310</f>
        <v>Come up with fun and different</v>
      </c>
      <c r="S31" s="281" t="str">
        <f>IF(Badges!K310="A","A","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IF(Badges!K311="A","A"," ")</f>
        <v xml:space="preserve"> </v>
      </c>
    </row>
    <row r="33" spans="1:19" x14ac:dyDescent="0.2">
      <c r="A33" s="280"/>
      <c r="B33" s="283" t="str">
        <f>Badges!C16</f>
        <v>Road trip</v>
      </c>
      <c r="C33" s="281" t="str">
        <f>IF(Badges!K16="A","A"," ")</f>
        <v xml:space="preserve"> </v>
      </c>
      <c r="E33" s="280"/>
      <c r="F33" s="283" t="str">
        <f>Badges!C89</f>
        <v>Soda geyser</v>
      </c>
      <c r="G33" s="281" t="str">
        <f>IF(Badges!K89="A","A"," ")</f>
        <v xml:space="preserve"> </v>
      </c>
      <c r="I33" s="280"/>
      <c r="J33" s="283" t="str">
        <f>Badges!C163</f>
        <v>Clean or replace an air filter</v>
      </c>
      <c r="K33" s="281" t="str">
        <f>IF(Badges!K162="A","A","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IF(Badges!K17="A","A"," ")</f>
        <v xml:space="preserve"> </v>
      </c>
      <c r="E34" s="280"/>
      <c r="F34" s="283" t="str">
        <f>Badges!C90</f>
        <v>Film-canister rockets</v>
      </c>
      <c r="G34" s="281" t="str">
        <f>IF(Badges!K90="A","A"," ")</f>
        <v xml:space="preserve"> </v>
      </c>
      <c r="I34" s="280"/>
      <c r="J34" s="283" t="str">
        <f>Badges!C164</f>
        <v>Discover natural filters</v>
      </c>
      <c r="K34" s="281" t="str">
        <f>IF(Badges!K163="A","A"," ")</f>
        <v xml:space="preserve"> </v>
      </c>
      <c r="M34" s="280"/>
      <c r="N34" s="283" t="str">
        <f>Badges!C240</f>
        <v>Make a letterboxing dictionary</v>
      </c>
      <c r="O34" s="281" t="str">
        <f>IF(Badges!K240="A","A"," ")</f>
        <v xml:space="preserve"> </v>
      </c>
      <c r="Q34" s="280"/>
      <c r="R34" s="283" t="str">
        <f>Badges!C313</f>
        <v>Making music</v>
      </c>
      <c r="S34" s="281" t="str">
        <f>IF(Badges!K313="A","A"," ")</f>
        <v xml:space="preserve"> </v>
      </c>
    </row>
    <row r="35" spans="1:19" x14ac:dyDescent="0.2">
      <c r="A35" s="280"/>
      <c r="B35" s="283" t="str">
        <f>Badges!C18</f>
        <v>3…2…1…blastoff!</v>
      </c>
      <c r="C35" s="281" t="str">
        <f>IF(Badges!K18="A","A"," ")</f>
        <v xml:space="preserve"> </v>
      </c>
      <c r="E35" s="280"/>
      <c r="F35" s="283" t="str">
        <f>Badges!C87</f>
        <v>Lemons vs. limes</v>
      </c>
      <c r="G35" s="281" t="str">
        <f>IF(Badges!K91="A","A"," ")</f>
        <v xml:space="preserve"> </v>
      </c>
      <c r="I35" s="280"/>
      <c r="J35" s="283" t="str">
        <f>Badges!C165</f>
        <v>Make a natural air freshener</v>
      </c>
      <c r="K35" s="281" t="str">
        <f>IF(Badges!K164="A","A"," ")</f>
        <v xml:space="preserve"> </v>
      </c>
      <c r="M35" s="280"/>
      <c r="N35" s="283" t="str">
        <f>Badges!C241</f>
        <v>Think of hiding places</v>
      </c>
      <c r="O35" s="281" t="str">
        <f>IF(Badges!K241="A","A"," ")</f>
        <v xml:space="preserve"> </v>
      </c>
      <c r="Q35" s="280"/>
      <c r="R35" s="283" t="str">
        <f>Badges!C314</f>
        <v>Carrying lunch</v>
      </c>
      <c r="S35" s="281" t="str">
        <f>IF(Badges!K314="A","A","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IF(Badges!K242="A","A"," ")</f>
        <v xml:space="preserve"> </v>
      </c>
      <c r="Q36" s="280"/>
      <c r="R36" s="283" t="str">
        <f>Badges!C315</f>
        <v>Watering plants</v>
      </c>
      <c r="S36" s="281" t="str">
        <f>IF(Badges!K315="A","A"," ")</f>
        <v xml:space="preserve"> </v>
      </c>
    </row>
    <row r="37" spans="1:19" ht="12.75" customHeight="1" x14ac:dyDescent="0.2">
      <c r="A37" s="280"/>
      <c r="B37" s="283" t="str">
        <f>Badges!C20</f>
        <v>Here is my card</v>
      </c>
      <c r="C37" s="281" t="str">
        <f>IF(Badges!K20="A","A"," ")</f>
        <v xml:space="preserve"> </v>
      </c>
      <c r="E37" s="280"/>
      <c r="F37" s="283" t="str">
        <f>Badges!C93</f>
        <v>Giant bubbles</v>
      </c>
      <c r="G37" s="281" t="str">
        <f>IF(Badges!K93="A","A","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IF(Badges!K21="A","A"," ")</f>
        <v xml:space="preserve"> </v>
      </c>
      <c r="E38" s="280"/>
      <c r="F38" s="283" t="str">
        <f>Badges!C94</f>
        <v>Homemade Silly Putty</v>
      </c>
      <c r="G38" s="281" t="str">
        <f>IF(Badges!K94="A","A"," ")</f>
        <v xml:space="preserve"> </v>
      </c>
      <c r="I38" s="280"/>
      <c r="J38" s="283" t="str">
        <f>Badges!C170</f>
        <v>Hold a scavenger hunt in your</v>
      </c>
      <c r="K38" s="281" t="str">
        <f>IF(Badges!K170="A","A"," ")</f>
        <v xml:space="preserve"> </v>
      </c>
      <c r="M38" s="280"/>
      <c r="N38" s="283" t="str">
        <f>Badges!C244</f>
        <v>Cut your own stamp from craft foam</v>
      </c>
      <c r="O38" s="281" t="str">
        <f>IF(Badges!K244="A","A"," ")</f>
        <v xml:space="preserve"> </v>
      </c>
      <c r="Q38" s="280"/>
      <c r="R38" s="283" t="str">
        <f>Badges!C317</f>
        <v>Mornings</v>
      </c>
      <c r="S38" s="281" t="str">
        <f>IF(Badges!K317="A","A"," ")</f>
        <v xml:space="preserve"> </v>
      </c>
    </row>
    <row r="39" spans="1:19" x14ac:dyDescent="0.2">
      <c r="A39" s="280"/>
      <c r="B39" s="283" t="str">
        <f>Badges!C22</f>
        <v>Dear President…</v>
      </c>
      <c r="C39" s="281" t="str">
        <f>IF(Badges!K22="A","A"," ")</f>
        <v xml:space="preserve"> </v>
      </c>
      <c r="E39" s="280"/>
      <c r="F39" s="283" t="str">
        <f>Badges!C91</f>
        <v>Blow up a balloon without using</v>
      </c>
      <c r="G39" s="281" t="str">
        <f>IF(Badges!K95="A","A"," ")</f>
        <v xml:space="preserve"> </v>
      </c>
      <c r="I39" s="280"/>
      <c r="J39" s="283" t="str">
        <f>Badges!C171</f>
        <v>Play Kim's Game</v>
      </c>
      <c r="K39" s="281" t="str">
        <f>IF(Badges!K171="A","A"," ")</f>
        <v xml:space="preserve"> </v>
      </c>
      <c r="M39" s="280"/>
      <c r="N39" s="283" t="str">
        <f>Badges!C245</f>
        <v>Use a stamp-making kit from a</v>
      </c>
      <c r="O39" s="281" t="str">
        <f>IF(Badges!K245="A","A"," ")</f>
        <v xml:space="preserve"> </v>
      </c>
      <c r="Q39" s="280"/>
      <c r="R39" s="283" t="str">
        <f>Badges!C318</f>
        <v>Lunch at school</v>
      </c>
      <c r="S39" s="281" t="str">
        <f>IF(Badges!K318="A","A","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IF(Badges!K172="A","A"," ")</f>
        <v xml:space="preserve"> </v>
      </c>
      <c r="M40" s="280"/>
      <c r="N40" s="283" t="str">
        <f>Badges!C246</f>
        <v>Choose a special stamp</v>
      </c>
      <c r="O40" s="281" t="str">
        <f>IF(Badges!K246="A","A"," ")</f>
        <v xml:space="preserve"> </v>
      </c>
      <c r="Q40" s="280"/>
      <c r="R40" s="283" t="str">
        <f>Badges!C319</f>
        <v>Brownie meetings</v>
      </c>
      <c r="S40" s="281" t="str">
        <f>IF(Badges!K319="A","A"," ")</f>
        <v xml:space="preserve"> </v>
      </c>
    </row>
    <row r="41" spans="1:19" x14ac:dyDescent="0.2">
      <c r="A41" s="280"/>
      <c r="B41" s="283" t="str">
        <f>Badges!C24</f>
        <v>Game on</v>
      </c>
      <c r="C41" s="281" t="str">
        <f>IF(Badges!K24="A","A","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IF(Badges!K25="A","A"," ")</f>
        <v xml:space="preserve"> </v>
      </c>
      <c r="E42" s="280"/>
      <c r="F42" s="283" t="str">
        <f>Badges!C100</f>
        <v>Read two stories starring families</v>
      </c>
      <c r="G42" s="281" t="str">
        <f>IF(Badges!K100="A","A"," ")</f>
        <v xml:space="preserve"> </v>
      </c>
      <c r="I42" s="280"/>
      <c r="J42" s="283" t="str">
        <f>Badges!C174</f>
        <v>Listen for 10 different sounds</v>
      </c>
      <c r="K42" s="281" t="str">
        <f>IF(Badges!K174="A","A"," ")</f>
        <v xml:space="preserve"> </v>
      </c>
      <c r="M42" s="280"/>
      <c r="N42" s="283" t="str">
        <f>Badges!C248</f>
        <v>Create a fill-in-the-blank clue</v>
      </c>
      <c r="O42" s="281" t="str">
        <f>IF(Badges!K248="A","A"," ")</f>
        <v xml:space="preserve"> </v>
      </c>
      <c r="Q42" s="280"/>
      <c r="R42" s="283" t="str">
        <f>Badges!C321</f>
        <v>Mind-map</v>
      </c>
      <c r="S42" s="281" t="str">
        <f>IF(Badges!K321="A","A"," ")</f>
        <v xml:space="preserve"> </v>
      </c>
    </row>
    <row r="43" spans="1:19" ht="12.75" customHeight="1" x14ac:dyDescent="0.2">
      <c r="A43" s="280"/>
      <c r="B43" s="283" t="str">
        <f>Badges!C26</f>
        <v>Print on</v>
      </c>
      <c r="C43" s="281" t="str">
        <f>IF(Badges!K26="A","A"," ")</f>
        <v xml:space="preserve"> </v>
      </c>
      <c r="E43" s="280"/>
      <c r="F43" s="283" t="str">
        <f>Badges!C101</f>
        <v>Watch a family story</v>
      </c>
      <c r="G43" s="281" t="str">
        <f>IF(Badges!K101="A","A"," ")</f>
        <v xml:space="preserve"> </v>
      </c>
      <c r="I43" s="280"/>
      <c r="J43" s="283" t="str">
        <f>Badges!C175</f>
        <v>Listen to sound boxes</v>
      </c>
      <c r="K43" s="281" t="str">
        <f>IF(Badges!K175="A","A"," ")</f>
        <v xml:space="preserve"> </v>
      </c>
      <c r="M43" s="280"/>
      <c r="N43" s="283" t="str">
        <f>Badges!C249</f>
        <v>Create a scramble</v>
      </c>
      <c r="O43" s="281" t="str">
        <f>IF(Badges!K249="A","A"," ")</f>
        <v xml:space="preserve"> </v>
      </c>
      <c r="Q43" s="280"/>
      <c r="R43" s="283" t="str">
        <f>Badges!C322</f>
        <v>Sketch it out</v>
      </c>
      <c r="S43" s="281" t="str">
        <f>IF(Badges!K322="A","A"," ")</f>
        <v xml:space="preserve"> </v>
      </c>
    </row>
    <row r="44" spans="1:19" x14ac:dyDescent="0.2">
      <c r="A44" s="489" t="str">
        <f>Badges!B29</f>
        <v>My Best Self</v>
      </c>
      <c r="B44" s="490"/>
      <c r="C44" s="490"/>
      <c r="E44" s="280"/>
      <c r="F44" s="283" t="str">
        <f>Badges!C102</f>
        <v>Share family stories with friends</v>
      </c>
      <c r="G44" s="281" t="str">
        <f>IF(Badges!K102="A","A"," ")</f>
        <v xml:space="preserve"> </v>
      </c>
      <c r="I44" s="280"/>
      <c r="J44" s="283" t="str">
        <f>Badges!C176</f>
        <v>Wear safety earplugs to understand</v>
      </c>
      <c r="K44" s="281" t="str">
        <f>IF(Badges!K176="A","A"," ")</f>
        <v xml:space="preserve"> </v>
      </c>
      <c r="M44" s="280"/>
      <c r="N44" s="283" t="str">
        <f>Badges!C250</f>
        <v>Create a number code clue</v>
      </c>
      <c r="O44" s="281" t="str">
        <f>IF(Badges!K250="A","A"," ")</f>
        <v xml:space="preserve"> </v>
      </c>
      <c r="Q44" s="280"/>
      <c r="R44" s="283" t="str">
        <f>Badges!C323</f>
        <v>Buddy up and brainstorm lots of</v>
      </c>
      <c r="S44" s="281" t="str">
        <f>IF(Badges!K323="A","A","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IF(Badges!K31="A","A"," ")</f>
        <v xml:space="preserve"> </v>
      </c>
      <c r="E46" s="280"/>
      <c r="F46" s="283" t="str">
        <f>Badges!C104</f>
        <v>Ask about a festival, holiday, or</v>
      </c>
      <c r="G46" s="281" t="str">
        <f>IF(Badges!K104="A","A"," ")</f>
        <v xml:space="preserve"> </v>
      </c>
      <c r="I46" s="280"/>
      <c r="J46" s="283" t="str">
        <f>Badges!C178</f>
        <v>Follow a friend using only your nose</v>
      </c>
      <c r="K46" s="281" t="str">
        <f>IF(Badges!K178="A","A"," ")</f>
        <v xml:space="preserve"> </v>
      </c>
      <c r="M46" s="280"/>
      <c r="N46" s="283" t="str">
        <f>Badges!C252</f>
        <v>Go on a letterbox search using a</v>
      </c>
      <c r="O46" s="281" t="str">
        <f>IF(Badges!K252="A","A"," ")</f>
        <v xml:space="preserve"> </v>
      </c>
      <c r="Q46" s="280"/>
      <c r="R46" s="283" t="str">
        <f>Badges!C325</f>
        <v>Draw it</v>
      </c>
      <c r="S46" s="281" t="str">
        <f>IF(Badges!K325="A","A"," ")</f>
        <v xml:space="preserve"> </v>
      </c>
    </row>
    <row r="47" spans="1:19" x14ac:dyDescent="0.2">
      <c r="A47" s="280"/>
      <c r="B47" s="283" t="str">
        <f>Badges!C32</f>
        <v xml:space="preserve">Write on your elf self where you </v>
      </c>
      <c r="C47" s="281" t="str">
        <f>IF(Badges!K32="A","A"," ")</f>
        <v xml:space="preserve"> </v>
      </c>
      <c r="E47" s="280"/>
      <c r="F47" s="283" t="str">
        <f>Badges!C105</f>
        <v>Ask about a song, game, or</v>
      </c>
      <c r="G47" s="281" t="str">
        <f>IF(Badges!K105="A","A"," ")</f>
        <v xml:space="preserve"> </v>
      </c>
      <c r="I47" s="280"/>
      <c r="J47" s="283" t="str">
        <f>Badges!C179</f>
        <v>Play a smelly game with your</v>
      </c>
      <c r="K47" s="281" t="str">
        <f>IF(Badges!K179="A","A"," ")</f>
        <v xml:space="preserve"> </v>
      </c>
      <c r="M47" s="280"/>
      <c r="N47" s="283" t="str">
        <f>Badges!C253</f>
        <v>Go on an adventure in a new place</v>
      </c>
      <c r="O47" s="281" t="str">
        <f>IF(Badges!K253="A","A"," ")</f>
        <v xml:space="preserve"> </v>
      </c>
      <c r="Q47" s="280"/>
      <c r="R47" s="283" t="str">
        <f>Badges!C326</f>
        <v>Act it out</v>
      </c>
      <c r="S47" s="281" t="str">
        <f>IF(Badges!K326="A","A"," ")</f>
        <v xml:space="preserve"> </v>
      </c>
    </row>
    <row r="48" spans="1:19" x14ac:dyDescent="0.2">
      <c r="A48" s="280"/>
      <c r="B48" s="283" t="str">
        <f>Badges!C33</f>
        <v>Share how you're unique</v>
      </c>
      <c r="C48" s="281" t="str">
        <f>IF(Badges!K33="A","A"," ")</f>
        <v xml:space="preserve"> </v>
      </c>
      <c r="E48" s="280"/>
      <c r="F48" s="283" t="str">
        <f>Badges!C106</f>
        <v>Ask about a family recipe</v>
      </c>
      <c r="G48" s="281" t="str">
        <f>IF(Badges!K106="A","A"," ")</f>
        <v xml:space="preserve"> </v>
      </c>
      <c r="I48" s="280"/>
      <c r="J48" s="283" t="str">
        <f>Badges!C180</f>
        <v>Try sniffing out three different foods</v>
      </c>
      <c r="K48" s="281" t="str">
        <f>IF(Badges!K180="A","A"," ")</f>
        <v xml:space="preserve"> </v>
      </c>
      <c r="M48" s="280"/>
      <c r="N48" s="283" t="str">
        <f>Badges!C254</f>
        <v xml:space="preserve">Go on a letterbox search that </v>
      </c>
      <c r="O48" s="281" t="str">
        <f>IF(Badges!K254="A","A"," ")</f>
        <v xml:space="preserve"> </v>
      </c>
      <c r="Q48" s="280"/>
      <c r="R48" s="283" t="str">
        <f>Badges!C327</f>
        <v>Build it</v>
      </c>
      <c r="S48" s="281" t="str">
        <f>IF(Badges!K327="A","A","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IF(Badges!K35="A","A"," ")</f>
        <v xml:space="preserve"> </v>
      </c>
      <c r="E50" s="280"/>
      <c r="F50" s="283" t="str">
        <f>Badges!C108</f>
        <v>Use the story tree</v>
      </c>
      <c r="G50" s="281" t="str">
        <f>IF(Badges!K108="A","A"," ")</f>
        <v xml:space="preserve"> </v>
      </c>
      <c r="I50" s="280"/>
      <c r="J50" s="283" t="str">
        <f>Badges!C182</f>
        <v>Do a taste test with salty, sweet</v>
      </c>
      <c r="K50" s="281" t="str">
        <f>IF(Badges!K182="A","A"," ")</f>
        <v xml:space="preserve"> </v>
      </c>
      <c r="M50" s="280"/>
      <c r="N50" s="283" t="str">
        <f>Badges!C256</f>
        <v>Hide a letterbox in your yard</v>
      </c>
      <c r="O50" s="281" t="str">
        <f>IF(Badges!K256="A","A"," ")</f>
        <v xml:space="preserve"> </v>
      </c>
      <c r="Q50" s="280">
        <v>1</v>
      </c>
      <c r="R50" s="283" t="str">
        <f>Badges!C331</f>
        <v>Make friendly introductions</v>
      </c>
      <c r="S50" s="294"/>
    </row>
    <row r="51" spans="1:19" x14ac:dyDescent="0.2">
      <c r="A51" s="280"/>
      <c r="B51" s="283" t="str">
        <f>Badges!C36</f>
        <v>Try three different kinds of exercise</v>
      </c>
      <c r="C51" s="281" t="str">
        <f>IF(Badges!K36="A","A"," ")</f>
        <v xml:space="preserve"> </v>
      </c>
      <c r="E51" s="280"/>
      <c r="F51" s="283" t="str">
        <f>Badges!C109</f>
        <v>Draw or paint your tree</v>
      </c>
      <c r="G51" s="281" t="str">
        <f>IF(Badges!K109="A","A"," ")</f>
        <v xml:space="preserve"> </v>
      </c>
      <c r="I51" s="280"/>
      <c r="J51" s="283" t="str">
        <f>Badges!C183</f>
        <v>Look at the taste buds on a friend's</v>
      </c>
      <c r="K51" s="281" t="str">
        <f>IF(Badges!K183="A","A"," ")</f>
        <v xml:space="preserve"> </v>
      </c>
      <c r="M51" s="280"/>
      <c r="N51" s="283" t="str">
        <f>Badges!C257</f>
        <v>Hide a letterbox along a nearby</v>
      </c>
      <c r="O51" s="281" t="str">
        <f>IF(Badges!K257="A","A"," ")</f>
        <v xml:space="preserve"> </v>
      </c>
      <c r="Q51" s="280"/>
      <c r="R51" s="283" t="str">
        <f>Badges!C332</f>
        <v>Introduce yourself</v>
      </c>
      <c r="S51" s="281" t="str">
        <f>IF(Badges!K332="A","A"," ")</f>
        <v xml:space="preserve"> </v>
      </c>
    </row>
    <row r="52" spans="1:19" x14ac:dyDescent="0.2">
      <c r="A52" s="280"/>
      <c r="B52" s="283" t="str">
        <f>Badges!C37</f>
        <v>Take a thirsty challenge</v>
      </c>
      <c r="C52" s="281" t="str">
        <f>IF(Badges!K37="A","A"," ")</f>
        <v xml:space="preserve"> </v>
      </c>
      <c r="E52" s="280"/>
      <c r="F52" s="283" t="str">
        <f>Badges!C110</f>
        <v xml:space="preserve">Use software on a computer, or </v>
      </c>
      <c r="G52" s="281" t="str">
        <f>IF(Badges!K110="A","A"," ")</f>
        <v xml:space="preserve"> </v>
      </c>
      <c r="I52" s="280"/>
      <c r="J52" s="283" t="str">
        <f>Badges!C184</f>
        <v>Explore how sight influences taste</v>
      </c>
      <c r="K52" s="281" t="str">
        <f>IF(Badges!K184="A","A"," ")</f>
        <v xml:space="preserve"> </v>
      </c>
      <c r="M52" s="280"/>
      <c r="N52" s="283" t="str">
        <f>Badges!C258</f>
        <v>Hide a letterbox using compass</v>
      </c>
      <c r="O52" s="281" t="str">
        <f>IF(Badges!K258="A","A"," ")</f>
        <v xml:space="preserve"> </v>
      </c>
      <c r="Q52" s="280"/>
      <c r="R52" s="283" t="str">
        <f>Badges!C333</f>
        <v>Introduce a friend to someone else</v>
      </c>
      <c r="S52" s="281" t="str">
        <f>IF(Badges!K333="A","A","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IF(Badges!K334="A","A"," ")</f>
        <v xml:space="preserve"> </v>
      </c>
    </row>
    <row r="54" spans="1:19" x14ac:dyDescent="0.2">
      <c r="A54" s="280"/>
      <c r="B54" s="283" t="str">
        <f>Badges!C39</f>
        <v>Talk about three common reasons</v>
      </c>
      <c r="C54" s="281" t="str">
        <f>IF(Badges!K39="A","A"," ")</f>
        <v xml:space="preserve"> </v>
      </c>
      <c r="E54" s="280"/>
      <c r="F54" s="283" t="str">
        <f>Badges!C112</f>
        <v>Ask about an old photo</v>
      </c>
      <c r="G54" s="281" t="str">
        <f>IF(Badges!K112="A","A"," ")</f>
        <v xml:space="preserve"> </v>
      </c>
      <c r="I54" s="280"/>
      <c r="J54" s="283" t="str">
        <f>Badges!C186</f>
        <v>Find things that have different</v>
      </c>
      <c r="K54" s="281" t="str">
        <f>IF(Badges!K186="A","A","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IF(Badges!K40="A","A"," ")</f>
        <v xml:space="preserve"> </v>
      </c>
      <c r="E55" s="280"/>
      <c r="F55" s="283" t="str">
        <f>Badges!C113</f>
        <v>Talk about an object that has been</v>
      </c>
      <c r="G55" s="281" t="str">
        <f>IF(Badges!K113="A","A"," ")</f>
        <v xml:space="preserve"> </v>
      </c>
      <c r="I55" s="280"/>
      <c r="J55" s="283" t="str">
        <f>Badges!C187</f>
        <v>Try an arm or leg touch test</v>
      </c>
      <c r="K55" s="281" t="str">
        <f>IF(Badges!K187="A","A"," ")</f>
        <v xml:space="preserve"> </v>
      </c>
      <c r="M55" s="280"/>
      <c r="N55" s="283" t="str">
        <f>Badges!C263</f>
        <v>Play bingo at a pet store</v>
      </c>
      <c r="O55" s="281" t="str">
        <f>IF(Badges!K263="A","A"," ")</f>
        <v xml:space="preserve"> </v>
      </c>
      <c r="Q55" s="280"/>
      <c r="R55" s="283" t="str">
        <f>Badges!C336</f>
        <v>Write a name poem</v>
      </c>
      <c r="S55" s="281" t="str">
        <f>IF(Badges!K336="A","A"," ")</f>
        <v xml:space="preserve"> </v>
      </c>
    </row>
    <row r="56" spans="1:19" x14ac:dyDescent="0.2">
      <c r="A56" s="280"/>
      <c r="B56" s="283" t="str">
        <f>Badges!C41</f>
        <v>Find out about bandages</v>
      </c>
      <c r="C56" s="281" t="str">
        <f>IF(Badges!K41="A","A"," ")</f>
        <v xml:space="preserve"> </v>
      </c>
      <c r="E56" s="280"/>
      <c r="F56" s="283" t="str">
        <f>Badges!C114</f>
        <v>Ask about an object that belongs</v>
      </c>
      <c r="G56" s="281" t="str">
        <f>IF(Badges!K114="A","A"," ")</f>
        <v xml:space="preserve"> </v>
      </c>
      <c r="I56" s="280"/>
      <c r="J56" s="283" t="str">
        <f>Badges!C188</f>
        <v>Try Braille</v>
      </c>
      <c r="K56" s="281" t="str">
        <f>IF(Badges!K188="A","A"," ")</f>
        <v xml:space="preserve"> </v>
      </c>
      <c r="M56" s="280"/>
      <c r="N56" s="283" t="str">
        <f>Badges!C264</f>
        <v>Play bingo at a veterinarian's office</v>
      </c>
      <c r="O56" s="281" t="str">
        <f>IF(Badges!K264="A","A"," ")</f>
        <v xml:space="preserve"> </v>
      </c>
      <c r="Q56" s="280"/>
      <c r="R56" s="283" t="str">
        <f>Badges!C337</f>
        <v>Give something special to a friend</v>
      </c>
      <c r="S56" s="281" t="str">
        <f>IF(Badges!K337="A","A","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IF(Badges!K265="A","A"," ")</f>
        <v xml:space="preserve"> </v>
      </c>
      <c r="Q57" s="280"/>
      <c r="R57" s="283" t="str">
        <f>Badges!C338</f>
        <v>Be a friend to someone you don't</v>
      </c>
      <c r="S57" s="281" t="str">
        <f>IF(Badges!K338="A","A"," ")</f>
        <v xml:space="preserve"> </v>
      </c>
    </row>
    <row r="58" spans="1:19" x14ac:dyDescent="0.2">
      <c r="A58" s="280"/>
      <c r="B58" s="283" t="str">
        <f>Badges!C43</f>
        <v>Create a "happy box" with five</v>
      </c>
      <c r="C58" s="281" t="str">
        <f>IF(Badges!K43="A","A"," ")</f>
        <v xml:space="preserve"> </v>
      </c>
      <c r="E58" s="280"/>
      <c r="F58" s="283" t="str">
        <f>Badges!C116</f>
        <v>Have a "family tree" potluck party</v>
      </c>
      <c r="G58" s="281" t="str">
        <f>IF(Badges!K116="A","A","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IF(Badges!K44="A","A"," ")</f>
        <v xml:space="preserve"> </v>
      </c>
      <c r="E59" s="280"/>
      <c r="F59" s="283" t="str">
        <f>Badges!C117</f>
        <v>Make a family crest</v>
      </c>
      <c r="G59" s="281" t="str">
        <f>IF(Badges!K117="A","A"," ")</f>
        <v xml:space="preserve"> </v>
      </c>
      <c r="I59" s="280"/>
      <c r="J59" s="283" t="str">
        <f>Badges!C193</f>
        <v>Find a trail</v>
      </c>
      <c r="K59" s="281" t="str">
        <f>IF(Badges!K193="A","A"," ")</f>
        <v xml:space="preserve"> </v>
      </c>
      <c r="M59" s="280"/>
      <c r="N59" s="283" t="str">
        <f>Badges!C267</f>
        <v>Be the cage or tank cleaner</v>
      </c>
      <c r="O59" s="281" t="str">
        <f>IF(Badges!K267="A","A"," ")</f>
        <v xml:space="preserve"> </v>
      </c>
      <c r="Q59" s="280"/>
      <c r="R59" s="283" t="str">
        <f>Badges!C340</f>
        <v>Do a friend's favorite thing</v>
      </c>
      <c r="S59" s="281" t="str">
        <f>IF(Badges!K340="A","A"," ")</f>
        <v xml:space="preserve"> </v>
      </c>
    </row>
    <row r="60" spans="1:19" x14ac:dyDescent="0.2">
      <c r="A60" s="280"/>
      <c r="B60" s="283" t="str">
        <f>Badges!C45</f>
        <v xml:space="preserve">Moving helps our bodies feel </v>
      </c>
      <c r="C60" s="281" t="str">
        <f>IF(Badges!K45="A","A"," ")</f>
        <v xml:space="preserve"> </v>
      </c>
      <c r="E60" s="280"/>
      <c r="F60" s="283" t="str">
        <f>Badges!C118</f>
        <v>Become pen pals with another</v>
      </c>
      <c r="G60" s="281" t="str">
        <f>IF(Badges!K118="A","A"," ")</f>
        <v xml:space="preserve"> </v>
      </c>
      <c r="I60" s="280"/>
      <c r="J60" s="283" t="str">
        <f>Badges!C194</f>
        <v>Ask an expert</v>
      </c>
      <c r="K60" s="281" t="str">
        <f>IF(Badges!K194="A","A"," ")</f>
        <v xml:space="preserve"> </v>
      </c>
      <c r="M60" s="280"/>
      <c r="N60" s="283" t="str">
        <f>Badges!C268</f>
        <v>Learn how to muck out a stall</v>
      </c>
      <c r="O60" s="281" t="str">
        <f>IF(Badges!K268="A","A"," ")</f>
        <v xml:space="preserve"> </v>
      </c>
      <c r="Q60" s="280"/>
      <c r="R60" s="283" t="str">
        <f>Badges!C341</f>
        <v>Share a favorite activity with a friend</v>
      </c>
      <c r="S60" s="281" t="str">
        <f>IF(Badges!K341="A","A","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IF(Badges!K195="A","A"," ")</f>
        <v xml:space="preserve"> </v>
      </c>
      <c r="M61" s="280"/>
      <c r="N61" s="283" t="str">
        <f>Badges!C269</f>
        <v>Make a cozy sleeping space for a</v>
      </c>
      <c r="O61" s="281" t="str">
        <f>IF(Badges!K269="A","A"," ")</f>
        <v xml:space="preserve"> </v>
      </c>
      <c r="Q61" s="280"/>
      <c r="R61" s="283" t="str">
        <f>Badges!C342</f>
        <v>Try a game or activity that's new to</v>
      </c>
      <c r="S61" s="281" t="str">
        <f>IF(Badges!K342="A","A"," ")</f>
        <v xml:space="preserve"> </v>
      </c>
    </row>
    <row r="62" spans="1:19" ht="12.75" customHeight="1" x14ac:dyDescent="0.2">
      <c r="A62" s="280"/>
      <c r="B62" s="283" t="str">
        <f>Badges!C47</f>
        <v>Visit a doctor, dentist, or</v>
      </c>
      <c r="C62" s="281" t="str">
        <f>IF(Badges!K47="A","A","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IF(Badges!K48="A","A"," ")</f>
        <v xml:space="preserve"> </v>
      </c>
      <c r="E63" s="280"/>
      <c r="F63" s="283" t="str">
        <f>Badges!C124</f>
        <v>Visit an art gallery or museum</v>
      </c>
      <c r="G63" s="281" t="str">
        <f>IF(Badges!K124="A","A"," ")</f>
        <v xml:space="preserve"> </v>
      </c>
      <c r="I63" s="280"/>
      <c r="J63" s="283" t="str">
        <f>Badges!C197</f>
        <v>Learn to follow trail signs</v>
      </c>
      <c r="K63" s="281" t="str">
        <f>IF(Badges!K197="A","A"," ")</f>
        <v xml:space="preserve"> </v>
      </c>
      <c r="M63" s="280"/>
      <c r="N63" s="283" t="str">
        <f>Badges!C271</f>
        <v>Ask a veterinarian about health</v>
      </c>
      <c r="O63" s="281" t="str">
        <f>IF(Badges!K271="A","A"," ")</f>
        <v xml:space="preserve"> </v>
      </c>
      <c r="Q63" s="280"/>
      <c r="R63" s="283" t="str">
        <f>Badges!C344</f>
        <v>Practice being a good listener</v>
      </c>
      <c r="S63" s="281" t="str">
        <f>IF(Badges!K344="A","A"," ")</f>
        <v xml:space="preserve"> </v>
      </c>
    </row>
    <row r="64" spans="1:19" x14ac:dyDescent="0.2">
      <c r="A64" s="280"/>
      <c r="B64" s="283" t="str">
        <f>Badges!C49</f>
        <v>Meet someone who works in an</v>
      </c>
      <c r="C64" s="281" t="str">
        <f>IF(Badges!K49="A","A"," ")</f>
        <v xml:space="preserve"> </v>
      </c>
      <c r="E64" s="280"/>
      <c r="F64" s="283" t="str">
        <f>Badges!C125</f>
        <v>Look for clay in your life</v>
      </c>
      <c r="G64" s="281" t="str">
        <f>IF(Badges!K125="A","A"," ")</f>
        <v xml:space="preserve"> </v>
      </c>
      <c r="I64" s="280"/>
      <c r="J64" s="283" t="str">
        <f>Badges!C198</f>
        <v>Practice observation on a</v>
      </c>
      <c r="K64" s="281" t="str">
        <f>IF(Badges!K198="A","A"," ")</f>
        <v xml:space="preserve"> </v>
      </c>
      <c r="M64" s="280"/>
      <c r="N64" s="283" t="str">
        <f>Badges!C272</f>
        <v>Help a dog get exercise for one</v>
      </c>
      <c r="O64" s="281" t="str">
        <f>IF(Badges!K272="A","A"," ")</f>
        <v xml:space="preserve"> </v>
      </c>
      <c r="Q64" s="280"/>
      <c r="R64" s="283" t="str">
        <f>Badges!C345</f>
        <v>Remember what you agree about</v>
      </c>
      <c r="S64" s="281" t="str">
        <f>IF(Badges!K345="A","A"," ")</f>
        <v xml:space="preserve"> </v>
      </c>
    </row>
    <row r="65" spans="1:19" x14ac:dyDescent="0.2">
      <c r="A65" s="489" t="str">
        <f>Badges!B52</f>
        <v>Dancer</v>
      </c>
      <c r="B65" s="490"/>
      <c r="C65" s="490"/>
      <c r="E65" s="280"/>
      <c r="F65" s="283" t="str">
        <f>Badges!C126</f>
        <v>Look in books, magazines, or</v>
      </c>
      <c r="G65" s="281" t="str">
        <f>IF(Badges!K126="A","A"," ")</f>
        <v xml:space="preserve"> </v>
      </c>
      <c r="I65" s="280"/>
      <c r="J65" s="283" t="str">
        <f>Badges!C199</f>
        <v>Know the trail</v>
      </c>
      <c r="K65" s="281" t="str">
        <f>IF(Badges!K199="A","A"," ")</f>
        <v xml:space="preserve"> </v>
      </c>
      <c r="M65" s="280"/>
      <c r="N65" s="283" t="str">
        <f>Badges!C273</f>
        <v>Find out how to keep different</v>
      </c>
      <c r="O65" s="281" t="str">
        <f>IF(Badges!K273="A","A"," ")</f>
        <v xml:space="preserve"> </v>
      </c>
      <c r="Q65" s="280"/>
      <c r="R65" s="283" t="str">
        <f>Badges!C346</f>
        <v>Find kind words</v>
      </c>
      <c r="S65" s="281" t="str">
        <f>IF(Badges!K346="A","A","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IF(Badges!K54="A","A"," ")</f>
        <v xml:space="preserve"> </v>
      </c>
      <c r="E67" s="280"/>
      <c r="F67" s="283" t="str">
        <f>Badges!C128</f>
        <v>Visit a potter's studio</v>
      </c>
      <c r="G67" s="281" t="str">
        <f>IF(Badges!K128="A","A"," ")</f>
        <v xml:space="preserve"> </v>
      </c>
      <c r="I67" s="280"/>
      <c r="J67" s="283" t="str">
        <f>Badges!C201</f>
        <v>Visit an outdoor store</v>
      </c>
      <c r="K67" s="281" t="str">
        <f>IF(Badges!K201="A","A"," ")</f>
        <v xml:space="preserve"> </v>
      </c>
      <c r="M67" s="280"/>
      <c r="N67" s="283" t="str">
        <f>Badges!C275</f>
        <v>Make up a game to play with a pet</v>
      </c>
      <c r="O67" s="281" t="str">
        <f>IF(Badges!K275="A","A"," ")</f>
        <v xml:space="preserve"> </v>
      </c>
      <c r="Q67" s="280"/>
      <c r="R67" s="283" t="str">
        <f>Badges!C348</f>
        <v>Invite another Brownie group to an</v>
      </c>
      <c r="S67" s="281" t="str">
        <f>IF(Badges!K348="A","A"," ")</f>
        <v xml:space="preserve"> </v>
      </c>
    </row>
    <row r="68" spans="1:19" x14ac:dyDescent="0.2">
      <c r="A68" s="280"/>
      <c r="B68" s="283" t="str">
        <f>Badges!C55</f>
        <v>Make your warm-up animal themed</v>
      </c>
      <c r="C68" s="281" t="str">
        <f>IF(Badges!K55="A","A"," ")</f>
        <v xml:space="preserve"> </v>
      </c>
      <c r="E68" s="280"/>
      <c r="F68" s="283" t="str">
        <f>Badges!C129</f>
        <v>Invite a craft teacher to your</v>
      </c>
      <c r="G68" s="281" t="str">
        <f>IF(Badges!K129="A","A"," ")</f>
        <v xml:space="preserve"> </v>
      </c>
      <c r="I68" s="280"/>
      <c r="J68" s="283" t="str">
        <f>Badges!C202</f>
        <v>Ask an older Girl Scout</v>
      </c>
      <c r="K68" s="281" t="str">
        <f>IF(Badges!K202="A","A"," ")</f>
        <v xml:space="preserve"> </v>
      </c>
      <c r="M68" s="280"/>
      <c r="N68" s="283" t="str">
        <f>Badges!C276</f>
        <v>Make a simple pet toy</v>
      </c>
      <c r="O68" s="281" t="str">
        <f>IF(Badges!K276="A","A"," ")</f>
        <v xml:space="preserve"> </v>
      </c>
      <c r="Q68" s="280"/>
      <c r="R68" s="283" t="str">
        <f>Badges!C349</f>
        <v>Sit at a different table or area at</v>
      </c>
      <c r="S68" s="281" t="str">
        <f>IF(Badges!K349="A","A"," ")</f>
        <v xml:space="preserve"> </v>
      </c>
    </row>
    <row r="69" spans="1:19" x14ac:dyDescent="0.2">
      <c r="A69" s="280"/>
      <c r="B69" s="283" t="str">
        <f>Badges!C56</f>
        <v>Use the music</v>
      </c>
      <c r="C69" s="281" t="str">
        <f>IF(Badges!K56="A","A"," ")</f>
        <v xml:space="preserve"> </v>
      </c>
      <c r="E69" s="280"/>
      <c r="F69" s="283" t="str">
        <f>Badges!C130</f>
        <v xml:space="preserve">Go to a pottery class at a </v>
      </c>
      <c r="G69" s="281" t="str">
        <f>IF(Badges!K130="A","A"," ")</f>
        <v xml:space="preserve"> </v>
      </c>
      <c r="I69" s="280"/>
      <c r="J69" s="283" t="str">
        <f>Badges!C203</f>
        <v>Invite an experienced hiker to your</v>
      </c>
      <c r="K69" s="281" t="str">
        <f>IF(Badges!K203="A","A"," ")</f>
        <v xml:space="preserve"> </v>
      </c>
      <c r="M69" s="280"/>
      <c r="N69" s="283" t="str">
        <f>Badges!C277</f>
        <v>Learn about how three different</v>
      </c>
      <c r="O69" s="281" t="str">
        <f>IF(Badges!K277="A","A"," ")</f>
        <v xml:space="preserve"> </v>
      </c>
      <c r="Q69" s="280"/>
      <c r="R69" s="283" t="str">
        <f>Badges!C350</f>
        <v>Go to a dance or art class, sports</v>
      </c>
      <c r="S69" s="281" t="str">
        <f>IF(Badges!K350="A","A"," ")</f>
        <v xml:space="preserve"> </v>
      </c>
    </row>
    <row r="70" spans="1:19" ht="23.25" x14ac:dyDescent="0.35">
      <c r="A70" s="524" t="str">
        <f ca="1">MID(CELL("filename",A8),FIND(IF(ISERROR(FIND("]",CELL("filename",A8))),"$","]"),CELL("filename",A8))+1,256)</f>
        <v>Brownie 8</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IF(Badges!K376="C","C",IF(Badges!K376="P","P",""))</f>
        <v/>
      </c>
      <c r="E73" s="280"/>
      <c r="F73" s="283" t="str">
        <f>Badges!C379</f>
        <v>Teach the rules of an active</v>
      </c>
      <c r="G73" s="281" t="str">
        <f>IF(Badges!K379="A","A"," ")</f>
        <v xml:space="preserve"> </v>
      </c>
      <c r="I73" s="280"/>
      <c r="J73" s="283" t="str">
        <f>Badges!C448</f>
        <v>Role-play 911</v>
      </c>
      <c r="K73" s="281" t="str">
        <f>IF(Badges!K448="A","A"," ")</f>
        <v xml:space="preserve"> </v>
      </c>
      <c r="M73" s="280"/>
      <c r="N73" s="283" t="str">
        <f>Badges!C518</f>
        <v>Go shopping…at home</v>
      </c>
      <c r="O73" s="281" t="str">
        <f>IF(Badges!K518="A","A"," ")</f>
        <v xml:space="preserve"> </v>
      </c>
      <c r="Q73" s="280"/>
      <c r="R73" s="283" t="str">
        <f>Badges!C592</f>
        <v>Try an outdoor challenge</v>
      </c>
      <c r="S73" s="281" t="str">
        <f>IF(Badges!K592="A","A"," ")</f>
        <v xml:space="preserve"> </v>
      </c>
    </row>
    <row r="74" spans="1:19" x14ac:dyDescent="0.2">
      <c r="A74" s="503" t="str">
        <f>Summary!A24</f>
        <v>Fair Play</v>
      </c>
      <c r="B74" s="504"/>
      <c r="C74" s="282" t="str">
        <f>IF(Badges!K399="C","C",IF(Badges!K399="P","P",""))</f>
        <v/>
      </c>
      <c r="E74" s="280"/>
      <c r="F74" s="283" t="str">
        <f>Badges!C380</f>
        <v>Make up two new rules for hide</v>
      </c>
      <c r="G74" s="281" t="str">
        <f>IF(Badges!K380="A","A"," ")</f>
        <v xml:space="preserve"> </v>
      </c>
      <c r="I74" s="280"/>
      <c r="J74" s="283" t="str">
        <f>Badges!C449</f>
        <v>Practice 911 with a friend or family</v>
      </c>
      <c r="K74" s="281" t="str">
        <f>IF(Badges!K449="A","A"," ")</f>
        <v xml:space="preserve"> </v>
      </c>
      <c r="M74" s="280"/>
      <c r="N74" s="283" t="str">
        <f>Badges!C519</f>
        <v>Go shopping with a Brownie friends</v>
      </c>
      <c r="O74" s="281" t="str">
        <f>IF(Badges!K519="A","A"," ")</f>
        <v xml:space="preserve"> </v>
      </c>
      <c r="Q74" s="280"/>
      <c r="R74" s="283" t="str">
        <f>Badges!C593</f>
        <v>Explore the night</v>
      </c>
      <c r="S74" s="281" t="str">
        <f>IF(Badges!K593="A","A"," ")</f>
        <v xml:space="preserve"> </v>
      </c>
    </row>
    <row r="75" spans="1:19" x14ac:dyDescent="0.2">
      <c r="A75" s="503" t="str">
        <f>Summary!A25</f>
        <v>Celebrating Community</v>
      </c>
      <c r="B75" s="504"/>
      <c r="C75" s="282" t="str">
        <f>IF(Badges!K422="C","C",IF(Badges!K422="P","P",""))</f>
        <v/>
      </c>
      <c r="E75" s="280"/>
      <c r="F75" s="283" t="str">
        <f>Badges!C381</f>
        <v>Learn two rules for a sport or</v>
      </c>
      <c r="G75" s="281" t="str">
        <f>IF(Badges!K381="A","A"," ")</f>
        <v xml:space="preserve"> </v>
      </c>
      <c r="I75" s="280"/>
      <c r="J75" s="283" t="str">
        <f>Badges!C450</f>
        <v>Get advice from an expert</v>
      </c>
      <c r="K75" s="281" t="str">
        <f>IF(Badges!K450="A","A"," ")</f>
        <v xml:space="preserve"> </v>
      </c>
      <c r="M75" s="280"/>
      <c r="N75" s="283" t="str">
        <f>Badges!C520</f>
        <v>Go shopping with your Brownie</v>
      </c>
      <c r="O75" s="281" t="str">
        <f>IF(Badges!K520="A","A"," ")</f>
        <v xml:space="preserve"> </v>
      </c>
      <c r="Q75" s="280"/>
      <c r="R75" s="283" t="str">
        <f>Badges!C594</f>
        <v>Have fun with water</v>
      </c>
      <c r="S75" s="281" t="str">
        <f>IF(Badges!K594="A","A"," ")</f>
        <v xml:space="preserve"> </v>
      </c>
    </row>
    <row r="76" spans="1:19" x14ac:dyDescent="0.2">
      <c r="A76" s="503" t="str">
        <f>Summary!A26</f>
        <v>Snacks</v>
      </c>
      <c r="B76" s="504"/>
      <c r="C76" s="282" t="str">
        <f>IF(Badges!K445="C","C",IF(Badges!K445="P","P",""))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IF(Badges!K468="C","C",IF(Badges!K468="P","P",""))</f>
        <v/>
      </c>
      <c r="E77" s="280"/>
      <c r="F77" s="283" t="str">
        <f>Badges!C383</f>
        <v>Ask a woman about Title IX</v>
      </c>
      <c r="G77" s="281" t="str">
        <f>IF(Badges!K383="A","A"," ")</f>
        <v xml:space="preserve"> </v>
      </c>
      <c r="I77" s="280"/>
      <c r="J77" s="283" t="str">
        <f>Badges!C452</f>
        <v>Interview a medical professional</v>
      </c>
      <c r="K77" s="281" t="str">
        <f>IF(Badges!K452="A","A"," ")</f>
        <v xml:space="preserve"> </v>
      </c>
      <c r="M77" s="280"/>
      <c r="N77" s="283" t="str">
        <f>Badges!C522</f>
        <v>Shop at a store</v>
      </c>
      <c r="O77" s="281" t="str">
        <f>IF(Badges!K522="A","A"," ")</f>
        <v xml:space="preserve"> </v>
      </c>
      <c r="Q77" s="280"/>
      <c r="R77" s="283" t="str">
        <f>Badges!C596</f>
        <v>Go on a nature hike</v>
      </c>
      <c r="S77" s="281" t="str">
        <f>IF(Badges!K596="A","A"," ")</f>
        <v xml:space="preserve"> </v>
      </c>
    </row>
    <row r="78" spans="1:19" x14ac:dyDescent="0.2">
      <c r="A78" s="503" t="str">
        <f>Summary!A28</f>
        <v>Brownie Girl Scout Way</v>
      </c>
      <c r="B78" s="504"/>
      <c r="C78" s="282" t="str">
        <f>IF(Badges!K491="C","C",IF(Badges!K491="P","P",""))</f>
        <v/>
      </c>
      <c r="E78" s="280"/>
      <c r="F78" s="283" t="str">
        <f>Badges!C384</f>
        <v>Find a sport that women play</v>
      </c>
      <c r="G78" s="281" t="str">
        <f>IF(Badges!K384="A","A"," ")</f>
        <v xml:space="preserve"> </v>
      </c>
      <c r="I78" s="280"/>
      <c r="J78" s="283" t="str">
        <f>Badges!C453</f>
        <v>Talk to the police</v>
      </c>
      <c r="K78" s="281" t="str">
        <f>IF(Badges!K453="A","A"," ")</f>
        <v xml:space="preserve"> </v>
      </c>
      <c r="M78" s="280"/>
      <c r="N78" s="283" t="str">
        <f>Badges!C523</f>
        <v>Shop on paper</v>
      </c>
      <c r="O78" s="281" t="str">
        <f>IF(Badges!K523="A","A"," ")</f>
        <v xml:space="preserve"> </v>
      </c>
      <c r="Q78" s="280"/>
      <c r="R78" s="283" t="str">
        <f>Badges!C597</f>
        <v>Create a scent diary</v>
      </c>
      <c r="S78" s="281" t="str">
        <f>IF(Badges!K597="A","A"," ")</f>
        <v xml:space="preserve"> </v>
      </c>
    </row>
    <row r="79" spans="1:19" x14ac:dyDescent="0.2">
      <c r="A79" s="512" t="str">
        <f>Summary!A29</f>
        <v>Bugs</v>
      </c>
      <c r="B79" s="513"/>
      <c r="C79" s="329" t="str">
        <f>IF(Badges!K514="C","C",IF(Badges!K514="P","P",""))</f>
        <v/>
      </c>
      <c r="E79" s="280"/>
      <c r="F79" s="283" t="str">
        <f>Badges!C385</f>
        <v>Learn about disabilities and</v>
      </c>
      <c r="G79" s="281" t="str">
        <f>IF(Badges!K385="A","A"," ")</f>
        <v xml:space="preserve"> </v>
      </c>
      <c r="I79" s="280"/>
      <c r="J79" s="283" t="str">
        <f>Badges!C454</f>
        <v>Visit a fire station</v>
      </c>
      <c r="K79" s="281" t="str">
        <f>IF(Badges!K454="A","A"," ")</f>
        <v xml:space="preserve"> </v>
      </c>
      <c r="M79" s="280"/>
      <c r="N79" s="283" t="str">
        <f>Badges!C524</f>
        <v>Shop online</v>
      </c>
      <c r="O79" s="281" t="str">
        <f>IF(Badges!K524="A","A"," ")</f>
        <v xml:space="preserve"> </v>
      </c>
      <c r="Q79" s="280"/>
      <c r="R79" s="283" t="str">
        <f>Badges!C598</f>
        <v>Sky watch</v>
      </c>
      <c r="S79" s="281" t="str">
        <f>IF(Badges!K598="A","A","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IF(Badges!K538="C","C",IF(Badges!K538="P","P",""))</f>
        <v/>
      </c>
      <c r="E81" s="280"/>
      <c r="F81" s="283" t="str">
        <f>Badges!C387</f>
        <v>Play popcorn</v>
      </c>
      <c r="G81" s="281" t="str">
        <f>IF(Badges!K387="A","A"," ")</f>
        <v xml:space="preserve"> </v>
      </c>
      <c r="I81" s="280"/>
      <c r="J81" s="283" t="str">
        <f>Badges!C456</f>
        <v>Make a first aid kit for your home</v>
      </c>
      <c r="K81" s="281" t="str">
        <f>IF(Badges!K456="A","A"," ")</f>
        <v xml:space="preserve"> </v>
      </c>
      <c r="M81" s="280"/>
      <c r="N81" s="283" t="str">
        <f>Badges!C526</f>
        <v>Browse through catalogs</v>
      </c>
      <c r="O81" s="281" t="str">
        <f>IF(Badges!K526="A","A"," ")</f>
        <v xml:space="preserve"> </v>
      </c>
      <c r="Q81" s="280"/>
      <c r="R81" s="283" t="str">
        <f>Badges!C600</f>
        <v>Play a survival game</v>
      </c>
      <c r="S81" s="281" t="str">
        <f>IF(Badges!K600="A","A"," ")</f>
        <v xml:space="preserve"> </v>
      </c>
    </row>
    <row r="82" spans="1:22" x14ac:dyDescent="0.2">
      <c r="A82" s="503" t="str">
        <f>Summary!A32</f>
        <v>Philanthropist</v>
      </c>
      <c r="B82" s="504"/>
      <c r="C82" s="282" t="str">
        <f>IF(Badges!K561="C","C",IF(Badges!K561="P","P",""))</f>
        <v/>
      </c>
      <c r="E82" s="280"/>
      <c r="F82" s="283" t="str">
        <f>Badges!C388</f>
        <v>Untangle yourself from a human</v>
      </c>
      <c r="G82" s="281" t="str">
        <f>IF(Badges!K388="A","A"," ")</f>
        <v xml:space="preserve"> </v>
      </c>
      <c r="I82" s="280"/>
      <c r="J82" s="283" t="str">
        <f>Badges!C457</f>
        <v>Make a kit for your Girl Scout</v>
      </c>
      <c r="K82" s="281" t="str">
        <f>IF(Badges!K457="A","A"," ")</f>
        <v xml:space="preserve"> </v>
      </c>
      <c r="M82" s="280"/>
      <c r="N82" s="283" t="str">
        <f>Badges!C527</f>
        <v>Go to the mall</v>
      </c>
      <c r="O82" s="281" t="str">
        <f>IF(Badges!K527="A","A"," ")</f>
        <v xml:space="preserve"> </v>
      </c>
      <c r="Q82" s="280"/>
      <c r="R82" s="283" t="str">
        <f>Badges!C601</f>
        <v>Play a night game</v>
      </c>
      <c r="S82" s="281" t="str">
        <f>IF(Badges!K601="A","A"," ")</f>
        <v xml:space="preserve"> </v>
      </c>
    </row>
    <row r="83" spans="1:22" x14ac:dyDescent="0.2">
      <c r="A83" s="520" t="str">
        <f>Summary!A33</f>
        <v>Cookie Business</v>
      </c>
      <c r="B83" s="521"/>
      <c r="C83" s="522"/>
      <c r="D83" s="124"/>
      <c r="E83" s="280"/>
      <c r="F83" s="283" t="str">
        <f>Badges!C389</f>
        <v>Try a game of Octopus Tag</v>
      </c>
      <c r="G83" s="281" t="str">
        <f>IF(Badges!K389="A","A"," ")</f>
        <v xml:space="preserve"> </v>
      </c>
      <c r="I83" s="280"/>
      <c r="J83" s="283" t="str">
        <f>Badges!C458</f>
        <v>Make a first aid kit and donate it</v>
      </c>
      <c r="K83" s="281" t="str">
        <f>IF(Badges!K458="A","A"," ")</f>
        <v xml:space="preserve"> </v>
      </c>
      <c r="M83" s="280"/>
      <c r="N83" s="283" t="str">
        <f>Badges!C528</f>
        <v>Shop secondhand</v>
      </c>
      <c r="O83" s="281" t="str">
        <f>IF(Badges!K528="A","A"," ")</f>
        <v xml:space="preserve"> </v>
      </c>
      <c r="Q83" s="280"/>
      <c r="R83" s="283" t="str">
        <f>Badges!C602</f>
        <v>Play a water game</v>
      </c>
      <c r="S83" s="281" t="str">
        <f>IF(Badges!K602="A","A"," ")</f>
        <v xml:space="preserve"> </v>
      </c>
    </row>
    <row r="84" spans="1:22" x14ac:dyDescent="0.2">
      <c r="A84" s="503" t="str">
        <f>Summary!A34</f>
        <v>Meet My Customers</v>
      </c>
      <c r="B84" s="504"/>
      <c r="C84" s="282" t="str">
        <f>IF(Badges!K575="C","C",IF(Badges!K575="P","P",""))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IF(Badges!K588="C","C",IF(Badges!K588="P","P",""))</f>
        <v/>
      </c>
      <c r="E85" s="280"/>
      <c r="F85" s="283" t="str">
        <f>Badges!C391</f>
        <v>See a sport live or on television</v>
      </c>
      <c r="G85" s="281" t="str">
        <f>IF(Badges!K391="A","A"," ")</f>
        <v xml:space="preserve"> </v>
      </c>
      <c r="I85" s="280"/>
      <c r="J85" s="283" t="str">
        <f>Badges!C460</f>
        <v>Get tips from a medical professional</v>
      </c>
      <c r="K85" s="281" t="str">
        <f>IF(Badges!K460="A","A"," ")</f>
        <v xml:space="preserve"> </v>
      </c>
      <c r="M85" s="280"/>
      <c r="N85" s="283" t="str">
        <f>Badges!C530</f>
        <v>You have $15 total</v>
      </c>
      <c r="O85" s="281" t="str">
        <f>IF(Badges!K530="A","A"," ")</f>
        <v xml:space="preserve"> </v>
      </c>
      <c r="Q85" s="280"/>
      <c r="R85" s="283" t="str">
        <f>Badges!C604</f>
        <v>Prepare a campfire</v>
      </c>
      <c r="S85" s="281" t="str">
        <f>IF(Badges!K604="A","A"," ")</f>
        <v xml:space="preserve"> </v>
      </c>
    </row>
    <row r="86" spans="1:22" x14ac:dyDescent="0.2">
      <c r="A86" s="520" t="str">
        <f>Summary!A36</f>
        <v>Outdoor Badge</v>
      </c>
      <c r="B86" s="521"/>
      <c r="C86" s="522"/>
      <c r="E86" s="280"/>
      <c r="F86" s="283" t="str">
        <f>Badges!C392</f>
        <v>Make more points</v>
      </c>
      <c r="G86" s="281" t="str">
        <f>IF(Badges!K392="A","A"," ")</f>
        <v xml:space="preserve"> </v>
      </c>
      <c r="I86" s="280"/>
      <c r="J86" s="283" t="str">
        <f>Badges!C461</f>
        <v>Learn with the Red Cross</v>
      </c>
      <c r="K86" s="281" t="str">
        <f>IF(Badges!K461="A","A"," ")</f>
        <v xml:space="preserve"> </v>
      </c>
      <c r="M86" s="280"/>
      <c r="N86" s="283" t="str">
        <f>Badges!C531</f>
        <v>You have $30 total</v>
      </c>
      <c r="O86" s="281" t="str">
        <f>IF(Badges!K531="A","A"," ")</f>
        <v xml:space="preserve"> </v>
      </c>
      <c r="Q86" s="280"/>
      <c r="R86" s="283" t="str">
        <f>Badges!C605</f>
        <v>Tie an overhand and square knot</v>
      </c>
      <c r="S86" s="281" t="str">
        <f>IF(Badges!K605="A","A"," ")</f>
        <v xml:space="preserve"> </v>
      </c>
    </row>
    <row r="87" spans="1:22" x14ac:dyDescent="0.2">
      <c r="A87" s="503" t="str">
        <f>Summary!A37</f>
        <v>Outdoor Adventurer</v>
      </c>
      <c r="B87" s="504"/>
      <c r="C87" s="282" t="str">
        <f>IF(Badges!K612="C","C",IF(Badges!K612="P","P",""))</f>
        <v/>
      </c>
      <c r="E87" s="280"/>
      <c r="F87" s="283" t="str">
        <f>Badges!C393</f>
        <v>Keep score for a sport you play</v>
      </c>
      <c r="G87" s="281" t="str">
        <f>IF(Badges!K393="A","A"," ")</f>
        <v xml:space="preserve"> </v>
      </c>
      <c r="I87" s="280"/>
      <c r="J87" s="283" t="str">
        <f>Badges!C462</f>
        <v>Talk to an EMT</v>
      </c>
      <c r="K87" s="281" t="str">
        <f>IF(Badges!K462="A","A"," ")</f>
        <v xml:space="preserve"> </v>
      </c>
      <c r="M87" s="280"/>
      <c r="N87" s="283" t="str">
        <f>Badges!C532</f>
        <v>Pool your money</v>
      </c>
      <c r="O87" s="281" t="str">
        <f>IF(Badges!K532="A","A"," ")</f>
        <v xml:space="preserve"> </v>
      </c>
      <c r="Q87" s="280"/>
      <c r="R87" s="283" t="str">
        <f>Badges!C606</f>
        <v>Learn to roll a sleeping bag</v>
      </c>
      <c r="S87" s="281" t="str">
        <f>IF(Badges!K606="A","A","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09"/>
      <c r="C89" s="509"/>
      <c r="E89" s="280"/>
      <c r="F89" s="283" t="str">
        <f>Badges!C395</f>
        <v xml:space="preserve">Make a team relay that </v>
      </c>
      <c r="G89" s="281" t="str">
        <f>IF(Badges!K395="A","A"," ")</f>
        <v xml:space="preserve"> </v>
      </c>
      <c r="I89" s="280"/>
      <c r="J89" s="283" t="str">
        <f>Badges!C464</f>
        <v>Take a hike</v>
      </c>
      <c r="K89" s="281" t="str">
        <f>IF(Badges!K464="A","A"," ")</f>
        <v xml:space="preserve"> </v>
      </c>
      <c r="M89" s="280"/>
      <c r="N89" s="283" t="str">
        <f>Badges!C534</f>
        <v>Go to the movies with a friend</v>
      </c>
      <c r="O89" s="281" t="str">
        <f>IF(Badges!K534="A","A"," ")</f>
        <v xml:space="preserve"> </v>
      </c>
      <c r="Q89" s="280"/>
      <c r="R89" s="283" t="str">
        <f>Badges!C608</f>
        <v>Improve a trail</v>
      </c>
      <c r="S89" s="281" t="str">
        <f>IF(Badges!K608="A","A"," ")</f>
        <v xml:space="preserve"> </v>
      </c>
    </row>
    <row r="90" spans="1:22" x14ac:dyDescent="0.2">
      <c r="B90" s="392" t="str">
        <f>'Journey Awards'!A6</f>
        <v>Brownie Quest</v>
      </c>
      <c r="C90" s="393"/>
      <c r="E90" s="280"/>
      <c r="F90" s="283" t="str">
        <f>Badges!C396</f>
        <v>Make a theme day</v>
      </c>
      <c r="G90" s="281" t="str">
        <f>IF(Badges!K396="A","A"," ")</f>
        <v xml:space="preserve"> </v>
      </c>
      <c r="I90" s="280"/>
      <c r="J90" s="283" t="str">
        <f>Badges!C465</f>
        <v>Read all about it</v>
      </c>
      <c r="K90" s="281" t="str">
        <f>IF(Badges!K465="A","A"," ")</f>
        <v xml:space="preserve"> </v>
      </c>
      <c r="M90" s="280"/>
      <c r="N90" s="283" t="str">
        <f>Badges!C535</f>
        <v>Get outdoors</v>
      </c>
      <c r="O90" s="281" t="str">
        <f>IF(Badges!K535="A","A"," ")</f>
        <v xml:space="preserve"> </v>
      </c>
      <c r="Q90" s="280"/>
      <c r="R90" s="283" t="str">
        <f>Badges!C609</f>
        <v>Care for animals</v>
      </c>
      <c r="S90" s="281" t="str">
        <f>IF(Badges!K609="A","A"," ")</f>
        <v xml:space="preserve"> </v>
      </c>
    </row>
    <row r="91" spans="1:22" x14ac:dyDescent="0.2">
      <c r="B91" s="289" t="str">
        <f>'Journey Awards'!B7</f>
        <v>The Discover Key</v>
      </c>
      <c r="C91" s="288" t="str">
        <f>'Journey Awards'!K11</f>
        <v xml:space="preserve"> </v>
      </c>
      <c r="E91" s="280"/>
      <c r="F91" s="283" t="str">
        <f>Badges!C397</f>
        <v>Make up a championship</v>
      </c>
      <c r="G91" s="281" t="str">
        <f>IF(Badges!K397="A","A"," ")</f>
        <v xml:space="preserve"> </v>
      </c>
      <c r="I91" s="280"/>
      <c r="J91" s="283" t="str">
        <f>Badges!C466</f>
        <v>Talk to an outdoor expert</v>
      </c>
      <c r="K91" s="281" t="str">
        <f>IF(Badges!K466="A","A"," ")</f>
        <v xml:space="preserve"> </v>
      </c>
      <c r="M91" s="280"/>
      <c r="N91" s="283" t="str">
        <f>Badges!C536</f>
        <v>Have fun with friends</v>
      </c>
      <c r="O91" s="281" t="str">
        <f>IF(Badges!K536="A","A"," ")</f>
        <v xml:space="preserve"> </v>
      </c>
      <c r="Q91" s="280"/>
      <c r="R91" s="283" t="str">
        <f>Badges!C610</f>
        <v>Help an outdoors space you love</v>
      </c>
      <c r="S91" s="281" t="str">
        <f>IF(Badges!K610="A","A"," ")</f>
        <v xml:space="preserve"> </v>
      </c>
    </row>
    <row r="92" spans="1:22" ht="15.75" x14ac:dyDescent="0.2">
      <c r="B92" s="289" t="str">
        <f>'Journey Awards'!B12</f>
        <v>The Connect Key</v>
      </c>
      <c r="C92" s="288" t="str">
        <f>'Journey Awards'!K16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Awards'!K21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IF('Age-Level'!K6="A","A"," ")</f>
        <v xml:space="preserve"> </v>
      </c>
    </row>
    <row r="94" spans="1:22" x14ac:dyDescent="0.2">
      <c r="B94" s="289" t="str">
        <f>'Journey Awards'!B22</f>
        <v>The Brownie Quest Award</v>
      </c>
      <c r="C94" s="288" t="str">
        <f>'Journey Awards'!K24</f>
        <v xml:space="preserve"> </v>
      </c>
      <c r="E94" s="280"/>
      <c r="F94" s="283" t="str">
        <f>Badges!C402</f>
        <v>Go on a flag hunt</v>
      </c>
      <c r="G94" s="281" t="str">
        <f>IF(Badges!K402="A","A"," ")</f>
        <v xml:space="preserve"> </v>
      </c>
      <c r="I94" s="280"/>
      <c r="J94" s="283" t="str">
        <f>Badges!C471</f>
        <v>Learn three new Girl Scout songs</v>
      </c>
      <c r="K94" s="281" t="str">
        <f>IF(Badges!K471="A","A"," ")</f>
        <v xml:space="preserve"> </v>
      </c>
      <c r="M94" s="280"/>
      <c r="N94" s="283" t="str">
        <f>Badges!C541</f>
        <v>Create a list</v>
      </c>
      <c r="O94" s="281" t="str">
        <f>IF(Badges!K541="A","A"," ")</f>
        <v xml:space="preserve"> </v>
      </c>
      <c r="Q94" s="533" t="str">
        <f>'Age-Level'!C7</f>
        <v>Cookie Sales (Year 1)</v>
      </c>
      <c r="R94" s="533"/>
      <c r="S94" s="288" t="str">
        <f>IF('Age-Level'!K7="A","A"," ")</f>
        <v xml:space="preserve"> </v>
      </c>
    </row>
    <row r="95" spans="1:22" x14ac:dyDescent="0.2">
      <c r="A95" s="383"/>
      <c r="B95" s="343" t="str">
        <f>'Journey Awards'!A27</f>
        <v>WOW! Wonders of Water</v>
      </c>
      <c r="C95" s="344"/>
      <c r="E95" s="280"/>
      <c r="F95" s="283" t="str">
        <f>Badges!C403</f>
        <v>Draw your state's symbols</v>
      </c>
      <c r="G95" s="281" t="str">
        <f>IF(Badges!K403="A","A"," ")</f>
        <v xml:space="preserve"> </v>
      </c>
      <c r="I95" s="280"/>
      <c r="J95" s="283" t="str">
        <f>Badges!C472</f>
        <v>Learn a new singing game</v>
      </c>
      <c r="K95" s="281" t="str">
        <f>IF(Badges!K472="A","A"," ")</f>
        <v xml:space="preserve"> </v>
      </c>
      <c r="M95" s="280"/>
      <c r="N95" s="283" t="str">
        <f>Badges!C542</f>
        <v>Create posters</v>
      </c>
      <c r="O95" s="281" t="str">
        <f>IF(Badges!K542="A","A"," ")</f>
        <v xml:space="preserve"> </v>
      </c>
      <c r="Q95" s="533" t="str">
        <f>'Age-Level'!C8</f>
        <v>Cookie Pin (Year 1)</v>
      </c>
      <c r="R95" s="533"/>
      <c r="S95" s="288" t="str">
        <f>IF('Age-Level'!K8="A","A"," ")</f>
        <v xml:space="preserve"> </v>
      </c>
      <c r="U95" s="279"/>
      <c r="V95" s="279"/>
    </row>
    <row r="96" spans="1:22" x14ac:dyDescent="0.2">
      <c r="A96" s="383"/>
      <c r="B96" s="289" t="str">
        <f>'Journey Awards'!B28</f>
        <v>LOVE Water</v>
      </c>
      <c r="C96" s="288" t="str">
        <f>'Journey Awards'!K31</f>
        <v xml:space="preserve"> </v>
      </c>
      <c r="E96" s="280"/>
      <c r="F96" s="283" t="str">
        <f>Badges!C404</f>
        <v>Find your own town's symbols</v>
      </c>
      <c r="G96" s="281" t="str">
        <f>IF(Badges!K404="A","A"," ")</f>
        <v xml:space="preserve"> </v>
      </c>
      <c r="I96" s="280"/>
      <c r="J96" s="283" t="str">
        <f>Badges!C473</f>
        <v>Make up your own song based on</v>
      </c>
      <c r="K96" s="281" t="str">
        <f>IF(Badges!K473="A","A"," ")</f>
        <v xml:space="preserve"> </v>
      </c>
      <c r="M96" s="280"/>
      <c r="N96" s="283" t="str">
        <f>Badges!C543</f>
        <v>Get Inspired</v>
      </c>
      <c r="O96" s="281" t="str">
        <f>IF(Badges!K543="A","A"," ")</f>
        <v xml:space="preserve"> </v>
      </c>
      <c r="Q96" s="533" t="str">
        <f>'Age-Level'!C9</f>
        <v>Cookie Rally (Year 2)</v>
      </c>
      <c r="R96" s="533"/>
      <c r="S96" s="288" t="str">
        <f>IF('Age-Level'!K9="A","A"," ")</f>
        <v xml:space="preserve"> </v>
      </c>
      <c r="U96" s="279"/>
      <c r="V96" s="279"/>
    </row>
    <row r="97" spans="1:23" x14ac:dyDescent="0.2">
      <c r="A97" s="383"/>
      <c r="B97" s="289" t="str">
        <f>'Journey Awards'!B32</f>
        <v>SAVE Water</v>
      </c>
      <c r="C97" s="288" t="str">
        <f>'Journey Awards'!K34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IF('Age-Level'!K10="A","A"," ")</f>
        <v xml:space="preserve"> </v>
      </c>
      <c r="U97" s="279"/>
      <c r="V97" s="279"/>
    </row>
    <row r="98" spans="1:23" ht="14.25" customHeight="1" x14ac:dyDescent="0.2">
      <c r="A98" s="217"/>
      <c r="B98" s="289" t="str">
        <f>'Journey Awards'!B35</f>
        <v>SHARE Water</v>
      </c>
      <c r="C98" s="288" t="str">
        <f>'Journey Awards'!K37</f>
        <v xml:space="preserve"> </v>
      </c>
      <c r="E98" s="280"/>
      <c r="F98" s="283" t="str">
        <f>Badges!C406</f>
        <v>Choose natinoal songs</v>
      </c>
      <c r="G98" s="281" t="str">
        <f>IF(Badges!K406="A","A"," ")</f>
        <v xml:space="preserve"> </v>
      </c>
      <c r="I98" s="280"/>
      <c r="J98" s="283" t="str">
        <f>Badges!C475</f>
        <v>Throw a birthday bash</v>
      </c>
      <c r="K98" s="281" t="str">
        <f>IF(Badges!K475="A","A"," ")</f>
        <v xml:space="preserve"> </v>
      </c>
      <c r="M98" s="280"/>
      <c r="N98" s="283" t="str">
        <f>Badges!C545</f>
        <v>Do you own research</v>
      </c>
      <c r="O98" s="281" t="str">
        <f>IF(Badges!K545="A","A"," ")</f>
        <v xml:space="preserve"> </v>
      </c>
      <c r="Q98" s="533" t="str">
        <f>'Age-Level'!C11</f>
        <v>Cookie Pin (Year 2)</v>
      </c>
      <c r="R98" s="533"/>
      <c r="S98" s="288" t="str">
        <f>IF('Age-Level'!K11="A","A"," ")</f>
        <v xml:space="preserve"> </v>
      </c>
      <c r="U98" s="279"/>
      <c r="V98" s="279"/>
    </row>
    <row r="99" spans="1:23" x14ac:dyDescent="0.2">
      <c r="A99" s="217"/>
      <c r="B99" s="289" t="str">
        <f>'Journey Awards'!B38</f>
        <v>WOW!</v>
      </c>
      <c r="C99" s="288" t="str">
        <f>'Journey Awards'!K40</f>
        <v xml:space="preserve"> </v>
      </c>
      <c r="E99" s="280"/>
      <c r="F99" s="283" t="str">
        <f>Badges!C407</f>
        <v>Pick three community songs</v>
      </c>
      <c r="G99" s="281" t="str">
        <f>IF(Badges!K407="A","A"," ")</f>
        <v xml:space="preserve"> </v>
      </c>
      <c r="I99" s="280"/>
      <c r="J99" s="283" t="str">
        <f>Badges!C476</f>
        <v>Make a birthday card for a Daisy</v>
      </c>
      <c r="K99" s="281" t="str">
        <f>IF(Badges!K476="A","A"," ")</f>
        <v xml:space="preserve"> </v>
      </c>
      <c r="M99" s="280"/>
      <c r="N99" s="283" t="str">
        <f>Badges!C546</f>
        <v>Take a field trip</v>
      </c>
      <c r="O99" s="281" t="str">
        <f>IF(Badges!K546="A","A"," ")</f>
        <v xml:space="preserve"> </v>
      </c>
      <c r="Q99" s="533" t="str">
        <f>Summary!A68</f>
        <v>Fall Sales (Year 1)</v>
      </c>
      <c r="R99" s="533"/>
      <c r="S99" s="282" t="str">
        <f>IF('Age-Level'!K13="A","A","")</f>
        <v/>
      </c>
      <c r="U99" s="352"/>
      <c r="V99" s="353"/>
      <c r="W99" s="337"/>
    </row>
    <row r="100" spans="1:23" x14ac:dyDescent="0.2">
      <c r="B100" s="392" t="str">
        <f>'Journey Awards'!A43</f>
        <v>A World of Girls</v>
      </c>
      <c r="C100" s="393"/>
      <c r="E100" s="280"/>
      <c r="F100" s="283" t="str">
        <f>Badges!C408</f>
        <v>Find three celebration songs</v>
      </c>
      <c r="G100" s="281" t="str">
        <f>IF(Badges!K408="A","A"," ")</f>
        <v xml:space="preserve"> </v>
      </c>
      <c r="I100" s="280"/>
      <c r="J100" s="283" t="str">
        <f>Badges!C477</f>
        <v>Make up a birthday message</v>
      </c>
      <c r="K100" s="281" t="str">
        <f>IF(Badges!K477="A","A"," ")</f>
        <v xml:space="preserve"> </v>
      </c>
      <c r="M100" s="280"/>
      <c r="N100" s="283" t="str">
        <f>Badges!C547</f>
        <v>Invite a guest speaker</v>
      </c>
      <c r="O100" s="281" t="str">
        <f>IF(Badges!K547="A","A"," ")</f>
        <v xml:space="preserve"> </v>
      </c>
      <c r="Q100" s="533" t="str">
        <f>Summary!A69</f>
        <v>Fall Sales (Year 2)</v>
      </c>
      <c r="R100" s="533"/>
      <c r="S100" s="282" t="str">
        <f>IF('Age-Level'!K14="A","A","")</f>
        <v/>
      </c>
      <c r="U100" s="279"/>
      <c r="V100" s="279"/>
    </row>
    <row r="101" spans="1:23" x14ac:dyDescent="0.2">
      <c r="B101" s="289" t="str">
        <f>'Journey Awards'!B44</f>
        <v>Hear a Story</v>
      </c>
      <c r="C101" s="288" t="str">
        <f>'Journey Awards'!K46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IF('Age-Level'!K16="A","A","")</f>
        <v/>
      </c>
      <c r="U101" s="279"/>
      <c r="V101" s="279"/>
    </row>
    <row r="102" spans="1:23" x14ac:dyDescent="0.2">
      <c r="B102" s="289" t="str">
        <f>'Journey Awards'!B47</f>
        <v>Change a Story</v>
      </c>
      <c r="C102" s="288" t="str">
        <f>'Journey Awards'!K49</f>
        <v xml:space="preserve"> </v>
      </c>
      <c r="E102" s="280"/>
      <c r="F102" s="283" t="str">
        <f>Badges!C410</f>
        <v>Join a parade</v>
      </c>
      <c r="G102" s="281" t="str">
        <f>IF(Badges!K410="A","A"," ")</f>
        <v xml:space="preserve"> </v>
      </c>
      <c r="I102" s="280"/>
      <c r="J102" s="283" t="str">
        <f>Badges!C479</f>
        <v>Make up a game about your</v>
      </c>
      <c r="K102" s="281" t="str">
        <f>IF(Badges!K479="A","A"," ")</f>
        <v xml:space="preserve"> </v>
      </c>
      <c r="M102" s="280"/>
      <c r="N102" s="283" t="str">
        <f>Badges!C549</f>
        <v>Do you own research</v>
      </c>
      <c r="O102" s="281" t="str">
        <f>IF(Badges!K549="A","A"," ")</f>
        <v xml:space="preserve"> </v>
      </c>
      <c r="Q102" s="533" t="str">
        <f>Summary!A71</f>
        <v>Thinking Day (Year 2)</v>
      </c>
      <c r="R102" s="533"/>
      <c r="S102" s="282" t="str">
        <f>IF('Age-Level'!K17="A","A","")</f>
        <v/>
      </c>
      <c r="U102" s="279"/>
      <c r="V102" s="279"/>
    </row>
    <row r="103" spans="1:23" x14ac:dyDescent="0.2">
      <c r="B103" s="289" t="str">
        <f>'Journey Awards'!B50</f>
        <v>Tell a Story</v>
      </c>
      <c r="C103" s="288" t="str">
        <f>'Journey Awards'!K52</f>
        <v xml:space="preserve"> </v>
      </c>
      <c r="E103" s="280"/>
      <c r="F103" s="283" t="str">
        <f>Badges!C411</f>
        <v>Learn to march</v>
      </c>
      <c r="G103" s="281" t="str">
        <f>IF(Badges!K411="A","A"," ")</f>
        <v xml:space="preserve"> </v>
      </c>
      <c r="I103" s="280"/>
      <c r="J103" s="283" t="str">
        <f>Badges!C480</f>
        <v>Create a story, play, or puppet</v>
      </c>
      <c r="K103" s="281" t="str">
        <f>IF(Badges!K480="A","A"," ")</f>
        <v xml:space="preserve"> </v>
      </c>
      <c r="M103" s="280"/>
      <c r="N103" s="283" t="str">
        <f>Badges!C550</f>
        <v>Get secondhand knowledge</v>
      </c>
      <c r="O103" s="281" t="str">
        <f>IF(Badges!K550="A","A"," ")</f>
        <v xml:space="preserve"> </v>
      </c>
      <c r="Q103" s="533" t="str">
        <f>Summary!A72</f>
        <v>Investiture</v>
      </c>
      <c r="R103" s="533"/>
      <c r="S103" s="282" t="str">
        <f>IF('Age-Level'!K19="A","A","")</f>
        <v/>
      </c>
      <c r="U103" s="279"/>
      <c r="V103" s="279"/>
    </row>
    <row r="104" spans="1:23" x14ac:dyDescent="0.2">
      <c r="B104" s="289" t="str">
        <f>'Journey Awards'!B53</f>
        <v>Better World for Girls!</v>
      </c>
      <c r="C104" s="288" t="str">
        <f>'Journey Awards'!K55</f>
        <v xml:space="preserve"> </v>
      </c>
      <c r="E104" s="280"/>
      <c r="F104" s="283" t="str">
        <f>Badges!C412</f>
        <v>See a band review or field show</v>
      </c>
      <c r="G104" s="281" t="str">
        <f>IF(Badges!K412="A","A"," ")</f>
        <v xml:space="preserve"> </v>
      </c>
      <c r="I104" s="280"/>
      <c r="J104" s="283" t="str">
        <f>Badges!C481</f>
        <v>Make a team mural, collage, flag</v>
      </c>
      <c r="K104" s="281" t="str">
        <f>IF(Badges!K481="A","A"," ")</f>
        <v xml:space="preserve"> </v>
      </c>
      <c r="M104" s="280"/>
      <c r="N104" s="283" t="str">
        <f>Badges!C551</f>
        <v>Invite a guest speaker</v>
      </c>
      <c r="O104" s="281" t="str">
        <f>IF(Badges!K551="A","A"," ")</f>
        <v xml:space="preserve"> </v>
      </c>
      <c r="Q104" s="533" t="str">
        <f>Summary!A73</f>
        <v>Rededication (1st year)</v>
      </c>
      <c r="R104" s="533"/>
      <c r="S104" s="282" t="str">
        <f>IF('Age-Level'!K20="A","A","")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IF('Age-Level'!K21="A","A","")</f>
        <v/>
      </c>
      <c r="U105" s="279"/>
      <c r="V105" s="279"/>
    </row>
    <row r="106" spans="1:23" x14ac:dyDescent="0.2">
      <c r="A106" s="388" t="s">
        <v>416</v>
      </c>
      <c r="B106" s="390"/>
      <c r="C106" s="390"/>
      <c r="E106" s="280"/>
      <c r="F106" s="283" t="str">
        <f>Badges!C414</f>
        <v>Follow a landmark trail</v>
      </c>
      <c r="G106" s="281" t="str">
        <f>IF(Badges!K414="A","A"," ")</f>
        <v xml:space="preserve"> </v>
      </c>
      <c r="I106" s="280"/>
      <c r="J106" s="283" t="str">
        <f>Badges!C483</f>
        <v>A better room or home</v>
      </c>
      <c r="K106" s="281" t="str">
        <f>IF(Badges!K483="A","A"," ")</f>
        <v xml:space="preserve"> </v>
      </c>
      <c r="M106" s="280"/>
      <c r="N106" s="283" t="str">
        <f>Badges!C553</f>
        <v>Take a field trip</v>
      </c>
      <c r="O106" s="281" t="str">
        <f>IF(Badges!K553="A","A"," ")</f>
        <v xml:space="preserve"> </v>
      </c>
      <c r="Q106" s="533" t="str">
        <f>Summary!A75</f>
        <v>Rededication (3rd year)</v>
      </c>
      <c r="R106" s="533"/>
      <c r="S106" s="282" t="str">
        <f>IF('Age-Level'!K22="A","A","")</f>
        <v/>
      </c>
      <c r="U106" s="279"/>
      <c r="V106" s="279"/>
    </row>
    <row r="107" spans="1:23" x14ac:dyDescent="0.2">
      <c r="A107" s="284"/>
      <c r="B107" s="396" t="str">
        <f>Bridging!B6</f>
        <v>Pass It On!</v>
      </c>
      <c r="C107" s="330" t="str">
        <f>IF(Bridging!K10="C","C",IF(Bridging!K10="P","P",""))</f>
        <v/>
      </c>
      <c r="E107" s="280"/>
      <c r="F107" s="283" t="str">
        <f>Badges!C415</f>
        <v>Tour a landmark that honors the</v>
      </c>
      <c r="G107" s="281" t="str">
        <f>IF(Badges!K415="A","A"," ")</f>
        <v xml:space="preserve"> </v>
      </c>
      <c r="I107" s="280"/>
      <c r="J107" s="283" t="str">
        <f>Badges!C484</f>
        <v>A better meeting place</v>
      </c>
      <c r="K107" s="281" t="str">
        <f>IF(Badges!K484="A","A"," ")</f>
        <v xml:space="preserve"> </v>
      </c>
      <c r="M107" s="280"/>
      <c r="N107" s="283" t="str">
        <f>Badges!C554</f>
        <v>Invite a guest speaker</v>
      </c>
      <c r="O107" s="281" t="str">
        <f>IF(Badges!K554="A","A"," ")</f>
        <v xml:space="preserve"> </v>
      </c>
      <c r="Q107" s="487" t="str">
        <f>Summary!A76</f>
        <v>My Promise, My Faith (Year 1)</v>
      </c>
      <c r="R107" s="535"/>
      <c r="S107" s="291" t="str">
        <f>IF('Age-Level'!K29="C","C","")</f>
        <v/>
      </c>
      <c r="U107" s="279"/>
      <c r="V107" s="279"/>
    </row>
    <row r="108" spans="1:23" x14ac:dyDescent="0.2">
      <c r="A108" s="284"/>
      <c r="B108" s="286" t="str">
        <f>Bridging!B11</f>
        <v>Look Ahead!</v>
      </c>
      <c r="C108" s="282" t="str">
        <f>IF(Bridging!K15="C","C",IF(Bridging!K15="P","P",""))</f>
        <v/>
      </c>
      <c r="E108" s="280"/>
      <c r="F108" s="283" t="str">
        <f>Badges!C416</f>
        <v>Make a landmark map</v>
      </c>
      <c r="G108" s="281" t="str">
        <f>IF(Badges!K416="A","A"," ")</f>
        <v xml:space="preserve"> </v>
      </c>
      <c r="I108" s="280"/>
      <c r="J108" s="283" t="str">
        <f>Badges!C485</f>
        <v>A better classroom</v>
      </c>
      <c r="K108" s="281" t="str">
        <f>IF(Badges!K485="A","A"," ")</f>
        <v xml:space="preserve"> </v>
      </c>
      <c r="M108" s="280"/>
      <c r="N108" s="283" t="str">
        <f>Badges!C555</f>
        <v>Find out about helping people</v>
      </c>
      <c r="O108" s="281" t="str">
        <f>IF(Badges!K555="A","A"," ")</f>
        <v xml:space="preserve"> </v>
      </c>
      <c r="Q108" s="292">
        <v>1</v>
      </c>
      <c r="R108" s="341" t="str">
        <f>'Age-Level'!C24</f>
        <v>Choose one line from the Law</v>
      </c>
      <c r="S108" s="282" t="str">
        <f>IF('Age-Level'!K24="A","A","")</f>
        <v/>
      </c>
      <c r="U108" s="279"/>
      <c r="V108" s="279"/>
    </row>
    <row r="109" spans="1:23" x14ac:dyDescent="0.2">
      <c r="A109" s="284"/>
      <c r="B109" s="394" t="str">
        <f>Bridging!C16</f>
        <v>Plan a Ceremony</v>
      </c>
      <c r="C109" s="282" t="str">
        <f>IF(Bridging!K17="C","C",IF(Bridging!K17="P","P",""))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IF('Age-Level'!K25="A","A","")</f>
        <v/>
      </c>
      <c r="U109" s="279"/>
      <c r="V109" s="279"/>
    </row>
    <row r="110" spans="1:23" x14ac:dyDescent="0.2">
      <c r="B110" s="287" t="s">
        <v>80</v>
      </c>
      <c r="C110" s="282" t="str">
        <f>IF(Bridging!K18="C","C",IF(Bridging!K18="P","P",""))</f>
        <v/>
      </c>
      <c r="E110" s="280"/>
      <c r="F110" s="283" t="str">
        <f>Badges!C418</f>
        <v>Join a flag ceremony</v>
      </c>
      <c r="G110" s="281" t="str">
        <f>IF(Badges!K418="A","A"," ")</f>
        <v xml:space="preserve"> </v>
      </c>
      <c r="I110" s="280"/>
      <c r="J110" s="283" t="str">
        <f>Badges!C487</f>
        <v>Follow in a Girl Scout's footsteps</v>
      </c>
      <c r="K110" s="281" t="str">
        <f>IF(Badges!K487="A","A"," ")</f>
        <v xml:space="preserve"> </v>
      </c>
      <c r="M110" s="280"/>
      <c r="N110" s="283" t="str">
        <f>Badges!C557</f>
        <v>Donate money</v>
      </c>
      <c r="O110" s="281" t="str">
        <f>IF(Badges!K557="A","A"," ")</f>
        <v xml:space="preserve"> </v>
      </c>
      <c r="Q110" s="293">
        <v>3</v>
      </c>
      <c r="R110" s="341" t="str">
        <f>'Age-Level'!C26</f>
        <v>Gather three inspirational quotes</v>
      </c>
      <c r="S110" s="282" t="str">
        <f>IF('Age-Level'!K26="A","A","")</f>
        <v/>
      </c>
      <c r="U110" s="353"/>
      <c r="V110" s="353"/>
      <c r="W110" s="337"/>
    </row>
    <row r="111" spans="1:23" x14ac:dyDescent="0.2">
      <c r="B111" s="327"/>
      <c r="C111" s="389"/>
      <c r="E111" s="280"/>
      <c r="F111" s="283" t="str">
        <f>Badges!C419</f>
        <v>Join a town ceremony</v>
      </c>
      <c r="G111" s="281" t="str">
        <f>IF(Badges!K419="A","A"," ")</f>
        <v xml:space="preserve"> </v>
      </c>
      <c r="I111" s="280"/>
      <c r="J111" s="283" t="str">
        <f>Badges!C488</f>
        <v>Read the Brownie Story from an</v>
      </c>
      <c r="K111" s="281" t="str">
        <f>IF(Badges!K488="A","A"," ")</f>
        <v xml:space="preserve"> </v>
      </c>
      <c r="M111" s="280"/>
      <c r="N111" s="283" t="str">
        <f>Badges!C558</f>
        <v>Organize a great food donation</v>
      </c>
      <c r="O111" s="281" t="str">
        <f>IF(Badges!K558="A","A"," ")</f>
        <v xml:space="preserve"> </v>
      </c>
      <c r="Q111" s="293">
        <v>4</v>
      </c>
      <c r="R111" s="341" t="str">
        <f>'Age-Level'!C27</f>
        <v>Make something to remind you</v>
      </c>
      <c r="S111" s="282" t="str">
        <f>IF('Age-Level'!K27="A","A","")</f>
        <v/>
      </c>
      <c r="U111" s="279"/>
      <c r="V111" s="279"/>
    </row>
    <row r="112" spans="1:23" x14ac:dyDescent="0.2">
      <c r="A112" s="395" t="str">
        <f>Badges!B354</f>
        <v>Painting</v>
      </c>
      <c r="B112" s="391"/>
      <c r="C112" s="391"/>
      <c r="E112" s="280"/>
      <c r="F112" s="283" t="str">
        <f>Badges!C420</f>
        <v>Make up your own</v>
      </c>
      <c r="G112" s="281" t="str">
        <f>IF(Badges!K420="A","A"," ")</f>
        <v xml:space="preserve"> </v>
      </c>
      <c r="I112" s="280"/>
      <c r="J112" s="283" t="str">
        <f>Badges!C489</f>
        <v>Make up a story about Campbell</v>
      </c>
      <c r="K112" s="281" t="str">
        <f>IF(Badges!K489="A","A"," ")</f>
        <v xml:space="preserve"> </v>
      </c>
      <c r="M112" s="280"/>
      <c r="N112" s="283" t="str">
        <f>Badges!C559</f>
        <v>Host a clothing-donation party</v>
      </c>
      <c r="O112" s="281" t="str">
        <f>IF(Badges!K559="A","A"," ")</f>
        <v xml:space="preserve"> </v>
      </c>
      <c r="Q112" s="342">
        <v>5</v>
      </c>
      <c r="R112" s="341" t="str">
        <f>'Age-Level'!C28</f>
        <v>Keep the connection strong.</v>
      </c>
      <c r="S112" s="282" t="str">
        <f>IF('Age-Level'!K28="A","A","")</f>
        <v/>
      </c>
      <c r="U112" s="279"/>
      <c r="V112" s="279"/>
    </row>
    <row r="113" spans="1:22" x14ac:dyDescent="0.2">
      <c r="A113" s="280">
        <v>1</v>
      </c>
      <c r="B113" s="283" t="str">
        <f>Badges!C355</f>
        <v>Get Inspired</v>
      </c>
      <c r="C113" s="294"/>
      <c r="E113" s="386" t="str">
        <f>Badges!B423</f>
        <v>Snacks</v>
      </c>
      <c r="F113" s="387"/>
      <c r="G113" s="387"/>
      <c r="I113" s="386" t="str">
        <f>Badges!B492</f>
        <v>Bugs</v>
      </c>
      <c r="J113" s="386"/>
      <c r="K113" s="386"/>
      <c r="M113" s="386" t="str">
        <f>Badges!B563</f>
        <v>Meet My Customers</v>
      </c>
      <c r="N113" s="387"/>
      <c r="O113" s="387"/>
      <c r="Q113" s="534" t="str">
        <f>Summary!A77</f>
        <v>My Promise, My Faith (Year 2)</v>
      </c>
      <c r="R113" s="495"/>
      <c r="S113" s="325" t="str">
        <f>IF('Age-Level'!K35="C","C","")</f>
        <v/>
      </c>
      <c r="U113" s="279"/>
      <c r="V113" s="279"/>
    </row>
    <row r="114" spans="1:22" x14ac:dyDescent="0.2">
      <c r="A114" s="280"/>
      <c r="B114" s="283" t="str">
        <f>Badges!C356</f>
        <v>Talk to a painter</v>
      </c>
      <c r="C114" s="281" t="str">
        <f>IF(Badges!K356="A","A","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IF('Age-Level'!K31="A","A","")</f>
        <v/>
      </c>
      <c r="U114" s="279"/>
      <c r="V114" s="279"/>
    </row>
    <row r="115" spans="1:22" x14ac:dyDescent="0.2">
      <c r="A115" s="280"/>
      <c r="B115" s="283" t="str">
        <f>Badges!C357</f>
        <v>Go to an art show or museum</v>
      </c>
      <c r="C115" s="281" t="str">
        <f>IF(Badges!K357="A","A"," ")</f>
        <v xml:space="preserve"> </v>
      </c>
      <c r="E115" s="280"/>
      <c r="F115" s="283" t="str">
        <f>Badges!C425</f>
        <v>Is the food good for me?</v>
      </c>
      <c r="G115" s="281" t="str">
        <f>IF(Badges!K425="A","A"," ")</f>
        <v xml:space="preserve"> </v>
      </c>
      <c r="I115" s="280"/>
      <c r="J115" s="283" t="str">
        <f>Badges!C494</f>
        <v>Talk to a bug specialist in your</v>
      </c>
      <c r="K115" s="281" t="str">
        <f>IF(Badges!K494="A","A"," ")</f>
        <v xml:space="preserve"> </v>
      </c>
      <c r="M115" s="280"/>
      <c r="N115" s="283" t="str">
        <f>Badges!C565</f>
        <v xml:space="preserve">Talk to your family or Brownie </v>
      </c>
      <c r="O115" s="281" t="str">
        <f>IF(Badges!K565="A","A"," ")</f>
        <v xml:space="preserve"> </v>
      </c>
      <c r="Q115" s="293">
        <v>2</v>
      </c>
      <c r="R115" s="394" t="str">
        <f>'Age-Level'!C32</f>
        <v>Find a woman in your community</v>
      </c>
      <c r="S115" s="282" t="str">
        <f>IF('Age-Level'!K32="A","A","")</f>
        <v/>
      </c>
      <c r="U115" s="279"/>
      <c r="V115" s="279"/>
    </row>
    <row r="116" spans="1:22" x14ac:dyDescent="0.2">
      <c r="A116" s="280"/>
      <c r="B116" s="283" t="str">
        <f>Badges!C358</f>
        <v xml:space="preserve">Team up with an adult to find </v>
      </c>
      <c r="C116" s="281" t="str">
        <f>IF(Badges!K358="A","A"," ")</f>
        <v xml:space="preserve"> </v>
      </c>
      <c r="E116" s="280"/>
      <c r="F116" s="283" t="str">
        <f>Badges!C426</f>
        <v>Is the food good for the earth?</v>
      </c>
      <c r="G116" s="281" t="str">
        <f>IF(Badges!K426="A","A"," ")</f>
        <v xml:space="preserve"> </v>
      </c>
      <c r="I116" s="280"/>
      <c r="J116" s="283" t="str">
        <f>Badges!C495</f>
        <v>With an adult's help, find websites</v>
      </c>
      <c r="K116" s="281" t="str">
        <f>IF(Badges!K495="A","A"," ")</f>
        <v xml:space="preserve"> </v>
      </c>
      <c r="M116" s="280">
        <v>2</v>
      </c>
      <c r="N116" s="283" t="str">
        <f>Badges!C566</f>
        <v>Talk to some customers</v>
      </c>
      <c r="O116" s="294"/>
      <c r="Q116" s="293">
        <v>3</v>
      </c>
      <c r="R116" s="394" t="str">
        <f>'Age-Level'!C33</f>
        <v>Gather three inspirational quotes</v>
      </c>
      <c r="S116" s="282" t="str">
        <f>IF('Age-Level'!K33="A","A","")</f>
        <v/>
      </c>
    </row>
    <row r="117" spans="1:22" x14ac:dyDescent="0.2">
      <c r="A117" s="280">
        <v>2</v>
      </c>
      <c r="B117" s="283" t="str">
        <f>Badges!C359</f>
        <v>Paint the real world</v>
      </c>
      <c r="C117" s="294"/>
      <c r="E117" s="280"/>
      <c r="F117" s="283" t="str">
        <f>Badges!C427</f>
        <v>What's in that snack?</v>
      </c>
      <c r="G117" s="281" t="str">
        <f>IF(Badges!K427="A","A"," ")</f>
        <v xml:space="preserve"> </v>
      </c>
      <c r="I117" s="280"/>
      <c r="J117" s="283" t="str">
        <f>Badges!C496</f>
        <v>Read a book or watch a video</v>
      </c>
      <c r="K117" s="281" t="str">
        <f>IF(Badges!K496="A","A"," ")</f>
        <v xml:space="preserve"> </v>
      </c>
      <c r="M117" s="280"/>
      <c r="N117" s="283" t="str">
        <f>Badges!C567</f>
        <v>With your family or Brownie friends</v>
      </c>
      <c r="O117" s="281" t="str">
        <f>IF(Badges!K567="A","A"," ")</f>
        <v xml:space="preserve"> </v>
      </c>
      <c r="Q117" s="293">
        <v>4</v>
      </c>
      <c r="R117" s="394" t="str">
        <f>'Age-Level'!C34</f>
        <v>Make something to remind you</v>
      </c>
      <c r="S117" s="282" t="str">
        <f>IF('Age-Level'!K34="A","A","")</f>
        <v/>
      </c>
    </row>
    <row r="118" spans="1:22" x14ac:dyDescent="0.2">
      <c r="A118" s="280"/>
      <c r="B118" s="283" t="str">
        <f>Badges!C360</f>
        <v>Paint a portrait of a family</v>
      </c>
      <c r="C118" s="281" t="str">
        <f>IF(Badges!K360="A","A","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IF('Age-Level'!K35="A","A","")</f>
        <v/>
      </c>
    </row>
    <row r="119" spans="1:22" x14ac:dyDescent="0.2">
      <c r="A119" s="280"/>
      <c r="B119" s="283" t="str">
        <f>Badges!C361</f>
        <v>Paint an outdoor landscape</v>
      </c>
      <c r="C119" s="281" t="str">
        <f>IF(Badges!K361="A","A"," ")</f>
        <v xml:space="preserve"> </v>
      </c>
      <c r="E119" s="280"/>
      <c r="F119" s="283" t="str">
        <f>Badges!C429</f>
        <v>Make your own restaurant snack</v>
      </c>
      <c r="G119" s="281" t="str">
        <f>IF(Badges!K429="A","A"," ")</f>
        <v xml:space="preserve"> </v>
      </c>
      <c r="I119" s="280"/>
      <c r="J119" s="283" t="str">
        <f>Badges!C498</f>
        <v>Make a paper-plate spider</v>
      </c>
      <c r="K119" s="281" t="str">
        <f>IF(Badges!K498="A","A"," ")</f>
        <v xml:space="preserve"> </v>
      </c>
      <c r="M119" s="280"/>
      <c r="N119" s="283" t="str">
        <f>Badges!C569</f>
        <v>In your group or with your family</v>
      </c>
      <c r="O119" s="281" t="str">
        <f>IF(Badges!K569="A","A"," ")</f>
        <v xml:space="preserve"> </v>
      </c>
      <c r="Q119" s="394" t="str">
        <f>Summary!A78</f>
        <v>Global Action Award</v>
      </c>
      <c r="R119" s="394"/>
      <c r="S119" s="282" t="str">
        <f>IF('Age-Level'!K38="A","A","")</f>
        <v/>
      </c>
    </row>
    <row r="120" spans="1:22" x14ac:dyDescent="0.2">
      <c r="A120" s="280"/>
      <c r="B120" s="283" t="str">
        <f>Badges!C362</f>
        <v>Paint a still live.</v>
      </c>
      <c r="C120" s="281" t="str">
        <f>IF(Badges!K362="A","A"," ")</f>
        <v xml:space="preserve"> </v>
      </c>
      <c r="E120" s="280"/>
      <c r="F120" s="283" t="str">
        <f>Badges!C430</f>
        <v>Make a savory snack from a</v>
      </c>
      <c r="G120" s="281" t="str">
        <f>IF(Badges!K430="A","A"," ")</f>
        <v xml:space="preserve"> </v>
      </c>
      <c r="I120" s="280"/>
      <c r="J120" s="283" t="str">
        <f>Badges!C499</f>
        <v>Make an egg-carton caterpillar</v>
      </c>
      <c r="K120" s="281" t="str">
        <f>IF(Badges!K499="A","A"," ")</f>
        <v xml:space="preserve"> </v>
      </c>
      <c r="M120" s="280">
        <v>4</v>
      </c>
      <c r="N120" s="283" t="str">
        <f>Badges!C570</f>
        <v>Role-play good customer relations</v>
      </c>
      <c r="O120" s="294"/>
      <c r="Q120" s="394" t="str">
        <f>Summary!A79</f>
        <v>Journey Summit Pin</v>
      </c>
      <c r="R120" s="394"/>
      <c r="S120" s="282" t="str">
        <f>IF('Age-Level'!K40="C","C","")</f>
        <v/>
      </c>
    </row>
    <row r="121" spans="1:22" x14ac:dyDescent="0.2">
      <c r="A121" s="280">
        <v>3</v>
      </c>
      <c r="B121" s="283" t="str">
        <f>Badges!C363</f>
        <v>Paint a mood</v>
      </c>
      <c r="C121" s="294"/>
      <c r="E121" s="280"/>
      <c r="F121" s="283" t="str">
        <f>Badges!C431</f>
        <v>Make a veggie face</v>
      </c>
      <c r="G121" s="281" t="str">
        <f>IF(Badges!K431="A","A"," ")</f>
        <v xml:space="preserve"> </v>
      </c>
      <c r="I121" s="280"/>
      <c r="J121" s="283" t="str">
        <f>Badges!C500</f>
        <v>Make your own butterfly</v>
      </c>
      <c r="K121" s="281" t="str">
        <f>IF(Badges!K500="A","A"," ")</f>
        <v xml:space="preserve"> </v>
      </c>
      <c r="M121" s="280"/>
      <c r="N121" s="283" t="str">
        <f>Badges!C571</f>
        <v>With your friends or family</v>
      </c>
      <c r="O121" s="281" t="str">
        <f>IF(Badges!K571="A","A"," ")</f>
        <v xml:space="preserve"> </v>
      </c>
      <c r="Q121" s="394" t="str">
        <f>Summary!A80</f>
        <v>Safety Award</v>
      </c>
      <c r="R121" s="385"/>
      <c r="S121" s="291"/>
    </row>
    <row r="122" spans="1:22" x14ac:dyDescent="0.2">
      <c r="A122" s="280"/>
      <c r="B122" s="283" t="str">
        <f>Badges!C364</f>
        <v>Calm</v>
      </c>
      <c r="C122" s="281" t="str">
        <f>IF(Badges!K364="A","A","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IF('Age-Level'!K42="A","A","")</f>
        <v/>
      </c>
    </row>
    <row r="123" spans="1:22" x14ac:dyDescent="0.2">
      <c r="A123" s="280"/>
      <c r="B123" s="283" t="str">
        <f>Badges!C365</f>
        <v>Happy</v>
      </c>
      <c r="C123" s="281" t="str">
        <f>IF(Badges!K365="A","A"," ")</f>
        <v xml:space="preserve"> </v>
      </c>
      <c r="E123" s="280"/>
      <c r="F123" s="283" t="str">
        <f>Badges!C433</f>
        <v>Create a holiday dessert</v>
      </c>
      <c r="G123" s="281" t="str">
        <f>IF(Badges!K433="A","A"," ")</f>
        <v xml:space="preserve"> </v>
      </c>
      <c r="I123" s="280"/>
      <c r="J123" s="283" t="str">
        <f>Badges!C502</f>
        <v>Watch three bugs</v>
      </c>
      <c r="K123" s="281" t="str">
        <f>IF(Badges!K502="A","A"," ")</f>
        <v xml:space="preserve"> </v>
      </c>
      <c r="M123" s="280"/>
      <c r="N123" s="283" t="str">
        <f>Badges!C573</f>
        <v>Everybody who buys cookies is</v>
      </c>
      <c r="O123" s="281" t="str">
        <f>IF(Badges!K573="A","A"," ")</f>
        <v xml:space="preserve"> </v>
      </c>
      <c r="Q123" s="293">
        <v>2</v>
      </c>
      <c r="R123" s="394" t="str">
        <f>'Age-Level'!C43</f>
        <v>Get a map of your neighborhood</v>
      </c>
      <c r="S123" s="282" t="str">
        <f>IF('Age-Level'!K43="A","A","")</f>
        <v/>
      </c>
    </row>
    <row r="124" spans="1:22" x14ac:dyDescent="0.2">
      <c r="A124" s="280"/>
      <c r="B124" s="283" t="str">
        <f>Badges!C366</f>
        <v>Angry</v>
      </c>
      <c r="C124" s="281" t="str">
        <f>IF(Badges!K366="A","A"," ")</f>
        <v xml:space="preserve"> </v>
      </c>
      <c r="E124" s="280"/>
      <c r="F124" s="283" t="str">
        <f>Badges!C434</f>
        <v>Make a snack "in disguise"</v>
      </c>
      <c r="G124" s="281" t="str">
        <f>IF(Badges!K434="A","A"," ")</f>
        <v xml:space="preserve"> </v>
      </c>
      <c r="I124" s="280"/>
      <c r="J124" s="283" t="str">
        <f>Badges!C503</f>
        <v>With an adult, find an ant trail</v>
      </c>
      <c r="K124" s="281" t="str">
        <f>IF(Badges!K503="A","A"," ")</f>
        <v xml:space="preserve"> </v>
      </c>
      <c r="M124" s="386" t="str">
        <f>Badges!B576</f>
        <v>Give Back</v>
      </c>
      <c r="N124" s="387"/>
      <c r="O124" s="387"/>
      <c r="Q124" s="293">
        <v>3</v>
      </c>
      <c r="R124" s="394" t="str">
        <f>'Age-Level'!C44</f>
        <v>Find out how a smoke alarm</v>
      </c>
      <c r="S124" s="282" t="str">
        <f>IF('Age-Level'!K44="A","A","")</f>
        <v/>
      </c>
    </row>
    <row r="125" spans="1:22" x14ac:dyDescent="0.2">
      <c r="A125" s="280">
        <v>4</v>
      </c>
      <c r="B125" s="283" t="str">
        <f>Badges!C367</f>
        <v>Paint without brushes</v>
      </c>
      <c r="C125" s="294"/>
      <c r="E125" s="280"/>
      <c r="F125" s="283" t="str">
        <f>Badges!C435</f>
        <v>Make your own cookies</v>
      </c>
      <c r="G125" s="281" t="str">
        <f>IF(Badges!K435="A","A"," ")</f>
        <v xml:space="preserve"> </v>
      </c>
      <c r="I125" s="280"/>
      <c r="J125" s="283" t="str">
        <f>Badges!C504</f>
        <v>Make a bug box</v>
      </c>
      <c r="K125" s="281" t="str">
        <f>IF(Badges!K504="A","A"," ")</f>
        <v xml:space="preserve"> </v>
      </c>
      <c r="M125" s="280">
        <v>1</v>
      </c>
      <c r="N125" s="283" t="str">
        <f>Badges!C577</f>
        <v>Find out about businesses that</v>
      </c>
      <c r="O125" s="294"/>
      <c r="Q125" s="293">
        <v>4</v>
      </c>
      <c r="R125" s="394" t="str">
        <f>'Age-Level'!C45</f>
        <v>Choose an upcoming trip you</v>
      </c>
      <c r="S125" s="282" t="str">
        <f>IF('Age-Level'!K45="A","A","")</f>
        <v/>
      </c>
    </row>
    <row r="126" spans="1:22" x14ac:dyDescent="0.2">
      <c r="A126" s="280"/>
      <c r="B126" s="283" t="str">
        <f>Badges!C368</f>
        <v>Paint something from nature</v>
      </c>
      <c r="C126" s="281" t="str">
        <f>IF(Badges!K368="A","A","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IF(Badges!K578="A","A"," ")</f>
        <v xml:space="preserve"> </v>
      </c>
      <c r="Q126" s="384">
        <v>5</v>
      </c>
      <c r="R126" s="394" t="str">
        <f>'Age-Level'!C46</f>
        <v>Find out what natural disasters</v>
      </c>
      <c r="S126" s="282" t="str">
        <f>IF('Age-Level'!K46="A","A","")</f>
        <v/>
      </c>
    </row>
    <row r="127" spans="1:22" x14ac:dyDescent="0.2">
      <c r="A127" s="280"/>
      <c r="B127" s="283" t="str">
        <f>Badges!C369</f>
        <v>Paint with indoor objects</v>
      </c>
      <c r="C127" s="281" t="str">
        <f>IF(Badges!K369="A","A"," ")</f>
        <v xml:space="preserve"> </v>
      </c>
      <c r="E127" s="280"/>
      <c r="F127" s="283" t="str">
        <f>Badges!C437</f>
        <v>Make no-bake energy bars</v>
      </c>
      <c r="G127" s="281" t="str">
        <f>IF(Badges!K437="A","A"," ")</f>
        <v xml:space="preserve"> </v>
      </c>
      <c r="I127" s="280"/>
      <c r="J127" s="283" t="str">
        <f>Badges!C506</f>
        <v>Draw a cocoon</v>
      </c>
      <c r="K127" s="281" t="str">
        <f>IF(Badges!K506="A","A"," ")</f>
        <v xml:space="preserve"> </v>
      </c>
      <c r="M127" s="280">
        <v>2</v>
      </c>
      <c r="N127" s="283" t="str">
        <f>Badges!C579</f>
        <v>Set a giving goal</v>
      </c>
      <c r="O127" s="294"/>
      <c r="Q127" s="394" t="str">
        <f>'Age-Level'!C49</f>
        <v>International Friendship</v>
      </c>
      <c r="R127" s="394"/>
      <c r="S127" s="282" t="str">
        <f>IF('Age-Level'!K49="A","A","")</f>
        <v/>
      </c>
    </row>
    <row r="128" spans="1:22" x14ac:dyDescent="0.2">
      <c r="A128" s="280"/>
      <c r="B128" s="283" t="str">
        <f>Badges!C370</f>
        <v>Paint with a stamp</v>
      </c>
      <c r="C128" s="281" t="str">
        <f>IF(Badges!K370="A","A"," ")</f>
        <v xml:space="preserve"> </v>
      </c>
      <c r="E128" s="280"/>
      <c r="F128" s="283" t="str">
        <f>Badges!C438</f>
        <v>Create a snack for a group</v>
      </c>
      <c r="G128" s="281" t="str">
        <f>IF(Badges!K438="A","A"," ")</f>
        <v xml:space="preserve"> </v>
      </c>
      <c r="I128" s="280"/>
      <c r="J128" s="283" t="str">
        <f>Badges!C507</f>
        <v>Make a model of a bug house</v>
      </c>
      <c r="K128" s="281" t="str">
        <f>IF(Badges!K507="A","A"," ")</f>
        <v xml:space="preserve"> </v>
      </c>
      <c r="M128" s="280"/>
      <c r="N128" s="283" t="str">
        <f>Badges!C580</f>
        <v xml:space="preserve">With your Brownie friends, talk </v>
      </c>
      <c r="O128" s="281" t="str">
        <f>IF(Badges!K580="A","A"," ")</f>
        <v xml:space="preserve"> </v>
      </c>
    </row>
    <row r="129" spans="1:19" x14ac:dyDescent="0.2">
      <c r="A129" s="280">
        <v>5</v>
      </c>
      <c r="B129" s="283" t="str">
        <f>Badges!C371</f>
        <v>Paint a mural</v>
      </c>
      <c r="C129" s="294"/>
      <c r="E129" s="280"/>
      <c r="F129" s="283" t="str">
        <f>Badges!C439</f>
        <v>Make a lunchtime snack</v>
      </c>
      <c r="G129" s="281" t="str">
        <f>IF(Badges!K439="A","A"," ")</f>
        <v xml:space="preserve"> </v>
      </c>
      <c r="I129" s="280"/>
      <c r="J129" s="283" t="str">
        <f>Badges!C508</f>
        <v>For one week, watch a spider</v>
      </c>
      <c r="K129" s="281" t="str">
        <f>IF(Badges!K508="A","A"," ")</f>
        <v xml:space="preserve"> </v>
      </c>
      <c r="M129" s="280">
        <v>3</v>
      </c>
      <c r="N129" s="283" t="str">
        <f>Badges!C581</f>
        <v>Involve your customers</v>
      </c>
      <c r="O129" s="294"/>
    </row>
    <row r="130" spans="1:19" x14ac:dyDescent="0.2">
      <c r="A130" s="280"/>
      <c r="B130" s="283" t="str">
        <f>Badges!C372</f>
        <v>Paint a mural that tells a story</v>
      </c>
      <c r="C130" s="281" t="str">
        <f>IF(Badges!K372="A","A","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IF(Badges!K582="A","A"," ")</f>
        <v xml:space="preserve"> </v>
      </c>
    </row>
    <row r="131" spans="1:19" x14ac:dyDescent="0.2">
      <c r="A131" s="280"/>
      <c r="B131" s="283" t="str">
        <f>Badges!C373</f>
        <v>Paint a mural about your Girl</v>
      </c>
      <c r="C131" s="281" t="str">
        <f>IF(Badges!K373="A","A"," ")</f>
        <v xml:space="preserve"> </v>
      </c>
      <c r="E131" s="280"/>
      <c r="F131" s="283" t="str">
        <f>Badges!C441</f>
        <v>Make your own milk shake</v>
      </c>
      <c r="G131" s="281" t="str">
        <f>IF(Badges!K441="A","A"," ")</f>
        <v xml:space="preserve"> </v>
      </c>
      <c r="I131" s="280"/>
      <c r="J131" s="283" t="str">
        <f>Badges!C510</f>
        <v>Visit a farm</v>
      </c>
      <c r="K131" s="281" t="str">
        <f>IF(Badges!K510="A","A"," ")</f>
        <v xml:space="preserve"> </v>
      </c>
      <c r="M131" s="280">
        <v>4</v>
      </c>
      <c r="N131" s="283" t="str">
        <f>Badges!C583</f>
        <v>Practice giving back</v>
      </c>
      <c r="O131" s="294"/>
    </row>
    <row r="132" spans="1:19" x14ac:dyDescent="0.2">
      <c r="A132" s="280"/>
      <c r="B132" s="283" t="str">
        <f>Badges!C374</f>
        <v>Paint a mural that tells the story</v>
      </c>
      <c r="C132" s="281" t="str">
        <f>IF(Badges!K374="A","A"," ")</f>
        <v xml:space="preserve"> </v>
      </c>
      <c r="E132" s="280"/>
      <c r="F132" s="283" t="str">
        <f>Badges!C442</f>
        <v>Make your own fruit smoothie</v>
      </c>
      <c r="G132" s="281" t="str">
        <f>IF(Badges!K442="A","A"," ")</f>
        <v xml:space="preserve"> </v>
      </c>
      <c r="I132" s="280"/>
      <c r="J132" s="283" t="str">
        <f>Badges!C511</f>
        <v>Take a bug walk or bug hike</v>
      </c>
      <c r="K132" s="281" t="str">
        <f>IF(Badges!K511="A","A"," ")</f>
        <v xml:space="preserve"> </v>
      </c>
      <c r="M132" s="280"/>
      <c r="N132" s="283" t="str">
        <f>Badges!C584</f>
        <v>If you want to help others with your</v>
      </c>
      <c r="O132" s="281" t="str">
        <f>IF(Badges!K584="A","A"," ")</f>
        <v xml:space="preserve"> </v>
      </c>
    </row>
    <row r="133" spans="1:19" x14ac:dyDescent="0.2">
      <c r="E133" s="280"/>
      <c r="F133" s="283" t="str">
        <f>Badges!C443</f>
        <v>Make your own party punch</v>
      </c>
      <c r="G133" s="281" t="str">
        <f>IF(Badges!K443="A","A"," ")</f>
        <v xml:space="preserve"> </v>
      </c>
      <c r="I133" s="280"/>
      <c r="J133" s="283" t="str">
        <f>Badges!C512</f>
        <v>Visit a museum, zoo, or botanical</v>
      </c>
      <c r="K133" s="281" t="str">
        <f>IF(Badges!K512="A","A"," ")</f>
        <v xml:space="preserve"> </v>
      </c>
      <c r="M133" s="280">
        <v>5</v>
      </c>
      <c r="N133" s="283" t="str">
        <f>Badges!C585</f>
        <v>Tell your cookie customers how</v>
      </c>
      <c r="O133" s="294"/>
    </row>
    <row r="134" spans="1:19" x14ac:dyDescent="0.2">
      <c r="M134" s="280"/>
      <c r="N134" s="283" t="str">
        <f>Badges!C586</f>
        <v>Write your cookie customers</v>
      </c>
      <c r="O134" s="281" t="str">
        <f>IF(Badges!K586="A","A"," ")</f>
        <v xml:space="preserve"> </v>
      </c>
    </row>
    <row r="140" spans="1:19" ht="23.25" x14ac:dyDescent="0.35">
      <c r="A140" s="524" t="str">
        <f ca="1">MID(CELL("filename",A78),FIND(IF(ISERROR(FIND("]",CELL("filename",A78))),"$","]"),CELL("filename",A78))+1,256)</f>
        <v>Brownie 8</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Own'!K31="A","A"," ")</f>
        <v xml:space="preserve"> </v>
      </c>
      <c r="I142" s="280">
        <v>1</v>
      </c>
      <c r="J142" s="341" t="str">
        <f>'Council Own'!C55</f>
        <v>&lt;List Requirement Here&gt;</v>
      </c>
      <c r="K142" s="288" t="str">
        <f>IF('Council Own'!K55="A","A"," ")</f>
        <v xml:space="preserve"> </v>
      </c>
      <c r="M142" s="280">
        <v>1</v>
      </c>
      <c r="N142" s="341" t="str">
        <f>'Council Own'!C79</f>
        <v>&lt;List Requirement Here&gt;</v>
      </c>
      <c r="O142" s="288" t="str">
        <f>IF('Council Own'!K79="A","A"," ")</f>
        <v xml:space="preserve"> </v>
      </c>
      <c r="Q142" s="280">
        <v>1</v>
      </c>
      <c r="R142" s="341" t="str">
        <f>'Council Own'!C103</f>
        <v>&lt;List Requirement Here&gt;</v>
      </c>
      <c r="S142" s="288" t="str">
        <f>IF('Council Own'!K103="A","A"," ")</f>
        <v xml:space="preserve"> </v>
      </c>
    </row>
    <row r="143" spans="1:19" x14ac:dyDescent="0.2">
      <c r="A143" s="518" t="str">
        <f>'Council Own'!B6</f>
        <v>&lt;&lt;List Badge Here&gt;&gt;</v>
      </c>
      <c r="B143" s="519"/>
      <c r="C143" s="282" t="str">
        <f>IF('Council Own'!K28="C","C",IF('Council Own'!K28="P","P",""))</f>
        <v/>
      </c>
      <c r="E143" s="280"/>
      <c r="F143" s="341" t="str">
        <f>'Council Own'!C32</f>
        <v>&lt;List Requirement Here&gt;</v>
      </c>
      <c r="G143" s="288" t="str">
        <f>IF('Council Own'!K32="A","A"," ")</f>
        <v xml:space="preserve"> </v>
      </c>
      <c r="I143" s="280"/>
      <c r="J143" s="341" t="str">
        <f>'Council Own'!C56</f>
        <v>&lt;List Requirement Here&gt;</v>
      </c>
      <c r="K143" s="288" t="str">
        <f>IF('Council Own'!K56="A","A"," ")</f>
        <v xml:space="preserve"> </v>
      </c>
      <c r="M143" s="280"/>
      <c r="N143" s="341" t="str">
        <f>'Council Own'!C80</f>
        <v>&lt;List Requirement Here&gt;</v>
      </c>
      <c r="O143" s="288" t="str">
        <f>IF('Council Own'!K80="A","A"," ")</f>
        <v xml:space="preserve"> </v>
      </c>
      <c r="Q143" s="280"/>
      <c r="R143" s="341" t="str">
        <f>'Council Own'!C104</f>
        <v>&lt;List Requirement Here&gt;</v>
      </c>
      <c r="S143" s="288" t="str">
        <f>IF('Council Own'!K104="A","A"," ")</f>
        <v xml:space="preserve"> </v>
      </c>
    </row>
    <row r="144" spans="1:19" x14ac:dyDescent="0.2">
      <c r="A144" s="518" t="str">
        <f>'Council Own'!B30</f>
        <v>&lt;&lt;List Badge Here&gt;&gt;</v>
      </c>
      <c r="B144" s="519"/>
      <c r="C144" s="282" t="str">
        <f>IF('Council Own'!K52="C","C",IF('Council Own'!K52="P","P",""))</f>
        <v/>
      </c>
      <c r="E144" s="280"/>
      <c r="F144" s="341" t="str">
        <f>'Council Own'!C33</f>
        <v>&lt;List Requirement Here&gt;</v>
      </c>
      <c r="G144" s="288" t="str">
        <f>IF('Council Own'!K33="A","A"," ")</f>
        <v xml:space="preserve"> </v>
      </c>
      <c r="I144" s="280"/>
      <c r="J144" s="341" t="str">
        <f>'Council Own'!C57</f>
        <v>&lt;List Requirement Here&gt;</v>
      </c>
      <c r="K144" s="288" t="str">
        <f>IF('Council Own'!K57="A","A"," ")</f>
        <v xml:space="preserve"> </v>
      </c>
      <c r="M144" s="280"/>
      <c r="N144" s="341" t="str">
        <f>'Council Own'!C81</f>
        <v>&lt;List Requirement Here&gt;</v>
      </c>
      <c r="O144" s="288" t="str">
        <f>IF('Council Own'!K81="A","A"," ")</f>
        <v xml:space="preserve"> </v>
      </c>
      <c r="Q144" s="280"/>
      <c r="R144" s="341" t="str">
        <f>'Council Own'!C105</f>
        <v>&lt;List Requirement Here&gt;</v>
      </c>
      <c r="S144" s="288" t="str">
        <f>IF('Council Own'!K105="A","A"," ")</f>
        <v xml:space="preserve"> </v>
      </c>
    </row>
    <row r="145" spans="1:19" ht="12.75" customHeight="1" x14ac:dyDescent="0.2">
      <c r="A145" s="518" t="str">
        <f>'Council Own'!B54</f>
        <v>&lt;&lt;List Badge Here&gt;&gt;</v>
      </c>
      <c r="B145" s="519"/>
      <c r="C145" s="282" t="str">
        <f>IF('Council Own'!K76="C","C",IF('Council Own'!K76="P","P",""))</f>
        <v/>
      </c>
      <c r="E145" s="280"/>
      <c r="F145" s="341" t="str">
        <f>'Council Own'!C34</f>
        <v>&lt;List Requirement Here&gt;</v>
      </c>
      <c r="G145" s="288" t="str">
        <f>IF('Council Own'!K34="A","A"," ")</f>
        <v xml:space="preserve"> </v>
      </c>
      <c r="I145" s="280"/>
      <c r="J145" s="341" t="str">
        <f>'Council Own'!C58</f>
        <v>&lt;List Requirement Here&gt;</v>
      </c>
      <c r="K145" s="288" t="str">
        <f>IF('Council Own'!K58="A","A"," ")</f>
        <v xml:space="preserve"> </v>
      </c>
      <c r="M145" s="280"/>
      <c r="N145" s="341" t="str">
        <f>'Council Own'!C82</f>
        <v>&lt;List Requirement Here&gt;</v>
      </c>
      <c r="O145" s="288" t="str">
        <f>IF('Council Own'!K82="A","A"," ")</f>
        <v xml:space="preserve"> </v>
      </c>
      <c r="Q145" s="280"/>
      <c r="R145" s="341" t="str">
        <f>'Council Own'!C106</f>
        <v>&lt;List Requirement Here&gt;</v>
      </c>
      <c r="S145" s="288" t="str">
        <f>IF('Council Own'!K106="A","A"," ")</f>
        <v xml:space="preserve"> </v>
      </c>
    </row>
    <row r="146" spans="1:19" ht="12.75" customHeight="1" x14ac:dyDescent="0.2">
      <c r="A146" s="518" t="str">
        <f>'Council Own'!B78</f>
        <v>&lt;&lt;List Badge Here&gt;&gt;</v>
      </c>
      <c r="B146" s="519"/>
      <c r="C146" s="282" t="str">
        <f>IF('Council Own'!K100="C","C",IF('Council Own'!K100="P","P",""))</f>
        <v/>
      </c>
      <c r="E146" s="280">
        <v>2</v>
      </c>
      <c r="F146" s="341" t="str">
        <f>'Council Own'!C35</f>
        <v>&lt;List Requirement Here&gt;</v>
      </c>
      <c r="G146" s="288" t="str">
        <f>IF('Council Own'!K35="A","A"," ")</f>
        <v xml:space="preserve"> </v>
      </c>
      <c r="I146" s="280">
        <v>2</v>
      </c>
      <c r="J146" s="341" t="str">
        <f>'Council Own'!C59</f>
        <v>&lt;List Requirement Here&gt;</v>
      </c>
      <c r="K146" s="288" t="str">
        <f>IF('Council Own'!K59="A","A"," ")</f>
        <v xml:space="preserve"> </v>
      </c>
      <c r="M146" s="280">
        <v>2</v>
      </c>
      <c r="N146" s="341" t="str">
        <f>'Council Own'!C83</f>
        <v>&lt;List Requirement Here&gt;</v>
      </c>
      <c r="O146" s="288" t="str">
        <f>IF('Council Own'!K83="A","A"," ")</f>
        <v xml:space="preserve"> </v>
      </c>
      <c r="Q146" s="280">
        <v>2</v>
      </c>
      <c r="R146" s="341" t="str">
        <f>'Council Own'!C107</f>
        <v>&lt;List Requirement Here&gt;</v>
      </c>
      <c r="S146" s="288" t="str">
        <f>IF('Council Own'!K107="A","A"," ")</f>
        <v xml:space="preserve"> </v>
      </c>
    </row>
    <row r="147" spans="1:19" x14ac:dyDescent="0.2">
      <c r="A147" s="518" t="str">
        <f>'Council Own'!B102</f>
        <v>&lt;&lt;List Badge Here&gt;&gt;</v>
      </c>
      <c r="B147" s="519"/>
      <c r="C147" s="282" t="str">
        <f>IF('Council Own'!K124="C","C",IF('Council Own'!K124="P","P",""))</f>
        <v/>
      </c>
      <c r="E147" s="280"/>
      <c r="F147" s="341" t="str">
        <f>'Council Own'!C36</f>
        <v>&lt;List Requirement Here&gt;</v>
      </c>
      <c r="G147" s="288" t="str">
        <f>IF('Council Own'!K36="A","A"," ")</f>
        <v xml:space="preserve"> </v>
      </c>
      <c r="I147" s="280"/>
      <c r="J147" s="341" t="str">
        <f>'Council Own'!C60</f>
        <v>&lt;List Requirement Here&gt;</v>
      </c>
      <c r="K147" s="288" t="str">
        <f>IF('Council Own'!K60="A","A"," ")</f>
        <v xml:space="preserve"> </v>
      </c>
      <c r="M147" s="280"/>
      <c r="N147" s="341" t="str">
        <f>'Council Own'!C84</f>
        <v>&lt;List Requirement Here&gt;</v>
      </c>
      <c r="O147" s="288" t="str">
        <f>IF('Council Own'!K84="A","A"," ")</f>
        <v xml:space="preserve"> </v>
      </c>
      <c r="Q147" s="280"/>
      <c r="R147" s="341" t="str">
        <f>'Council Own'!C108</f>
        <v>&lt;List Requirement Here&gt;</v>
      </c>
      <c r="S147" s="288" t="str">
        <f>IF('Council Own'!K108="A","A"," ")</f>
        <v xml:space="preserve"> </v>
      </c>
    </row>
    <row r="148" spans="1:19" x14ac:dyDescent="0.2">
      <c r="E148" s="280"/>
      <c r="F148" s="341" t="str">
        <f>'Council Own'!C37</f>
        <v>&lt;List Requirement Here&gt;</v>
      </c>
      <c r="G148" s="288" t="str">
        <f>IF('Council Own'!K37="A","A"," ")</f>
        <v xml:space="preserve"> </v>
      </c>
      <c r="I148" s="280"/>
      <c r="J148" s="341" t="str">
        <f>'Council Own'!C61</f>
        <v>&lt;List Requirement Here&gt;</v>
      </c>
      <c r="K148" s="288" t="str">
        <f>IF('Council Own'!K61="A","A"," ")</f>
        <v xml:space="preserve"> </v>
      </c>
      <c r="M148" s="280"/>
      <c r="N148" s="341" t="str">
        <f>'Council Own'!C85</f>
        <v>&lt;List Requirement Here&gt;</v>
      </c>
      <c r="O148" s="288" t="str">
        <f>IF('Council Own'!K85="A","A"," ")</f>
        <v xml:space="preserve"> </v>
      </c>
      <c r="Q148" s="280"/>
      <c r="R148" s="341" t="str">
        <f>'Council Own'!C109</f>
        <v>&lt;List Requirement Here&gt;</v>
      </c>
      <c r="S148" s="288" t="str">
        <f>IF('Council Own'!K109="A","A"," ")</f>
        <v xml:space="preserve"> </v>
      </c>
    </row>
    <row r="149" spans="1:19" x14ac:dyDescent="0.2">
      <c r="A149" s="505" t="s">
        <v>76</v>
      </c>
      <c r="B149" s="505"/>
      <c r="C149" s="505"/>
      <c r="E149" s="280"/>
      <c r="F149" s="341" t="str">
        <f>'Council Own'!C38</f>
        <v>&lt;List Requirement Here&gt;</v>
      </c>
      <c r="G149" s="288" t="str">
        <f>IF('Council Own'!K38="A","A"," ")</f>
        <v xml:space="preserve"> </v>
      </c>
      <c r="I149" s="280"/>
      <c r="J149" s="341" t="str">
        <f>'Council Own'!C62</f>
        <v>&lt;List Requirement Here&gt;</v>
      </c>
      <c r="K149" s="288" t="str">
        <f>IF('Council Own'!K62="A","A"," ")</f>
        <v xml:space="preserve"> </v>
      </c>
      <c r="M149" s="280"/>
      <c r="N149" s="341" t="str">
        <f>'Council Own'!C86</f>
        <v>&lt;List Requirement Here&gt;</v>
      </c>
      <c r="O149" s="288" t="str">
        <f>IF('Council Own'!K86="A","A"," ")</f>
        <v xml:space="preserve"> </v>
      </c>
      <c r="Q149" s="280"/>
      <c r="R149" s="341" t="str">
        <f>'Council Own'!C110</f>
        <v>&lt;List Requirement Here&gt;</v>
      </c>
      <c r="S149" s="288" t="str">
        <f>IF('Council Own'!K110="A","A"," ")</f>
        <v xml:space="preserve"> </v>
      </c>
    </row>
    <row r="150" spans="1:19" x14ac:dyDescent="0.2">
      <c r="A150" s="275" t="str">
        <f>'Council Own'!B6</f>
        <v>&lt;&lt;List Badge Here&gt;&gt;</v>
      </c>
      <c r="B150" s="275"/>
      <c r="C150" s="275"/>
      <c r="E150" s="280">
        <v>3</v>
      </c>
      <c r="F150" s="341" t="str">
        <f>'Council Own'!C39</f>
        <v>&lt;List Requirement Here&gt;</v>
      </c>
      <c r="G150" s="288" t="str">
        <f>IF('Council Own'!K39="A","A"," ")</f>
        <v xml:space="preserve"> </v>
      </c>
      <c r="I150" s="280">
        <v>3</v>
      </c>
      <c r="J150" s="341" t="str">
        <f>'Council Own'!C63</f>
        <v>&lt;List Requirement Here&gt;</v>
      </c>
      <c r="K150" s="288" t="str">
        <f>IF('Council Own'!K63="A","A"," ")</f>
        <v xml:space="preserve"> </v>
      </c>
      <c r="M150" s="280">
        <v>3</v>
      </c>
      <c r="N150" s="341" t="str">
        <f>'Council Own'!C87</f>
        <v>&lt;List Requirement Here&gt;</v>
      </c>
      <c r="O150" s="288" t="str">
        <f>IF('Council Own'!K87="A","A"," ")</f>
        <v xml:space="preserve"> </v>
      </c>
      <c r="Q150" s="280">
        <v>3</v>
      </c>
      <c r="R150" s="341" t="str">
        <f>'Council Own'!C111</f>
        <v>&lt;List Requirement Here&gt;</v>
      </c>
      <c r="S150" s="288" t="str">
        <f>IF('Council Own'!K111="A","A"," ")</f>
        <v xml:space="preserve"> </v>
      </c>
    </row>
    <row r="151" spans="1:19" x14ac:dyDescent="0.2">
      <c r="A151" s="280">
        <v>1</v>
      </c>
      <c r="B151" s="341" t="str">
        <f>'Council Own'!C7</f>
        <v>&lt;List Requirement Here&gt;</v>
      </c>
      <c r="C151" s="288" t="str">
        <f>IF('Council Own'!K7="A","A"," ")</f>
        <v xml:space="preserve"> </v>
      </c>
      <c r="E151" s="280"/>
      <c r="F151" s="341" t="str">
        <f>'Council Own'!C40</f>
        <v>&lt;List Requirement Here&gt;</v>
      </c>
      <c r="G151" s="288" t="str">
        <f>IF('Council Own'!K40="A","A"," ")</f>
        <v xml:space="preserve"> </v>
      </c>
      <c r="I151" s="280"/>
      <c r="J151" s="341" t="str">
        <f>'Council Own'!C64</f>
        <v>&lt;List Requirement Here&gt;</v>
      </c>
      <c r="K151" s="288" t="str">
        <f>IF('Council Own'!K64="A","A"," ")</f>
        <v xml:space="preserve"> </v>
      </c>
      <c r="M151" s="280"/>
      <c r="N151" s="341" t="str">
        <f>'Council Own'!C88</f>
        <v>&lt;List Requirement Here&gt;</v>
      </c>
      <c r="O151" s="288" t="str">
        <f>IF('Council Own'!K88="A","A"," ")</f>
        <v xml:space="preserve"> </v>
      </c>
      <c r="Q151" s="280"/>
      <c r="R151" s="341" t="str">
        <f>'Council Own'!C112</f>
        <v>&lt;List Requirement Here&gt;</v>
      </c>
      <c r="S151" s="288" t="str">
        <f>IF('Council Own'!K112="A","A"," ")</f>
        <v xml:space="preserve"> </v>
      </c>
    </row>
    <row r="152" spans="1:19" x14ac:dyDescent="0.2">
      <c r="A152" s="280"/>
      <c r="B152" s="341" t="str">
        <f>'Council Own'!C8</f>
        <v>&lt;List Requirement Here&gt;</v>
      </c>
      <c r="C152" s="288" t="str">
        <f>IF('Council Own'!K8="A","A"," ")</f>
        <v xml:space="preserve"> </v>
      </c>
      <c r="E152" s="280"/>
      <c r="F152" s="341" t="str">
        <f>'Council Own'!C41</f>
        <v>&lt;List Requirement Here&gt;</v>
      </c>
      <c r="G152" s="288" t="str">
        <f>IF('Council Own'!K41="A","A"," ")</f>
        <v xml:space="preserve"> </v>
      </c>
      <c r="I152" s="280"/>
      <c r="J152" s="341" t="str">
        <f>'Council Own'!C65</f>
        <v>&lt;List Requirement Here&gt;</v>
      </c>
      <c r="K152" s="288" t="str">
        <f>IF('Council Own'!K65="A","A"," ")</f>
        <v xml:space="preserve"> </v>
      </c>
      <c r="M152" s="280"/>
      <c r="N152" s="341" t="str">
        <f>'Council Own'!C89</f>
        <v>&lt;List Requirement Here&gt;</v>
      </c>
      <c r="O152" s="288" t="str">
        <f>IF('Council Own'!K89="A","A"," ")</f>
        <v xml:space="preserve"> </v>
      </c>
      <c r="Q152" s="280"/>
      <c r="R152" s="341" t="str">
        <f>'Council Own'!C113</f>
        <v>&lt;List Requirement Here&gt;</v>
      </c>
      <c r="S152" s="288" t="str">
        <f>IF('Council Own'!K113="A","A"," ")</f>
        <v xml:space="preserve"> </v>
      </c>
    </row>
    <row r="153" spans="1:19" x14ac:dyDescent="0.2">
      <c r="A153" s="280"/>
      <c r="B153" s="341" t="str">
        <f>'Council Own'!C9</f>
        <v>&lt;List Requirement Here&gt;</v>
      </c>
      <c r="C153" s="288" t="str">
        <f>IF('Council Own'!K9="A","A"," ")</f>
        <v xml:space="preserve"> </v>
      </c>
      <c r="E153" s="280"/>
      <c r="F153" s="341" t="str">
        <f>'Council Own'!C42</f>
        <v>&lt;List Requirement Here&gt;</v>
      </c>
      <c r="G153" s="288" t="str">
        <f>IF('Council Own'!K42="A","A"," ")</f>
        <v xml:space="preserve"> </v>
      </c>
      <c r="I153" s="280"/>
      <c r="J153" s="341" t="str">
        <f>'Council Own'!C66</f>
        <v>&lt;List Requirement Here&gt;</v>
      </c>
      <c r="K153" s="288" t="str">
        <f>IF('Council Own'!K66="A","A"," ")</f>
        <v xml:space="preserve"> </v>
      </c>
      <c r="M153" s="280"/>
      <c r="N153" s="341" t="str">
        <f>'Council Own'!C90</f>
        <v>&lt;List Requirement Here&gt;</v>
      </c>
      <c r="O153" s="288" t="str">
        <f>IF('Council Own'!K90="A","A"," ")</f>
        <v xml:space="preserve"> </v>
      </c>
      <c r="Q153" s="280"/>
      <c r="R153" s="341" t="str">
        <f>'Council Own'!C114</f>
        <v>&lt;List Requirement Here&gt;</v>
      </c>
      <c r="S153" s="288" t="str">
        <f>IF('Council Own'!K114="A","A"," ")</f>
        <v xml:space="preserve"> </v>
      </c>
    </row>
    <row r="154" spans="1:19" x14ac:dyDescent="0.2">
      <c r="A154" s="280"/>
      <c r="B154" s="341" t="str">
        <f>'Council Own'!C10</f>
        <v>&lt;List Requirement Here&gt;</v>
      </c>
      <c r="C154" s="288" t="str">
        <f>IF('Council Own'!K10="A","A"," ")</f>
        <v xml:space="preserve"> </v>
      </c>
      <c r="E154" s="280">
        <v>4</v>
      </c>
      <c r="F154" s="341" t="str">
        <f>'Council Own'!C43</f>
        <v>&lt;List Requirement Here&gt;</v>
      </c>
      <c r="G154" s="288" t="str">
        <f>IF('Council Own'!K43="A","A"," ")</f>
        <v xml:space="preserve"> </v>
      </c>
      <c r="I154" s="280">
        <v>4</v>
      </c>
      <c r="J154" s="341" t="str">
        <f>'Council Own'!C67</f>
        <v>&lt;List Requirement Here&gt;</v>
      </c>
      <c r="K154" s="288" t="str">
        <f>IF('Council Own'!K67="A","A"," ")</f>
        <v xml:space="preserve"> </v>
      </c>
      <c r="M154" s="280">
        <v>4</v>
      </c>
      <c r="N154" s="341" t="str">
        <f>'Council Own'!C91</f>
        <v>&lt;List Requirement Here&gt;</v>
      </c>
      <c r="O154" s="288" t="str">
        <f>IF('Council Own'!K91="A","A"," ")</f>
        <v xml:space="preserve"> </v>
      </c>
      <c r="Q154" s="280">
        <v>4</v>
      </c>
      <c r="R154" s="341" t="str">
        <f>'Council Own'!C115</f>
        <v>&lt;List Requirement Here&gt;</v>
      </c>
      <c r="S154" s="288" t="str">
        <f>IF('Council Own'!K115="A","A"," ")</f>
        <v xml:space="preserve"> </v>
      </c>
    </row>
    <row r="155" spans="1:19" x14ac:dyDescent="0.2">
      <c r="A155" s="280">
        <v>2</v>
      </c>
      <c r="B155" s="341" t="str">
        <f>'Council Own'!C11</f>
        <v>&lt;List Requirement Here&gt;</v>
      </c>
      <c r="C155" s="288" t="str">
        <f>IF('Council Own'!K11="A","A"," ")</f>
        <v xml:space="preserve"> </v>
      </c>
      <c r="E155" s="280"/>
      <c r="F155" s="341" t="str">
        <f>'Council Own'!C44</f>
        <v>&lt;List Requirement Here&gt;</v>
      </c>
      <c r="G155" s="288" t="str">
        <f>IF('Council Own'!K44="A","A"," ")</f>
        <v xml:space="preserve"> </v>
      </c>
      <c r="I155" s="280"/>
      <c r="J155" s="341" t="str">
        <f>'Council Own'!C68</f>
        <v>&lt;List Requirement Here&gt;</v>
      </c>
      <c r="K155" s="288" t="str">
        <f>IF('Council Own'!K68="A","A"," ")</f>
        <v xml:space="preserve"> </v>
      </c>
      <c r="M155" s="280"/>
      <c r="N155" s="341" t="str">
        <f>'Council Own'!C92</f>
        <v>&lt;List Requirement Here&gt;</v>
      </c>
      <c r="O155" s="288" t="str">
        <f>IF('Council Own'!K92="A","A"," ")</f>
        <v xml:space="preserve"> </v>
      </c>
      <c r="Q155" s="280"/>
      <c r="R155" s="341" t="str">
        <f>'Council Own'!C116</f>
        <v>&lt;List Requirement Here&gt;</v>
      </c>
      <c r="S155" s="288" t="str">
        <f>IF('Council Own'!K116="A","A"," ")</f>
        <v xml:space="preserve"> </v>
      </c>
    </row>
    <row r="156" spans="1:19" x14ac:dyDescent="0.2">
      <c r="A156" s="280"/>
      <c r="B156" s="341" t="str">
        <f>'Council Own'!C12</f>
        <v>&lt;List Requirement Here&gt;</v>
      </c>
      <c r="C156" s="288" t="str">
        <f>IF('Council Own'!K12="A","A"," ")</f>
        <v xml:space="preserve"> </v>
      </c>
      <c r="E156" s="280"/>
      <c r="F156" s="341" t="str">
        <f>'Council Own'!C45</f>
        <v>&lt;List Requirement Here&gt;</v>
      </c>
      <c r="G156" s="288" t="str">
        <f>IF('Council Own'!K45="A","A"," ")</f>
        <v xml:space="preserve"> </v>
      </c>
      <c r="I156" s="280"/>
      <c r="J156" s="341" t="str">
        <f>'Council Own'!C69</f>
        <v>&lt;List Requirement Here&gt;</v>
      </c>
      <c r="K156" s="288" t="str">
        <f>IF('Council Own'!K69="A","A"," ")</f>
        <v xml:space="preserve"> </v>
      </c>
      <c r="M156" s="280"/>
      <c r="N156" s="341" t="str">
        <f>'Council Own'!C93</f>
        <v>&lt;List Requirement Here&gt;</v>
      </c>
      <c r="O156" s="288" t="str">
        <f>IF('Council Own'!K93="A","A"," ")</f>
        <v xml:space="preserve"> </v>
      </c>
      <c r="Q156" s="280"/>
      <c r="R156" s="341" t="str">
        <f>'Council Own'!C117</f>
        <v>&lt;List Requirement Here&gt;</v>
      </c>
      <c r="S156" s="288" t="str">
        <f>IF('Council Own'!K117="A","A"," ")</f>
        <v xml:space="preserve"> </v>
      </c>
    </row>
    <row r="157" spans="1:19" x14ac:dyDescent="0.2">
      <c r="A157" s="280"/>
      <c r="B157" s="341" t="str">
        <f>'Council Own'!C13</f>
        <v>&lt;List Requirement Here&gt;</v>
      </c>
      <c r="C157" s="288" t="str">
        <f>IF('Council Own'!K13="A","A"," ")</f>
        <v xml:space="preserve"> </v>
      </c>
      <c r="E157" s="280"/>
      <c r="F157" s="341" t="str">
        <f>'Council Own'!C46</f>
        <v>&lt;List Requirement Here&gt;</v>
      </c>
      <c r="G157" s="288" t="str">
        <f>IF('Council Own'!K46="A","A"," ")</f>
        <v xml:space="preserve"> </v>
      </c>
      <c r="I157" s="280"/>
      <c r="J157" s="341" t="str">
        <f>'Council Own'!C70</f>
        <v>&lt;List Requirement Here&gt;</v>
      </c>
      <c r="K157" s="288" t="str">
        <f>IF('Council Own'!K70="A","A"," ")</f>
        <v xml:space="preserve"> </v>
      </c>
      <c r="M157" s="280"/>
      <c r="N157" s="341" t="str">
        <f>'Council Own'!C94</f>
        <v>&lt;List Requirement Here&gt;</v>
      </c>
      <c r="O157" s="288" t="str">
        <f>IF('Council Own'!K94="A","A"," ")</f>
        <v xml:space="preserve"> </v>
      </c>
      <c r="Q157" s="280"/>
      <c r="R157" s="341" t="str">
        <f>'Council Own'!C118</f>
        <v>&lt;List Requirement Here&gt;</v>
      </c>
      <c r="S157" s="288" t="str">
        <f>IF('Council Own'!K118="A","A"," ")</f>
        <v xml:space="preserve"> </v>
      </c>
    </row>
    <row r="158" spans="1:19" x14ac:dyDescent="0.2">
      <c r="A158" s="280"/>
      <c r="B158" s="341" t="str">
        <f>'Council Own'!C14</f>
        <v>&lt;List Requirement Here&gt;</v>
      </c>
      <c r="C158" s="288" t="str">
        <f>IF('Council Own'!K14="A","A"," ")</f>
        <v xml:space="preserve"> </v>
      </c>
      <c r="E158" s="280">
        <v>5</v>
      </c>
      <c r="F158" s="341" t="str">
        <f>'Council Own'!C47</f>
        <v>&lt;List Requirement Here&gt;</v>
      </c>
      <c r="G158" s="288" t="str">
        <f>IF('Council Own'!K47="A","A"," ")</f>
        <v xml:space="preserve"> </v>
      </c>
      <c r="I158" s="280">
        <v>5</v>
      </c>
      <c r="J158" s="341" t="str">
        <f>'Council Own'!C71</f>
        <v>&lt;List Requirement Here&gt;</v>
      </c>
      <c r="K158" s="288" t="str">
        <f>IF('Council Own'!K71="A","A"," ")</f>
        <v xml:space="preserve"> </v>
      </c>
      <c r="M158" s="280">
        <v>5</v>
      </c>
      <c r="N158" s="341" t="str">
        <f>'Council Own'!C95</f>
        <v>&lt;List Requirement Here&gt;</v>
      </c>
      <c r="O158" s="288" t="str">
        <f>IF('Council Own'!K95="A","A"," ")</f>
        <v xml:space="preserve"> </v>
      </c>
      <c r="Q158" s="280">
        <v>5</v>
      </c>
      <c r="R158" s="341" t="str">
        <f>'Council Own'!C119</f>
        <v>&lt;List Requirement Here&gt;</v>
      </c>
      <c r="S158" s="288" t="str">
        <f>IF('Council Own'!K119="A","A"," ")</f>
        <v xml:space="preserve"> </v>
      </c>
    </row>
    <row r="159" spans="1:19" x14ac:dyDescent="0.2">
      <c r="A159" s="280">
        <v>3</v>
      </c>
      <c r="B159" s="341" t="str">
        <f>'Council Own'!C15</f>
        <v>&lt;List Requirement Here&gt;</v>
      </c>
      <c r="C159" s="288" t="str">
        <f>IF('Council Own'!K15="A","A"," ")</f>
        <v xml:space="preserve"> </v>
      </c>
      <c r="E159" s="280"/>
      <c r="F159" s="341" t="str">
        <f>'Council Own'!C48</f>
        <v>&lt;List Requirement Here&gt;</v>
      </c>
      <c r="G159" s="288" t="str">
        <f>IF('Council Own'!K48="A","A"," ")</f>
        <v xml:space="preserve"> </v>
      </c>
      <c r="I159" s="280"/>
      <c r="J159" s="341" t="str">
        <f>'Council Own'!C72</f>
        <v>&lt;List Requirement Here&gt;</v>
      </c>
      <c r="K159" s="288" t="str">
        <f>IF('Council Own'!K72="A","A"," ")</f>
        <v xml:space="preserve"> </v>
      </c>
      <c r="M159" s="280"/>
      <c r="N159" s="341" t="str">
        <f>'Council Own'!C96</f>
        <v>&lt;List Requirement Here&gt;</v>
      </c>
      <c r="O159" s="288" t="str">
        <f>IF('Council Own'!K96="A","A"," ")</f>
        <v xml:space="preserve"> </v>
      </c>
      <c r="Q159" s="280"/>
      <c r="R159" s="341" t="str">
        <f>'Council Own'!C120</f>
        <v>&lt;List Requirement Here&gt;</v>
      </c>
      <c r="S159" s="288" t="str">
        <f>IF('Council Own'!K120="A","A"," ")</f>
        <v xml:space="preserve"> </v>
      </c>
    </row>
    <row r="160" spans="1:19" x14ac:dyDescent="0.2">
      <c r="A160" s="280"/>
      <c r="B160" s="341" t="str">
        <f>'Council Own'!C16</f>
        <v>&lt;List Requirement Here&gt;</v>
      </c>
      <c r="C160" s="288" t="str">
        <f>IF('Council Own'!K16="A","A"," ")</f>
        <v xml:space="preserve"> </v>
      </c>
      <c r="E160" s="280"/>
      <c r="F160" s="341" t="str">
        <f>'Council Own'!C49</f>
        <v>&lt;List Requirement Here&gt;</v>
      </c>
      <c r="G160" s="288" t="str">
        <f>IF('Council Own'!K49="A","A"," ")</f>
        <v xml:space="preserve"> </v>
      </c>
      <c r="I160" s="280"/>
      <c r="J160" s="341" t="str">
        <f>'Council Own'!C73</f>
        <v>&lt;List Requirement Here&gt;</v>
      </c>
      <c r="K160" s="288" t="str">
        <f>IF('Council Own'!K73="A","A"," ")</f>
        <v xml:space="preserve"> </v>
      </c>
      <c r="M160" s="280"/>
      <c r="N160" s="341" t="str">
        <f>'Council Own'!C97</f>
        <v>&lt;List Requirement Here&gt;</v>
      </c>
      <c r="O160" s="288" t="str">
        <f>IF('Council Own'!K97="A","A"," ")</f>
        <v xml:space="preserve"> </v>
      </c>
      <c r="Q160" s="280"/>
      <c r="R160" s="341" t="str">
        <f>'Council Own'!C121</f>
        <v>&lt;List Requirement Here&gt;</v>
      </c>
      <c r="S160" s="288" t="str">
        <f>IF('Council Own'!K121="A","A"," ")</f>
        <v xml:space="preserve"> </v>
      </c>
    </row>
    <row r="161" spans="1:19" x14ac:dyDescent="0.2">
      <c r="A161" s="280"/>
      <c r="B161" s="341" t="str">
        <f>'Council Own'!C17</f>
        <v>&lt;List Requirement Here&gt;</v>
      </c>
      <c r="C161" s="288" t="str">
        <f>IF('Council Own'!K17="A","A"," ")</f>
        <v xml:space="preserve"> </v>
      </c>
      <c r="E161" s="280"/>
      <c r="F161" s="341" t="str">
        <f>'Council Own'!C50</f>
        <v>&lt;List Requirement Here&gt;</v>
      </c>
      <c r="G161" s="288" t="str">
        <f>IF('Council Own'!K50="A","A"," ")</f>
        <v xml:space="preserve"> </v>
      </c>
      <c r="I161" s="280"/>
      <c r="J161" s="341" t="str">
        <f>'Council Own'!C74</f>
        <v>&lt;List Requirement Here&gt;</v>
      </c>
      <c r="K161" s="288" t="str">
        <f>IF('Council Own'!K68="A","A"," ")</f>
        <v xml:space="preserve"> </v>
      </c>
      <c r="M161" s="280"/>
      <c r="N161" s="341" t="str">
        <f>'Council Own'!C98</f>
        <v>&lt;List Requirement Here&gt;</v>
      </c>
      <c r="O161" s="288" t="str">
        <f>IF('Council Own'!K98="A","A"," ")</f>
        <v xml:space="preserve"> </v>
      </c>
      <c r="Q161" s="280"/>
      <c r="R161" s="341" t="str">
        <f>'Council Own'!C122</f>
        <v>&lt;List Requirement Here&gt;</v>
      </c>
      <c r="S161" s="288" t="str">
        <f>IF('Council Own'!K122="A","A"," ")</f>
        <v xml:space="preserve"> </v>
      </c>
    </row>
    <row r="162" spans="1:19" x14ac:dyDescent="0.2">
      <c r="A162" s="280"/>
      <c r="B162" s="341" t="str">
        <f>'Council Own'!C18</f>
        <v>&lt;List Requirement Here&gt;</v>
      </c>
      <c r="C162" s="288" t="str">
        <f>IF('Council Own'!K18="A","A"," ")</f>
        <v xml:space="preserve"> </v>
      </c>
    </row>
    <row r="163" spans="1:19" x14ac:dyDescent="0.2">
      <c r="A163" s="280">
        <v>4</v>
      </c>
      <c r="B163" s="341" t="str">
        <f>'Council Own'!C19</f>
        <v>&lt;List Requirement Here&gt;</v>
      </c>
      <c r="C163" s="288" t="str">
        <f>IF('Council Own'!K19="A","A","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Own'!K20="A","A"," ")</f>
        <v xml:space="preserve"> </v>
      </c>
      <c r="F164" s="495" t="str">
        <f>'Fun Patches'!C5</f>
        <v>&lt;List Patch Here&gt;</v>
      </c>
      <c r="G164" s="496"/>
      <c r="H164" s="281" t="str">
        <f>IF('Fun Patches'!K5="A","A"," ")</f>
        <v xml:space="preserve"> </v>
      </c>
      <c r="J164" s="487" t="str">
        <f>'Fun Patches'!C24</f>
        <v>&lt;List Patch Here&gt;</v>
      </c>
      <c r="K164" s="488"/>
      <c r="L164" s="288" t="str">
        <f>IF('Fun Patches'!K24="A","A"," ")</f>
        <v xml:space="preserve"> </v>
      </c>
      <c r="N164" s="487" t="str">
        <f>'Fun Patches'!C43</f>
        <v>&lt;List Patch Here&gt;</v>
      </c>
      <c r="O164" s="488"/>
      <c r="P164" s="288" t="str">
        <f>IF('Fun Patches'!K43="A","A"," ")</f>
        <v xml:space="preserve"> </v>
      </c>
    </row>
    <row r="165" spans="1:19" x14ac:dyDescent="0.2">
      <c r="A165" s="280"/>
      <c r="B165" s="341" t="str">
        <f>'Council Own'!C21</f>
        <v>&lt;List Requirement Here&gt;</v>
      </c>
      <c r="C165" s="288" t="str">
        <f>IF('Council Own'!K21="A","A"," ")</f>
        <v xml:space="preserve"> </v>
      </c>
      <c r="F165" s="487" t="str">
        <f>'Fun Patches'!C6</f>
        <v>&lt;List Patch Here&gt;</v>
      </c>
      <c r="G165" s="488"/>
      <c r="H165" s="288" t="str">
        <f>IF('Fun Patches'!K6="A","A"," ")</f>
        <v xml:space="preserve"> </v>
      </c>
      <c r="J165" s="487" t="str">
        <f>'Fun Patches'!C25</f>
        <v>&lt;List Patch Here&gt;</v>
      </c>
      <c r="K165" s="488"/>
      <c r="L165" s="288" t="str">
        <f>IF('Fun Patches'!K25="A","A"," ")</f>
        <v xml:space="preserve"> </v>
      </c>
      <c r="N165" s="487" t="str">
        <f>'Fun Patches'!C44</f>
        <v>&lt;List Patch Here&gt;</v>
      </c>
      <c r="O165" s="488"/>
      <c r="P165" s="288" t="str">
        <f>IF('Fun Patches'!K44="A","A"," ")</f>
        <v xml:space="preserve"> </v>
      </c>
    </row>
    <row r="166" spans="1:19" x14ac:dyDescent="0.2">
      <c r="A166" s="280"/>
      <c r="B166" s="341" t="str">
        <f>'Council Own'!C22</f>
        <v>&lt;List Requirement Here&gt;</v>
      </c>
      <c r="C166" s="288" t="str">
        <f>IF('Council Own'!K22="A","A"," ")</f>
        <v xml:space="preserve"> </v>
      </c>
      <c r="F166" s="487" t="str">
        <f>'Fun Patches'!C7</f>
        <v>&lt;List Patch Here&gt;</v>
      </c>
      <c r="G166" s="488"/>
      <c r="H166" s="288" t="str">
        <f>IF('Fun Patches'!K7="A","A"," ")</f>
        <v xml:space="preserve"> </v>
      </c>
      <c r="J166" s="487" t="str">
        <f>'Fun Patches'!C26</f>
        <v>&lt;List Patch Here&gt;</v>
      </c>
      <c r="K166" s="488"/>
      <c r="L166" s="288" t="str">
        <f>IF('Fun Patches'!K26="A","A"," ")</f>
        <v xml:space="preserve"> </v>
      </c>
      <c r="N166" s="487" t="str">
        <f>'Fun Patches'!C45</f>
        <v>&lt;List Patch Here&gt;</v>
      </c>
      <c r="O166" s="488"/>
      <c r="P166" s="288" t="str">
        <f>IF('Fun Patches'!K45="A","A"," ")</f>
        <v xml:space="preserve"> </v>
      </c>
    </row>
    <row r="167" spans="1:19" x14ac:dyDescent="0.2">
      <c r="A167" s="280">
        <v>5</v>
      </c>
      <c r="B167" s="341" t="str">
        <f>'Council Own'!C23</f>
        <v>&lt;List Requirement Here&gt;</v>
      </c>
      <c r="C167" s="288" t="str">
        <f>IF('Council Own'!K23="A","A"," ")</f>
        <v xml:space="preserve"> </v>
      </c>
      <c r="F167" s="487" t="str">
        <f>'Fun Patches'!C8</f>
        <v>&lt;List Patch Here&gt;</v>
      </c>
      <c r="G167" s="488"/>
      <c r="H167" s="288" t="str">
        <f>IF('Fun Patches'!K8="A","A"," ")</f>
        <v xml:space="preserve"> </v>
      </c>
      <c r="J167" s="487" t="str">
        <f>'Fun Patches'!C27</f>
        <v>&lt;List Patch Here&gt;</v>
      </c>
      <c r="K167" s="488"/>
      <c r="L167" s="288" t="str">
        <f>IF('Fun Patches'!K27="A","A"," ")</f>
        <v xml:space="preserve"> </v>
      </c>
      <c r="N167" s="487" t="str">
        <f>'Fun Patches'!C46</f>
        <v>&lt;List Patch Here&gt;</v>
      </c>
      <c r="O167" s="488"/>
      <c r="P167" s="288" t="str">
        <f>IF('Fun Patches'!K46="A","A"," ")</f>
        <v xml:space="preserve"> </v>
      </c>
    </row>
    <row r="168" spans="1:19" x14ac:dyDescent="0.2">
      <c r="A168" s="280"/>
      <c r="B168" s="341" t="str">
        <f>'Council Own'!C24</f>
        <v>&lt;List Requirement Here&gt;</v>
      </c>
      <c r="C168" s="288" t="str">
        <f>IF('Council Own'!K24="A","A"," ")</f>
        <v xml:space="preserve"> </v>
      </c>
      <c r="F168" s="487" t="str">
        <f>'Fun Patches'!C9</f>
        <v>&lt;List Patch Here&gt;</v>
      </c>
      <c r="G168" s="488"/>
      <c r="H168" s="288" t="str">
        <f>IF('Fun Patches'!K9="A","A"," ")</f>
        <v xml:space="preserve"> </v>
      </c>
      <c r="J168" s="487" t="str">
        <f>'Fun Patches'!C28</f>
        <v>&lt;List Patch Here&gt;</v>
      </c>
      <c r="K168" s="488"/>
      <c r="L168" s="288" t="str">
        <f>IF('Fun Patches'!K28="A","A"," ")</f>
        <v xml:space="preserve"> </v>
      </c>
      <c r="N168" s="495" t="str">
        <f>'Fun Patches'!C47</f>
        <v>&lt;List Patch Here&gt;</v>
      </c>
      <c r="O168" s="496"/>
      <c r="P168" s="281" t="str">
        <f>IF('Fun Patches'!K47="A","A"," ")</f>
        <v xml:space="preserve"> </v>
      </c>
    </row>
    <row r="169" spans="1:19" x14ac:dyDescent="0.2">
      <c r="A169" s="280"/>
      <c r="B169" s="341" t="str">
        <f>'Council Own'!C25</f>
        <v>&lt;List Requirement Here&gt;</v>
      </c>
      <c r="C169" s="288" t="str">
        <f>IF('Council Own'!K25="A","A"," ")</f>
        <v xml:space="preserve"> </v>
      </c>
      <c r="F169" s="487" t="str">
        <f>'Fun Patches'!C10</f>
        <v>&lt;List Patch Here&gt;</v>
      </c>
      <c r="G169" s="488"/>
      <c r="H169" s="288" t="str">
        <f>IF('Fun Patches'!K10="A","A"," ")</f>
        <v xml:space="preserve"> </v>
      </c>
      <c r="J169" s="487" t="str">
        <f>'Fun Patches'!C29</f>
        <v>&lt;List Patch Here&gt;</v>
      </c>
      <c r="K169" s="488"/>
      <c r="L169" s="288" t="str">
        <f>IF('Fun Patches'!K29="A","A"," ")</f>
        <v xml:space="preserve"> </v>
      </c>
      <c r="N169" s="487" t="str">
        <f>'Fun Patches'!C48</f>
        <v>&lt;List Patch Here&gt;</v>
      </c>
      <c r="O169" s="488"/>
      <c r="P169" s="288" t="str">
        <f>IF('Fun Patches'!K48="A","A"," ")</f>
        <v xml:space="preserve"> </v>
      </c>
    </row>
    <row r="170" spans="1:19" ht="12.75" customHeight="1" x14ac:dyDescent="0.2">
      <c r="A170" s="280"/>
      <c r="B170" s="341" t="str">
        <f>'Council Own'!C26</f>
        <v>&lt;List Requirement Here&gt;</v>
      </c>
      <c r="C170" s="288" t="str">
        <f>IF('Council Own'!K26="A","A"," ")</f>
        <v xml:space="preserve"> </v>
      </c>
      <c r="F170" s="487" t="str">
        <f>'Fun Patches'!C11</f>
        <v>&lt;List Patch Here&gt;</v>
      </c>
      <c r="G170" s="488"/>
      <c r="H170" s="288" t="str">
        <f>IF('Fun Patches'!K11="A","A"," ")</f>
        <v xml:space="preserve"> </v>
      </c>
      <c r="J170" s="487" t="str">
        <f>'Fun Patches'!C30</f>
        <v>&lt;List Patch Here&gt;</v>
      </c>
      <c r="K170" s="488"/>
      <c r="L170" s="288" t="str">
        <f>IF('Fun Patches'!K30="A","A"," ")</f>
        <v xml:space="preserve"> </v>
      </c>
      <c r="N170" s="487" t="str">
        <f>'Fun Patches'!C49</f>
        <v>&lt;List Patch Here&gt;</v>
      </c>
      <c r="O170" s="488"/>
      <c r="P170" s="288" t="str">
        <f>IF('Fun Patches'!K49="A","A"," ")</f>
        <v xml:space="preserve"> </v>
      </c>
    </row>
    <row r="171" spans="1:19" ht="12.75" customHeight="1" x14ac:dyDescent="0.2">
      <c r="F171" s="487" t="str">
        <f>'Fun Patches'!C12</f>
        <v>&lt;List Patch Here&gt;</v>
      </c>
      <c r="G171" s="488"/>
      <c r="H171" s="288" t="str">
        <f>IF('Fun Patches'!K12="A","A"," ")</f>
        <v xml:space="preserve"> </v>
      </c>
      <c r="J171" s="487" t="str">
        <f>'Fun Patches'!C31</f>
        <v>&lt;List Patch Here&gt;</v>
      </c>
      <c r="K171" s="488"/>
      <c r="L171" s="288" t="str">
        <f>IF('Fun Patches'!K31="A","A"," ")</f>
        <v xml:space="preserve"> </v>
      </c>
      <c r="N171" s="487" t="str">
        <f>'Fun Patches'!C50</f>
        <v>&lt;List Patch Here&gt;</v>
      </c>
      <c r="O171" s="488"/>
      <c r="P171" s="288" t="str">
        <f>IF('Fun Patches'!K50="A","A"," ")</f>
        <v xml:space="preserve"> </v>
      </c>
    </row>
    <row r="172" spans="1:19" x14ac:dyDescent="0.2">
      <c r="A172" s="509" t="s">
        <v>81</v>
      </c>
      <c r="B172" s="510"/>
      <c r="C172" s="510"/>
      <c r="F172" s="487" t="str">
        <f>'Fun Patches'!C13</f>
        <v>&lt;List Patch Here&gt;</v>
      </c>
      <c r="G172" s="488"/>
      <c r="H172" s="288" t="str">
        <f>IF('Fun Patches'!K13="A","A"," ")</f>
        <v xml:space="preserve"> </v>
      </c>
      <c r="J172" s="487" t="str">
        <f>'Fun Patches'!C32</f>
        <v>&lt;List Patch Here&gt;</v>
      </c>
      <c r="K172" s="488"/>
      <c r="L172" s="288" t="str">
        <f>IF('Fun Patches'!K32="A","A"," ")</f>
        <v xml:space="preserve"> </v>
      </c>
      <c r="N172" s="487" t="str">
        <f>'Fun Patches'!C51</f>
        <v>&lt;List Patch Here&gt;</v>
      </c>
      <c r="O172" s="488"/>
      <c r="P172" s="288" t="str">
        <f>IF('Fun Patches'!K51="A","A"," ")</f>
        <v xml:space="preserve"> </v>
      </c>
    </row>
    <row r="173" spans="1:19" x14ac:dyDescent="0.2">
      <c r="A173" s="500" t="s">
        <v>82</v>
      </c>
      <c r="B173" s="501"/>
      <c r="C173" s="502"/>
      <c r="F173" s="487" t="str">
        <f>'Fun Patches'!C14</f>
        <v>&lt;List Patch Here&gt;</v>
      </c>
      <c r="G173" s="488"/>
      <c r="H173" s="288" t="str">
        <f>IF('Fun Patches'!K14="A","A"," ")</f>
        <v xml:space="preserve"> </v>
      </c>
      <c r="J173" s="487" t="str">
        <f>'Fun Patches'!C33</f>
        <v>&lt;List Patch Here&gt;</v>
      </c>
      <c r="K173" s="488"/>
      <c r="L173" s="288" t="str">
        <f>IF('Fun Patches'!K33="A","A"," ")</f>
        <v xml:space="preserve"> </v>
      </c>
      <c r="N173" s="487" t="str">
        <f>'Fun Patches'!C52</f>
        <v>&lt;List Patch Here&gt;</v>
      </c>
      <c r="O173" s="488"/>
      <c r="P173" s="288" t="str">
        <f>IF('Fun Patches'!K52="A","A"," ")</f>
        <v xml:space="preserve"> </v>
      </c>
    </row>
    <row r="174" spans="1:19" x14ac:dyDescent="0.2">
      <c r="A174" s="500" t="s">
        <v>83</v>
      </c>
      <c r="B174" s="501"/>
      <c r="C174" s="502"/>
      <c r="F174" s="487" t="str">
        <f>'Fun Patches'!C15</f>
        <v>&lt;List Patch Here&gt;</v>
      </c>
      <c r="G174" s="488"/>
      <c r="H174" s="288" t="str">
        <f>IF('Fun Patches'!K15="A","A"," ")</f>
        <v xml:space="preserve"> </v>
      </c>
      <c r="J174" s="487" t="str">
        <f>'Fun Patches'!C34</f>
        <v>&lt;List Patch Here&gt;</v>
      </c>
      <c r="K174" s="488"/>
      <c r="L174" s="288" t="str">
        <f>IF('Fun Patches'!K34="A","A"," ")</f>
        <v xml:space="preserve"> </v>
      </c>
      <c r="N174" s="487" t="str">
        <f>'Fun Patches'!C53</f>
        <v>&lt;List Patch Here&gt;</v>
      </c>
      <c r="O174" s="488"/>
      <c r="P174" s="288" t="str">
        <f>IF('Fun Patches'!K53="A","A"," ")</f>
        <v xml:space="preserve"> </v>
      </c>
    </row>
    <row r="175" spans="1:19" x14ac:dyDescent="0.2">
      <c r="A175" s="497" t="s">
        <v>84</v>
      </c>
      <c r="B175" s="498"/>
      <c r="C175" s="499"/>
      <c r="F175" s="487" t="str">
        <f>'Fun Patches'!C16</f>
        <v>&lt;List Patch Here&gt;</v>
      </c>
      <c r="G175" s="488"/>
      <c r="H175" s="288" t="str">
        <f>IF('Fun Patches'!K16="A","A"," ")</f>
        <v xml:space="preserve"> </v>
      </c>
      <c r="J175" s="487" t="str">
        <f>'Fun Patches'!C35</f>
        <v>&lt;List Patch Here&gt;</v>
      </c>
      <c r="K175" s="488"/>
      <c r="L175" s="288" t="str">
        <f>IF('Fun Patches'!K35="A","A"," ")</f>
        <v xml:space="preserve"> </v>
      </c>
      <c r="N175" s="487" t="str">
        <f>'Fun Patches'!C54</f>
        <v>&lt;List Patch Here&gt;</v>
      </c>
      <c r="O175" s="488"/>
      <c r="P175" s="288" t="str">
        <f>IF('Fun Patches'!K54="A","A"," ")</f>
        <v xml:space="preserve"> </v>
      </c>
    </row>
    <row r="176" spans="1:19" x14ac:dyDescent="0.2">
      <c r="F176" s="495" t="str">
        <f>'Fun Patches'!C17</f>
        <v>&lt;List Patch Here&gt;</v>
      </c>
      <c r="G176" s="496"/>
      <c r="H176" s="281" t="str">
        <f>IF('Fun Patches'!K17="A","A"," ")</f>
        <v xml:space="preserve"> </v>
      </c>
      <c r="J176" s="487" t="str">
        <f>'Fun Patches'!C36</f>
        <v>&lt;List Patch Here&gt;</v>
      </c>
      <c r="K176" s="488"/>
      <c r="L176" s="288" t="str">
        <f>IF('Fun Patches'!K36="A","A"," ")</f>
        <v xml:space="preserve"> </v>
      </c>
    </row>
    <row r="177" spans="6:12" x14ac:dyDescent="0.2">
      <c r="F177" s="487" t="str">
        <f>'Fun Patches'!C18</f>
        <v>&lt;List Patch Here&gt;</v>
      </c>
      <c r="G177" s="488"/>
      <c r="H177" s="288" t="str">
        <f>IF('Fun Patches'!K18="A","A"," ")</f>
        <v xml:space="preserve"> </v>
      </c>
      <c r="J177" s="487" t="str">
        <f>'Fun Patches'!C37</f>
        <v>&lt;List Patch Here&gt;</v>
      </c>
      <c r="K177" s="488"/>
      <c r="L177" s="288" t="str">
        <f>IF('Fun Patches'!K37="A","A"," ")</f>
        <v xml:space="preserve"> </v>
      </c>
    </row>
    <row r="178" spans="6:12" x14ac:dyDescent="0.2">
      <c r="F178" s="487" t="str">
        <f>'Fun Patches'!C19</f>
        <v>&lt;List Patch Here&gt;</v>
      </c>
      <c r="G178" s="488"/>
      <c r="H178" s="288" t="str">
        <f>IF('Fun Patches'!K19="A","A"," ")</f>
        <v xml:space="preserve"> </v>
      </c>
      <c r="J178" s="487" t="str">
        <f>'Fun Patches'!C38</f>
        <v>&lt;List Patch Here&gt;</v>
      </c>
      <c r="K178" s="488"/>
      <c r="L178" s="288" t="str">
        <f>IF('Fun Patches'!K38="A","A"," ")</f>
        <v xml:space="preserve"> </v>
      </c>
    </row>
    <row r="179" spans="6:12" x14ac:dyDescent="0.2">
      <c r="F179" s="487" t="str">
        <f>'Fun Patches'!C20</f>
        <v>&lt;List Patch Here&gt;</v>
      </c>
      <c r="G179" s="488"/>
      <c r="H179" s="288" t="str">
        <f>IF('Fun Patches'!K20="A","A"," ")</f>
        <v xml:space="preserve"> </v>
      </c>
      <c r="J179" s="487" t="str">
        <f>'Fun Patches'!C39</f>
        <v>&lt;List Patch Here&gt;</v>
      </c>
      <c r="K179" s="488"/>
      <c r="L179" s="288" t="str">
        <f>IF('Fun Patches'!K39="A","A"," ")</f>
        <v xml:space="preserve"> </v>
      </c>
    </row>
    <row r="180" spans="6:12" x14ac:dyDescent="0.2">
      <c r="F180" s="487" t="str">
        <f>'Fun Patches'!C21</f>
        <v>&lt;List Patch Here&gt;</v>
      </c>
      <c r="G180" s="488"/>
      <c r="H180" s="288" t="str">
        <f>IF('Fun Patches'!K21="A","A"," ")</f>
        <v xml:space="preserve"> </v>
      </c>
      <c r="J180" s="487" t="str">
        <f>'Fun Patches'!C40</f>
        <v>&lt;List Patch Here&gt;</v>
      </c>
      <c r="K180" s="488"/>
      <c r="L180" s="288" t="str">
        <f>IF('Fun Patches'!K40="A","A"," ")</f>
        <v xml:space="preserve"> </v>
      </c>
    </row>
    <row r="181" spans="6:12" x14ac:dyDescent="0.2">
      <c r="F181" s="487" t="str">
        <f>'Fun Patches'!C22</f>
        <v>&lt;List Patch Here&gt;</v>
      </c>
      <c r="G181" s="488"/>
      <c r="H181" s="288" t="str">
        <f>IF('Fun Patches'!K22="A","A"," ")</f>
        <v xml:space="preserve"> </v>
      </c>
      <c r="J181" s="487" t="str">
        <f>'Fun Patches'!C41</f>
        <v>&lt;List Patch Here&gt;</v>
      </c>
      <c r="K181" s="488"/>
      <c r="L181" s="288" t="str">
        <f>IF('Fun Patches'!K41="A","A"," ")</f>
        <v xml:space="preserve"> </v>
      </c>
    </row>
    <row r="182" spans="6:12" x14ac:dyDescent="0.2">
      <c r="F182" s="487" t="str">
        <f>'Fun Patches'!C23</f>
        <v>&lt;List Patch Here&gt;</v>
      </c>
      <c r="G182" s="488"/>
      <c r="H182" s="288" t="str">
        <f>IF('Fun Patches'!K23="A","A"," ")</f>
        <v xml:space="preserve"> </v>
      </c>
      <c r="J182" s="487" t="str">
        <f>'Fun Patches'!C42</f>
        <v>&lt;List Patch Here&gt;</v>
      </c>
      <c r="K182" s="488"/>
      <c r="L182" s="288" t="str">
        <f>IF('Fun Patches'!K42="A","A","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AI/pA3mC9YkS6dNOJLVb6NckL/14yxg1K1speTYozi+bI6+nav/ms0TUSITWI0x1Oxk8bKAPOoDgeXKz6Cf/QA==" saltValue="OZlfaqNTcaYDzad/OhYOpQ==" spinCount="100000" sheet="1" objects="1" scenarios="1" selectLockedCells="1" selectUnlockedCells="1"/>
  <mergeCells count="162">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68:G168"/>
    <mergeCell ref="J171:K171"/>
    <mergeCell ref="J172:K172"/>
    <mergeCell ref="J163:L163"/>
    <mergeCell ref="J164:K164"/>
    <mergeCell ref="J165:K165"/>
    <mergeCell ref="N164:O164"/>
    <mergeCell ref="F177:G177"/>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3:K173"/>
    <mergeCell ref="J174:K174"/>
    <mergeCell ref="J175:K175"/>
    <mergeCell ref="J176:K176"/>
    <mergeCell ref="F164:G164"/>
    <mergeCell ref="J177:K177"/>
    <mergeCell ref="F171:G171"/>
    <mergeCell ref="F172:G172"/>
    <mergeCell ref="F173:G173"/>
    <mergeCell ref="F165:G165"/>
    <mergeCell ref="J178:K178"/>
    <mergeCell ref="F166:G166"/>
    <mergeCell ref="J179:K179"/>
    <mergeCell ref="F167:G167"/>
    <mergeCell ref="J166:K166"/>
    <mergeCell ref="A85:B85"/>
    <mergeCell ref="Q107:R107"/>
    <mergeCell ref="Q113:R113"/>
    <mergeCell ref="N163:P163"/>
    <mergeCell ref="J167:K167"/>
    <mergeCell ref="J168:K168"/>
    <mergeCell ref="J169:K169"/>
    <mergeCell ref="J170:K170"/>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A83:C83"/>
    <mergeCell ref="Q105:R105"/>
    <mergeCell ref="A84:B84"/>
    <mergeCell ref="Q106:R106"/>
    <mergeCell ref="Q101:R101"/>
    <mergeCell ref="A80:C80"/>
    <mergeCell ref="I92:K92"/>
    <mergeCell ref="Q102:R102"/>
    <mergeCell ref="A81:B81"/>
    <mergeCell ref="Q103:R103"/>
    <mergeCell ref="Q98:R98"/>
    <mergeCell ref="A77:B77"/>
    <mergeCell ref="Q99:R99"/>
    <mergeCell ref="A78:B78"/>
    <mergeCell ref="Q100:R100"/>
    <mergeCell ref="A73:B73"/>
    <mergeCell ref="Q95:R95"/>
    <mergeCell ref="A74:B74"/>
    <mergeCell ref="Q96:R96"/>
    <mergeCell ref="A75:B75"/>
    <mergeCell ref="Q97:R97"/>
    <mergeCell ref="A82:B82"/>
    <mergeCell ref="Q92:S92"/>
    <mergeCell ref="E71:G71"/>
    <mergeCell ref="I71:K71"/>
    <mergeCell ref="M71:O71"/>
    <mergeCell ref="Q93:R93"/>
    <mergeCell ref="A72:C72"/>
    <mergeCell ref="Q94:R94"/>
    <mergeCell ref="Q71:S71"/>
    <mergeCell ref="A89:C89"/>
    <mergeCell ref="A86:C86"/>
    <mergeCell ref="A87:B87"/>
    <mergeCell ref="A76:B76"/>
    <mergeCell ref="M92:O92"/>
    <mergeCell ref="A79:B79"/>
    <mergeCell ref="M53:O53"/>
    <mergeCell ref="I57:K57"/>
    <mergeCell ref="E61:G61"/>
    <mergeCell ref="A65:C65"/>
    <mergeCell ref="A70:C70"/>
    <mergeCell ref="E70:G70"/>
    <mergeCell ref="I70:K70"/>
    <mergeCell ref="M70:O70"/>
    <mergeCell ref="Q70:S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366"/>
  <sheetViews>
    <sheetView showGridLines="0" topLeftCell="A70" zoomScale="90" zoomScaleNormal="90" workbookViewId="0">
      <selection activeCell="J76" sqref="J76"/>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9</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IF(Badges!L58="A","A"," ")</f>
        <v xml:space="preserve"> </v>
      </c>
      <c r="I4" s="280"/>
      <c r="J4" s="283" t="str">
        <f>Badges!C132</f>
        <v>Make a pinch pot</v>
      </c>
      <c r="K4" s="281" t="str">
        <f>IF(Badges!L132="A","A"," ")</f>
        <v xml:space="preserve"> </v>
      </c>
      <c r="M4" s="280"/>
      <c r="N4" s="283" t="str">
        <f>Badges!C205</f>
        <v>GORP</v>
      </c>
      <c r="O4" s="281" t="str">
        <f>IF(Badges!L205="A","A"," ")</f>
        <v xml:space="preserve"> </v>
      </c>
      <c r="Q4" s="280"/>
      <c r="R4" s="283" t="str">
        <f>Badges!C279</f>
        <v>If you have a pet of your own, make</v>
      </c>
      <c r="S4" s="281" t="str">
        <f>IF(Badges!L279="A","A"," ")</f>
        <v xml:space="preserve"> </v>
      </c>
      <c r="T4" s="526"/>
      <c r="U4" s="526"/>
    </row>
    <row r="5" spans="1:21" ht="12.75" customHeight="1" x14ac:dyDescent="0.2">
      <c r="A5" s="514" t="str">
        <f>Summary!A5</f>
        <v>Computer Expert</v>
      </c>
      <c r="B5" s="515"/>
      <c r="C5" s="330" t="str">
        <f>IF(Badges!L28="C","C",IF(Badges!L28="P","P",""))</f>
        <v/>
      </c>
      <c r="E5" s="280"/>
      <c r="F5" s="283" t="str">
        <f>Badges!C59</f>
        <v>Ask a dancer for help</v>
      </c>
      <c r="G5" s="281" t="str">
        <f>IF(Badges!L59="A","A"," ")</f>
        <v xml:space="preserve"> </v>
      </c>
      <c r="I5" s="280"/>
      <c r="J5" s="283" t="str">
        <f>Badges!C133</f>
        <v>Make a coil pot</v>
      </c>
      <c r="K5" s="281" t="str">
        <f>IF(Badges!L133="A","A"," ")</f>
        <v xml:space="preserve"> </v>
      </c>
      <c r="M5" s="280"/>
      <c r="N5" s="283" t="str">
        <f>Badges!C206</f>
        <v>Make a "walking salad"</v>
      </c>
      <c r="O5" s="281" t="str">
        <f>IF(Badges!L206="A","A"," ")</f>
        <v xml:space="preserve"> </v>
      </c>
      <c r="Q5" s="280"/>
      <c r="R5" s="283" t="str">
        <f>Badges!C280</f>
        <v>Volunteer to feed someone else's</v>
      </c>
      <c r="S5" s="281" t="str">
        <f>IF(Badges!L280="A","A"," ")</f>
        <v xml:space="preserve"> </v>
      </c>
      <c r="T5" s="526"/>
      <c r="U5" s="526"/>
    </row>
    <row r="6" spans="1:21" ht="12.75" customHeight="1" x14ac:dyDescent="0.2">
      <c r="A6" s="503" t="str">
        <f>Summary!A6</f>
        <v>My Best Self</v>
      </c>
      <c r="B6" s="504"/>
      <c r="C6" s="282" t="str">
        <f>IF(Badges!L51="C","C",IF(Badges!L51="P","P",""))</f>
        <v/>
      </c>
      <c r="E6" s="280"/>
      <c r="F6" s="283" t="str">
        <f>Badges!C60</f>
        <v>Try "dancersise"</v>
      </c>
      <c r="G6" s="281" t="str">
        <f>IF(Badges!L60="A","A"," ")</f>
        <v xml:space="preserve"> </v>
      </c>
      <c r="I6" s="280"/>
      <c r="J6" s="283" t="str">
        <f>Badges!C134</f>
        <v>Make a slab pot</v>
      </c>
      <c r="K6" s="281" t="str">
        <f>IF(Badges!L134="A","A"," ")</f>
        <v xml:space="preserve"> </v>
      </c>
      <c r="M6" s="280"/>
      <c r="N6" s="283" t="str">
        <f>Badges!C207</f>
        <v>Bring a "nose-bag lunch"</v>
      </c>
      <c r="O6" s="281" t="str">
        <f>IF(Badges!L207="A","A"," ")</f>
        <v xml:space="preserve"> </v>
      </c>
      <c r="Q6" s="280"/>
      <c r="R6" s="283" t="str">
        <f>Badges!C281</f>
        <v>Make a pet budget for two pets</v>
      </c>
      <c r="S6" s="281" t="str">
        <f>IF(Badges!L281="A","A"," ")</f>
        <v xml:space="preserve"> </v>
      </c>
      <c r="T6" s="526"/>
      <c r="U6" s="526"/>
    </row>
    <row r="7" spans="1:21" x14ac:dyDescent="0.2">
      <c r="A7" s="503" t="str">
        <f>Summary!A7</f>
        <v>Dancer</v>
      </c>
      <c r="B7" s="504"/>
      <c r="C7" s="282" t="str">
        <f>IF(Badges!L74="C","C",IF(Badges!L74="P","P",""))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IF(Badges!L97="C","C",IF(Badges!L97="P","P",""))</f>
        <v/>
      </c>
      <c r="E8" s="280"/>
      <c r="F8" s="283" t="str">
        <f>Badges!C62</f>
        <v>Head to the studio</v>
      </c>
      <c r="G8" s="281" t="str">
        <f>IF(Badges!L62="A","A"," ")</f>
        <v xml:space="preserve"> </v>
      </c>
      <c r="I8" s="280"/>
      <c r="J8" s="283" t="str">
        <f>Badges!C136</f>
        <v>Decorate a tile</v>
      </c>
      <c r="K8" s="281" t="str">
        <f>IF(Badges!L136="A","A"," ")</f>
        <v xml:space="preserve"> </v>
      </c>
      <c r="M8" s="280"/>
      <c r="N8" s="283" t="str">
        <f>Badges!C209</f>
        <v>Have a scavenger hunt</v>
      </c>
      <c r="O8" s="281" t="str">
        <f>IF(Badges!L209="A","A"," ")</f>
        <v xml:space="preserve"> </v>
      </c>
      <c r="Q8" s="280">
        <v>1</v>
      </c>
      <c r="R8" s="283" t="str">
        <f>Badges!C285</f>
        <v>Try a scavenger hunt</v>
      </c>
      <c r="S8" s="294"/>
    </row>
    <row r="9" spans="1:21" x14ac:dyDescent="0.2">
      <c r="A9" s="512" t="str">
        <f>Summary!A9</f>
        <v>My Family Story</v>
      </c>
      <c r="B9" s="513"/>
      <c r="C9" s="329" t="str">
        <f>IF(Badges!L120="C","C",IF(Badges!L120="P","P",""))</f>
        <v/>
      </c>
      <c r="E9" s="280"/>
      <c r="F9" s="283" t="str">
        <f>Badges!C63</f>
        <v>Team up with an adult to find</v>
      </c>
      <c r="G9" s="281" t="str">
        <f>IF(Badges!L63="A","A"," ")</f>
        <v xml:space="preserve"> </v>
      </c>
      <c r="I9" s="280"/>
      <c r="J9" s="283" t="str">
        <f>Badges!C137</f>
        <v>Make a pinch or slab sculpture</v>
      </c>
      <c r="K9" s="281" t="str">
        <f>IF(Badges!L137="A","A"," ")</f>
        <v xml:space="preserve"> </v>
      </c>
      <c r="M9" s="280"/>
      <c r="N9" s="283" t="str">
        <f>Badges!C210</f>
        <v>Play "I Spy"</v>
      </c>
      <c r="O9" s="281" t="str">
        <f>IF(Badges!L210="A","A"," ")</f>
        <v xml:space="preserve"> </v>
      </c>
      <c r="Q9" s="280"/>
      <c r="R9" s="283" t="str">
        <f>Badges!C286</f>
        <v>Find it</v>
      </c>
      <c r="S9" s="281" t="str">
        <f>IF(Badges!L286="A","A"," ")</f>
        <v xml:space="preserve"> </v>
      </c>
    </row>
    <row r="10" spans="1:21" x14ac:dyDescent="0.2">
      <c r="A10" s="505" t="str">
        <f>Summary!A10</f>
        <v>It's Your Planet -- Love It!</v>
      </c>
      <c r="B10" s="505"/>
      <c r="C10" s="505"/>
      <c r="E10" s="280"/>
      <c r="F10" s="283" t="str">
        <f>Badges!C64</f>
        <v>Pretend you're a Girl Scout</v>
      </c>
      <c r="G10" s="281" t="str">
        <f>IF(Badges!L64="A","A"," ")</f>
        <v xml:space="preserve"> </v>
      </c>
      <c r="I10" s="280"/>
      <c r="J10" s="283" t="str">
        <f>Badges!C138</f>
        <v>Make beads for jewelry</v>
      </c>
      <c r="K10" s="281" t="str">
        <f>IF(Badges!L138="A","A"," ")</f>
        <v xml:space="preserve"> </v>
      </c>
      <c r="M10" s="280"/>
      <c r="N10" s="283" t="str">
        <f>Badges!C211</f>
        <v>Do a detective hike</v>
      </c>
      <c r="O10" s="281" t="str">
        <f>IF(Badges!L211="A","A"," ")</f>
        <v xml:space="preserve"> </v>
      </c>
      <c r="Q10" s="280"/>
      <c r="R10" s="283" t="str">
        <f>Badges!C287</f>
        <v>See it</v>
      </c>
      <c r="S10" s="281" t="str">
        <f>IF(Badges!L287="A","A"," ")</f>
        <v xml:space="preserve"> </v>
      </c>
    </row>
    <row r="11" spans="1:21" x14ac:dyDescent="0.2">
      <c r="A11" s="514" t="str">
        <f>Summary!A11</f>
        <v>Potter</v>
      </c>
      <c r="B11" s="515"/>
      <c r="C11" s="330" t="str">
        <f>IF(Badges!L144="C","C",IF(Badges!L144="P","P",""))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IF(Badges!L288="A","A"," ")</f>
        <v xml:space="preserve"> </v>
      </c>
    </row>
    <row r="12" spans="1:21" x14ac:dyDescent="0.2">
      <c r="A12" s="503" t="str">
        <f>Summary!A12</f>
        <v>Household Elf</v>
      </c>
      <c r="B12" s="504"/>
      <c r="C12" s="282" t="str">
        <f>IF(Badges!L167="C","C",IF(Badges!L167="P","P",""))</f>
        <v/>
      </c>
      <c r="E12" s="280"/>
      <c r="F12" s="283" t="str">
        <f>Badges!C66</f>
        <v>Create a special-occasion dance</v>
      </c>
      <c r="G12" s="281" t="str">
        <f>IF(Badges!L66="A","A"," ")</f>
        <v xml:space="preserve"> </v>
      </c>
      <c r="I12" s="280"/>
      <c r="J12" s="283" t="str">
        <f>Badges!C140</f>
        <v>Dip your pottery</v>
      </c>
      <c r="K12" s="281" t="str">
        <f>IF(Badges!L140="A","A","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IF(Badges!L190="C","C",IF(Badges!L190="P","P",""))</f>
        <v/>
      </c>
      <c r="E13" s="280"/>
      <c r="F13" s="283" t="str">
        <f>Badges!C67</f>
        <v>Use dance to tell a story</v>
      </c>
      <c r="G13" s="281" t="str">
        <f>IF(Badges!L67="A","A"," ")</f>
        <v xml:space="preserve"> </v>
      </c>
      <c r="I13" s="280"/>
      <c r="J13" s="283" t="str">
        <f>Badges!C141</f>
        <v>Paint on glaze</v>
      </c>
      <c r="K13" s="281" t="str">
        <f>IF(Badges!L141="A","A"," ")</f>
        <v xml:space="preserve"> </v>
      </c>
      <c r="M13" s="280"/>
      <c r="N13" s="283" t="str">
        <f>Badges!C216</f>
        <v>Set your alarm</v>
      </c>
      <c r="O13" s="281" t="str">
        <f>IF(Badges!L216="A","A"," ")</f>
        <v xml:space="preserve"> </v>
      </c>
      <c r="Q13" s="280"/>
      <c r="R13" s="283" t="str">
        <f>Badges!C290</f>
        <v>Get a clue</v>
      </c>
      <c r="S13" s="281" t="str">
        <f>IF(Badges!L290="A","A"," ")</f>
        <v xml:space="preserve"> </v>
      </c>
    </row>
    <row r="14" spans="1:21" x14ac:dyDescent="0.2">
      <c r="A14" s="503" t="str">
        <f>Summary!A14</f>
        <v>Hiker</v>
      </c>
      <c r="B14" s="504"/>
      <c r="C14" s="282" t="str">
        <f>IF(Badges!L213="C","C",IF(Badges!L213="P","P",""))</f>
        <v/>
      </c>
      <c r="E14" s="280"/>
      <c r="F14" s="283" t="str">
        <f>Badges!C68</f>
        <v>Make up a dance to your favorite</v>
      </c>
      <c r="G14" s="281" t="str">
        <f>IF(Badges!L68="A","A"," ")</f>
        <v xml:space="preserve"> </v>
      </c>
      <c r="I14" s="280"/>
      <c r="J14" s="283" t="str">
        <f>Badges!C142</f>
        <v>Sponge paint your pottery</v>
      </c>
      <c r="K14" s="281" t="str">
        <f>IF(Badges!L142="A","A"," ")</f>
        <v xml:space="preserve"> </v>
      </c>
      <c r="M14" s="280"/>
      <c r="N14" s="283" t="str">
        <f>Badges!C217</f>
        <v>Lay out your clothes</v>
      </c>
      <c r="O14" s="281" t="str">
        <f>IF(Badges!L217="A","A"," ")</f>
        <v xml:space="preserve"> </v>
      </c>
      <c r="Q14" s="280"/>
      <c r="R14" s="283" t="str">
        <f>Badges!C291</f>
        <v>Mystery box</v>
      </c>
      <c r="S14" s="281" t="str">
        <f>IF(Badges!L291="A","A"," ")</f>
        <v xml:space="preserve"> </v>
      </c>
    </row>
    <row r="15" spans="1:21" x14ac:dyDescent="0.2">
      <c r="A15" s="512" t="str">
        <f>Summary!A15</f>
        <v>My Great Day</v>
      </c>
      <c r="B15" s="513"/>
      <c r="C15" s="329" t="str">
        <f>IF(Badges!L236="C","C",IF(Badges!L236="P","P",""))</f>
        <v/>
      </c>
      <c r="E15" s="280">
        <v>5</v>
      </c>
      <c r="F15" s="283" t="str">
        <f>Badges!C69</f>
        <v>Show your moves</v>
      </c>
      <c r="G15" s="294"/>
      <c r="I15" s="489" t="str">
        <f>Badges!B145</f>
        <v>Household Elf</v>
      </c>
      <c r="J15" s="490"/>
      <c r="K15" s="490"/>
      <c r="M15" s="280"/>
      <c r="N15" s="283" t="str">
        <f>Badges!C218</f>
        <v>Make your bed</v>
      </c>
      <c r="O15" s="281" t="str">
        <f>IF(Badges!L218="A","A"," ")</f>
        <v xml:space="preserve"> </v>
      </c>
      <c r="Q15" s="280"/>
      <c r="R15" s="283" t="str">
        <f>Badges!C292</f>
        <v>Who's who</v>
      </c>
      <c r="S15" s="281" t="str">
        <f>IF(Badges!L292="A","A"," ")</f>
        <v xml:space="preserve"> </v>
      </c>
    </row>
    <row r="16" spans="1:21" x14ac:dyDescent="0.2">
      <c r="A16" s="505" t="str">
        <f>Summary!A16</f>
        <v>It's Your Story -- Tell It!</v>
      </c>
      <c r="B16" s="505"/>
      <c r="C16" s="505"/>
      <c r="E16" s="280"/>
      <c r="F16" s="283" t="str">
        <f>Badges!C70</f>
        <v>Throw a dance party</v>
      </c>
      <c r="G16" s="281" t="str">
        <f>IF(Badges!L70="A","A","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IF(Badges!L260="C","C",IF(Badges!L260="P","P",""))</f>
        <v/>
      </c>
      <c r="E17" s="280"/>
      <c r="F17" s="283" t="str">
        <f>Badges!C71</f>
        <v>Perform a dance show for your</v>
      </c>
      <c r="G17" s="281" t="str">
        <f>IF(Badges!L71="A","A"," ")</f>
        <v xml:space="preserve"> </v>
      </c>
      <c r="I17" s="280"/>
      <c r="J17" s="283" t="str">
        <f>Badges!C147</f>
        <v>Be a light-saver</v>
      </c>
      <c r="K17" s="281" t="str">
        <f>IF(Badges!L146="A","A"," ")</f>
        <v xml:space="preserve"> </v>
      </c>
      <c r="M17" s="280"/>
      <c r="N17" s="283" t="str">
        <f>Badges!C220</f>
        <v>Sort your school supplies</v>
      </c>
      <c r="O17" s="281" t="str">
        <f>IF(Badges!L220="A","A"," ")</f>
        <v xml:space="preserve"> </v>
      </c>
      <c r="Q17" s="280"/>
      <c r="R17" s="283" t="str">
        <f>Badges!C294</f>
        <v>Pin the tail on…</v>
      </c>
      <c r="S17" s="281" t="str">
        <f>IF(Badges!L294="A","A"," ")</f>
        <v xml:space="preserve"> </v>
      </c>
    </row>
    <row r="18" spans="1:19" x14ac:dyDescent="0.2">
      <c r="A18" s="503" t="str">
        <f>Summary!A18</f>
        <v>Pets</v>
      </c>
      <c r="B18" s="504"/>
      <c r="C18" s="282" t="str">
        <f>IF(Badges!L283="C","C",IF(Badges!L283="P","P",""))</f>
        <v/>
      </c>
      <c r="E18" s="280"/>
      <c r="F18" s="283" t="str">
        <f>Badges!C72</f>
        <v>Perform a dance for your family</v>
      </c>
      <c r="G18" s="281" t="str">
        <f>IF(Badges!L72="A","A"," ")</f>
        <v xml:space="preserve"> </v>
      </c>
      <c r="I18" s="280"/>
      <c r="J18" s="283" t="str">
        <f>Badges!C148</f>
        <v>Go on an energy scavenger hunt</v>
      </c>
      <c r="K18" s="281" t="str">
        <f>IF(Badges!L147="A","A"," ")</f>
        <v xml:space="preserve"> </v>
      </c>
      <c r="M18" s="280"/>
      <c r="N18" s="283" t="str">
        <f>Badges!C221</f>
        <v>Make and label play-stuff bins</v>
      </c>
      <c r="O18" s="281" t="str">
        <f>IF(Badges!L221="A","A"," ")</f>
        <v xml:space="preserve"> </v>
      </c>
      <c r="Q18" s="280"/>
      <c r="R18" s="283" t="str">
        <f>Badges!C295</f>
        <v>Heat things up</v>
      </c>
      <c r="S18" s="281" t="str">
        <f>IF(Badges!L295="A","A"," ")</f>
        <v xml:space="preserve"> </v>
      </c>
    </row>
    <row r="19" spans="1:19" x14ac:dyDescent="0.2">
      <c r="A19" s="503" t="str">
        <f>Summary!A19</f>
        <v>Making Games</v>
      </c>
      <c r="B19" s="504"/>
      <c r="C19" s="282" t="str">
        <f>IF(Badges!L306="C","C",IF(Badges!L306="P","P",""))</f>
        <v/>
      </c>
      <c r="E19" s="489" t="str">
        <f>Badges!B75</f>
        <v>Home Scientist</v>
      </c>
      <c r="F19" s="490"/>
      <c r="G19" s="490"/>
      <c r="I19" s="280"/>
      <c r="J19" s="283" t="str">
        <f>Badges!C149</f>
        <v>Find out about three ways to use</v>
      </c>
      <c r="K19" s="281" t="str">
        <f>IF(Badges!L148="A","A"," ")</f>
        <v xml:space="preserve"> </v>
      </c>
      <c r="M19" s="280"/>
      <c r="N19" s="283" t="str">
        <f>Badges!C222</f>
        <v>Organize your clothes</v>
      </c>
      <c r="O19" s="281" t="str">
        <f>IF(Badges!L222="A","A"," ")</f>
        <v xml:space="preserve"> </v>
      </c>
      <c r="Q19" s="280"/>
      <c r="R19" s="283" t="str">
        <f>Badges!C296</f>
        <v>Race day</v>
      </c>
      <c r="S19" s="281" t="str">
        <f>IF(Badges!L296="A","A"," ")</f>
        <v xml:space="preserve"> </v>
      </c>
    </row>
    <row r="20" spans="1:19" x14ac:dyDescent="0.2">
      <c r="A20" s="503" t="str">
        <f>Summary!A20</f>
        <v>Inventor</v>
      </c>
      <c r="B20" s="504"/>
      <c r="C20" s="282" t="str">
        <f>IF(Badges!L329="C","C",IF(Badges!L329="P","P",""))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IF(Badges!L352="C","C",IF(Badges!L352="P","P",""))</f>
        <v/>
      </c>
      <c r="E21" s="280"/>
      <c r="F21" s="283" t="str">
        <f>Badges!C77</f>
        <v>Make a salad dressing</v>
      </c>
      <c r="G21" s="281" t="str">
        <f>IF(Badges!L77="A","A"," ")</f>
        <v xml:space="preserve"> </v>
      </c>
      <c r="I21" s="280"/>
      <c r="J21" s="283" t="str">
        <f>Badges!C151</f>
        <v>Use less water by taking shorter</v>
      </c>
      <c r="K21" s="281" t="str">
        <f>IF(Badges!L150="A","A"," ")</f>
        <v xml:space="preserve"> </v>
      </c>
      <c r="M21" s="280"/>
      <c r="N21" s="283" t="str">
        <f>Badges!C224</f>
        <v>Create your own homework space</v>
      </c>
      <c r="O21" s="281" t="str">
        <f>IF(Badges!L224="A","A"," ")</f>
        <v xml:space="preserve"> </v>
      </c>
      <c r="Q21" s="280"/>
      <c r="R21" s="283" t="str">
        <f>Badges!C298</f>
        <v>You're It</v>
      </c>
      <c r="S21" s="281" t="str">
        <f>IF(Badges!L298="A","A"," ")</f>
        <v xml:space="preserve"> </v>
      </c>
    </row>
    <row r="22" spans="1:19" x14ac:dyDescent="0.2">
      <c r="A22" s="217"/>
      <c r="B22" s="327"/>
      <c r="C22" s="296"/>
      <c r="E22" s="280"/>
      <c r="F22" s="283" t="str">
        <f>Badges!C78</f>
        <v>Grow rock candy</v>
      </c>
      <c r="G22" s="281" t="str">
        <f>IF(Badges!L78="A","A"," ")</f>
        <v xml:space="preserve"> </v>
      </c>
      <c r="I22" s="280"/>
      <c r="J22" s="283" t="str">
        <f>Badges!C152</f>
        <v>Turn off the faucet when brushing</v>
      </c>
      <c r="K22" s="281" t="str">
        <f>IF(Badges!L151="A","A"," ")</f>
        <v xml:space="preserve"> </v>
      </c>
      <c r="M22" s="280"/>
      <c r="N22" s="283" t="str">
        <f>Badges!C225</f>
        <v>Make a homework station</v>
      </c>
      <c r="O22" s="281" t="str">
        <f>IF(Badges!L225="A","A"," ")</f>
        <v xml:space="preserve"> </v>
      </c>
      <c r="Q22" s="280"/>
      <c r="R22" s="283" t="str">
        <f>Badges!C299</f>
        <v>Duck, Duck, "Moo"-se</v>
      </c>
      <c r="S22" s="281" t="str">
        <f>IF(Badges!L299="A","A"," ")</f>
        <v xml:space="preserve"> </v>
      </c>
    </row>
    <row r="23" spans="1:19" x14ac:dyDescent="0.2">
      <c r="A23" s="489" t="str">
        <f>Badges!B6</f>
        <v>Computer Expert</v>
      </c>
      <c r="B23" s="490"/>
      <c r="C23" s="490"/>
      <c r="E23" s="280"/>
      <c r="F23" s="283" t="str">
        <f>Badges!C79</f>
        <v>Make your own ice cream</v>
      </c>
      <c r="G23" s="281" t="str">
        <f>IF(Badges!L79="A","A"," ")</f>
        <v xml:space="preserve"> </v>
      </c>
      <c r="I23" s="280"/>
      <c r="J23" s="283" t="str">
        <f>Badges!C153</f>
        <v>Find three ways to save water</v>
      </c>
      <c r="K23" s="281" t="str">
        <f>IF(Badges!L152="A","A"," ")</f>
        <v xml:space="preserve"> </v>
      </c>
      <c r="M23" s="280"/>
      <c r="N23" s="283" t="str">
        <f>Badges!C226</f>
        <v>Make a homework schedule</v>
      </c>
      <c r="O23" s="281" t="str">
        <f>IF(Badges!L226="A","A"," ")</f>
        <v xml:space="preserve"> </v>
      </c>
      <c r="Q23" s="280"/>
      <c r="R23" s="283" t="str">
        <f>Badges!C300</f>
        <v>Hop to it</v>
      </c>
      <c r="S23" s="281" t="str">
        <f>IF(Badges!L300="A","A","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IF(Badges!L8="A","A"," ")</f>
        <v xml:space="preserve"> </v>
      </c>
      <c r="E25" s="280"/>
      <c r="F25" s="283" t="str">
        <f>Badges!C81</f>
        <v>Follow the balloon leader</v>
      </c>
      <c r="G25" s="281" t="str">
        <f>IF(Badges!L81="A","A"," ")</f>
        <v xml:space="preserve"> </v>
      </c>
      <c r="I25" s="280"/>
      <c r="J25" s="283" t="str">
        <f>Badges!C155</f>
        <v>Make a natural cleaner</v>
      </c>
      <c r="K25" s="281" t="str">
        <f>IF(Badges!L154="A","A"," ")</f>
        <v xml:space="preserve"> </v>
      </c>
      <c r="M25" s="280"/>
      <c r="N25" s="283" t="str">
        <f>Badges!C228</f>
        <v>Make a "special dates" calendar</v>
      </c>
      <c r="O25" s="281" t="str">
        <f>IF(Badges!L228="A","A"," ")</f>
        <v xml:space="preserve"> </v>
      </c>
      <c r="Q25" s="280"/>
      <c r="R25" s="283" t="str">
        <f>Badges!C302</f>
        <v>Queen of the court</v>
      </c>
      <c r="S25" s="281" t="str">
        <f>IF(Badges!L302="A","A"," ")</f>
        <v xml:space="preserve"> </v>
      </c>
    </row>
    <row r="26" spans="1:19" x14ac:dyDescent="0.2">
      <c r="A26" s="280"/>
      <c r="B26" s="283" t="str">
        <f>Badges!C9</f>
        <v>Create a cool card</v>
      </c>
      <c r="C26" s="281" t="str">
        <f>IF(Badges!L9="A","A"," ")</f>
        <v xml:space="preserve"> </v>
      </c>
      <c r="E26" s="280"/>
      <c r="F26" s="283" t="str">
        <f>Badges!C82</f>
        <v>Make pepper dance</v>
      </c>
      <c r="G26" s="281" t="str">
        <f>IF(Badges!L82="A","A"," ")</f>
        <v xml:space="preserve"> </v>
      </c>
      <c r="I26" s="280"/>
      <c r="J26" s="283" t="str">
        <f>Badges!C156</f>
        <v>Make a natural spray to use on</v>
      </c>
      <c r="K26" s="281" t="str">
        <f>IF(Badges!L155="A","A"," ")</f>
        <v xml:space="preserve"> </v>
      </c>
      <c r="M26" s="280"/>
      <c r="N26" s="283" t="str">
        <f>Badges!C229</f>
        <v>Make a family activities schedule</v>
      </c>
      <c r="O26" s="281" t="str">
        <f>IF(Badges!L229="A","A"," ")</f>
        <v xml:space="preserve"> </v>
      </c>
      <c r="Q26" s="280"/>
      <c r="R26" s="283" t="str">
        <f>Badges!C303</f>
        <v>Field of dreams</v>
      </c>
      <c r="S26" s="281" t="str">
        <f>IF(Badges!L303="A","A"," ")</f>
        <v xml:space="preserve"> </v>
      </c>
    </row>
    <row r="27" spans="1:19" x14ac:dyDescent="0.2">
      <c r="A27" s="280"/>
      <c r="B27" s="283" t="str">
        <f>Badges!C10</f>
        <v>Build a bookmark</v>
      </c>
      <c r="C27" s="281" t="str">
        <f>IF(Badges!L10="A","A"," ")</f>
        <v xml:space="preserve"> </v>
      </c>
      <c r="E27" s="280"/>
      <c r="F27" s="283" t="str">
        <f>Badges!C79</f>
        <v>Make your own ice cream</v>
      </c>
      <c r="G27" s="281" t="str">
        <f>IF(Badges!L83="A","A"," ")</f>
        <v xml:space="preserve"> </v>
      </c>
      <c r="I27" s="280"/>
      <c r="J27" s="283" t="str">
        <f>Badges!C157</f>
        <v>Take your own reusable bag to the</v>
      </c>
      <c r="K27" s="281" t="str">
        <f>IF(Badges!L156="A","A"," ")</f>
        <v xml:space="preserve"> </v>
      </c>
      <c r="M27" s="280"/>
      <c r="N27" s="283" t="str">
        <f>Badges!C230</f>
        <v>Be a family grocery helper</v>
      </c>
      <c r="O27" s="281" t="str">
        <f>IF(Badges!L230="A","A"," ")</f>
        <v xml:space="preserve"> </v>
      </c>
      <c r="Q27" s="280"/>
      <c r="R27" s="283" t="str">
        <f>Badges!C304</f>
        <v>The new ballpark</v>
      </c>
      <c r="S27" s="281" t="str">
        <f>IF(Badges!L304="A","A","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IF(Badges!L12="A","A"," ")</f>
        <v xml:space="preserve"> </v>
      </c>
      <c r="E29" s="280"/>
      <c r="F29" s="283" t="str">
        <f>Badges!C85</f>
        <v>Eggs in salt water</v>
      </c>
      <c r="G29" s="281" t="str">
        <f>IF(Badges!L85="A","A"," ")</f>
        <v xml:space="preserve"> </v>
      </c>
      <c r="I29" s="280"/>
      <c r="J29" s="283" t="str">
        <f>Badges!C159</f>
        <v>How much trash can you stash</v>
      </c>
      <c r="K29" s="281" t="str">
        <f>IF(Badges!L158="A","A"," ")</f>
        <v xml:space="preserve"> </v>
      </c>
      <c r="M29" s="280"/>
      <c r="N29" s="283" t="str">
        <f>Badges!C232</f>
        <v>Organize a Girl Scout place</v>
      </c>
      <c r="O29" s="281" t="str">
        <f>IF(Badges!L232="A","A"," ")</f>
        <v xml:space="preserve"> </v>
      </c>
      <c r="Q29" s="280">
        <v>1</v>
      </c>
      <c r="R29" s="283" t="str">
        <f>Badges!C308</f>
        <v>Warm up your inventor's mind</v>
      </c>
      <c r="S29" s="294"/>
    </row>
    <row r="30" spans="1:19" x14ac:dyDescent="0.2">
      <c r="A30" s="280"/>
      <c r="B30" s="283" t="str">
        <f>Badges!C13</f>
        <v>Hometown history</v>
      </c>
      <c r="C30" s="281" t="str">
        <f>IF(Badges!L13="A","A"," ")</f>
        <v xml:space="preserve"> </v>
      </c>
      <c r="E30" s="280"/>
      <c r="F30" s="283" t="str">
        <f>Badges!C86</f>
        <v>Dancing raisins</v>
      </c>
      <c r="G30" s="281" t="str">
        <f>IF(Badges!L86="A","A"," ")</f>
        <v xml:space="preserve"> </v>
      </c>
      <c r="I30" s="280"/>
      <c r="J30" s="283" t="str">
        <f>Badges!C160</f>
        <v>Recycle plastic bags</v>
      </c>
      <c r="K30" s="281" t="str">
        <f>IF(Badges!L159="A","A"," ")</f>
        <v xml:space="preserve"> </v>
      </c>
      <c r="M30" s="280"/>
      <c r="N30" s="283" t="str">
        <f>Badges!C233</f>
        <v>Organize a community place</v>
      </c>
      <c r="O30" s="281" t="str">
        <f>IF(Badges!L233="A","A"," ")</f>
        <v xml:space="preserve"> </v>
      </c>
      <c r="Q30" s="280"/>
      <c r="R30" s="283" t="str">
        <f>Badges!C309</f>
        <v>Make up five new uses for a box</v>
      </c>
      <c r="S30" s="281" t="str">
        <f>IF(Badges!L309="A","A"," ")</f>
        <v xml:space="preserve"> </v>
      </c>
    </row>
    <row r="31" spans="1:19" x14ac:dyDescent="0.2">
      <c r="A31" s="280"/>
      <c r="B31" s="283" t="str">
        <f>Badges!C14</f>
        <v>Online art walk</v>
      </c>
      <c r="C31" s="281" t="str">
        <f>IF(Badges!L14="A","A"," ")</f>
        <v xml:space="preserve"> </v>
      </c>
      <c r="E31" s="280"/>
      <c r="F31" s="283" t="str">
        <f>Badges!C83</f>
        <v>Bend water</v>
      </c>
      <c r="G31" s="281" t="str">
        <f>IF(Badges!L87="A","A"," ")</f>
        <v xml:space="preserve"> </v>
      </c>
      <c r="I31" s="280"/>
      <c r="J31" s="283" t="str">
        <f>Badges!C161</f>
        <v>Donate toys and clothes</v>
      </c>
      <c r="K31" s="281" t="str">
        <f>IF(Badges!L160="A","A"," ")</f>
        <v xml:space="preserve"> </v>
      </c>
      <c r="M31" s="280"/>
      <c r="N31" s="283" t="str">
        <f>Badges!C234</f>
        <v>Help a relative, friend, or neighbor</v>
      </c>
      <c r="O31" s="281" t="str">
        <f>IF(Badges!L234="A","A"," ")</f>
        <v xml:space="preserve"> </v>
      </c>
      <c r="Q31" s="280"/>
      <c r="R31" s="283" t="str">
        <f>Badges!C310</f>
        <v>Come up with fun and different</v>
      </c>
      <c r="S31" s="281" t="str">
        <f>IF(Badges!L310="A","A","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IF(Badges!L311="A","A"," ")</f>
        <v xml:space="preserve"> </v>
      </c>
    </row>
    <row r="33" spans="1:19" x14ac:dyDescent="0.2">
      <c r="A33" s="280"/>
      <c r="B33" s="283" t="str">
        <f>Badges!C16</f>
        <v>Road trip</v>
      </c>
      <c r="C33" s="281" t="str">
        <f>IF(Badges!L16="A","A"," ")</f>
        <v xml:space="preserve"> </v>
      </c>
      <c r="E33" s="280"/>
      <c r="F33" s="283" t="str">
        <f>Badges!C89</f>
        <v>Soda geyser</v>
      </c>
      <c r="G33" s="281" t="str">
        <f>IF(Badges!L89="A","A"," ")</f>
        <v xml:space="preserve"> </v>
      </c>
      <c r="I33" s="280"/>
      <c r="J33" s="283" t="str">
        <f>Badges!C163</f>
        <v>Clean or replace an air filter</v>
      </c>
      <c r="K33" s="281" t="str">
        <f>IF(Badges!L162="A","A","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IF(Badges!L17="A","A"," ")</f>
        <v xml:space="preserve"> </v>
      </c>
      <c r="E34" s="280"/>
      <c r="F34" s="283" t="str">
        <f>Badges!C90</f>
        <v>Film-canister rockets</v>
      </c>
      <c r="G34" s="281" t="str">
        <f>IF(Badges!L90="A","A"," ")</f>
        <v xml:space="preserve"> </v>
      </c>
      <c r="I34" s="280"/>
      <c r="J34" s="283" t="str">
        <f>Badges!C164</f>
        <v>Discover natural filters</v>
      </c>
      <c r="K34" s="281" t="str">
        <f>IF(Badges!L163="A","A"," ")</f>
        <v xml:space="preserve"> </v>
      </c>
      <c r="M34" s="280"/>
      <c r="N34" s="283" t="str">
        <f>Badges!C240</f>
        <v>Make a letterboxing dictionary</v>
      </c>
      <c r="O34" s="281" t="str">
        <f>IF(Badges!L240="A","A"," ")</f>
        <v xml:space="preserve"> </v>
      </c>
      <c r="Q34" s="280"/>
      <c r="R34" s="283" t="str">
        <f>Badges!C313</f>
        <v>Making music</v>
      </c>
      <c r="S34" s="281" t="str">
        <f>IF(Badges!L313="A","A"," ")</f>
        <v xml:space="preserve"> </v>
      </c>
    </row>
    <row r="35" spans="1:19" x14ac:dyDescent="0.2">
      <c r="A35" s="280"/>
      <c r="B35" s="283" t="str">
        <f>Badges!C18</f>
        <v>3…2…1…blastoff!</v>
      </c>
      <c r="C35" s="281" t="str">
        <f>IF(Badges!L18="A","A"," ")</f>
        <v xml:space="preserve"> </v>
      </c>
      <c r="E35" s="280"/>
      <c r="F35" s="283" t="str">
        <f>Badges!C87</f>
        <v>Lemons vs. limes</v>
      </c>
      <c r="G35" s="281" t="str">
        <f>IF(Badges!L91="A","A"," ")</f>
        <v xml:space="preserve"> </v>
      </c>
      <c r="I35" s="280"/>
      <c r="J35" s="283" t="str">
        <f>Badges!C165</f>
        <v>Make a natural air freshener</v>
      </c>
      <c r="K35" s="281" t="str">
        <f>IF(Badges!L164="A","A"," ")</f>
        <v xml:space="preserve"> </v>
      </c>
      <c r="M35" s="280"/>
      <c r="N35" s="283" t="str">
        <f>Badges!C241</f>
        <v>Think of hiding places</v>
      </c>
      <c r="O35" s="281" t="str">
        <f>IF(Badges!L241="A","A"," ")</f>
        <v xml:space="preserve"> </v>
      </c>
      <c r="Q35" s="280"/>
      <c r="R35" s="283" t="str">
        <f>Badges!C314</f>
        <v>Carrying lunch</v>
      </c>
      <c r="S35" s="281" t="str">
        <f>IF(Badges!L314="A","A","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IF(Badges!L242="A","A"," ")</f>
        <v xml:space="preserve"> </v>
      </c>
      <c r="Q36" s="280"/>
      <c r="R36" s="283" t="str">
        <f>Badges!C315</f>
        <v>Watering plants</v>
      </c>
      <c r="S36" s="281" t="str">
        <f>IF(Badges!L315="A","A"," ")</f>
        <v xml:space="preserve"> </v>
      </c>
    </row>
    <row r="37" spans="1:19" ht="12.75" customHeight="1" x14ac:dyDescent="0.2">
      <c r="A37" s="280"/>
      <c r="B37" s="283" t="str">
        <f>Badges!C20</f>
        <v>Here is my card</v>
      </c>
      <c r="C37" s="281" t="str">
        <f>IF(Badges!L20="A","A"," ")</f>
        <v xml:space="preserve"> </v>
      </c>
      <c r="E37" s="280"/>
      <c r="F37" s="283" t="str">
        <f>Badges!C93</f>
        <v>Giant bubbles</v>
      </c>
      <c r="G37" s="281" t="str">
        <f>IF(Badges!L93="A","A","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IF(Badges!L21="A","A"," ")</f>
        <v xml:space="preserve"> </v>
      </c>
      <c r="E38" s="280"/>
      <c r="F38" s="283" t="str">
        <f>Badges!C94</f>
        <v>Homemade Silly Putty</v>
      </c>
      <c r="G38" s="281" t="str">
        <f>IF(Badges!L94="A","A"," ")</f>
        <v xml:space="preserve"> </v>
      </c>
      <c r="I38" s="280"/>
      <c r="J38" s="283" t="str">
        <f>Badges!C170</f>
        <v>Hold a scavenger hunt in your</v>
      </c>
      <c r="K38" s="281" t="str">
        <f>IF(Badges!L170="A","A"," ")</f>
        <v xml:space="preserve"> </v>
      </c>
      <c r="M38" s="280"/>
      <c r="N38" s="283" t="str">
        <f>Badges!C244</f>
        <v>Cut your own stamp from craft foam</v>
      </c>
      <c r="O38" s="281" t="str">
        <f>IF(Badges!L244="A","A"," ")</f>
        <v xml:space="preserve"> </v>
      </c>
      <c r="Q38" s="280"/>
      <c r="R38" s="283" t="str">
        <f>Badges!C317</f>
        <v>Mornings</v>
      </c>
      <c r="S38" s="281" t="str">
        <f>IF(Badges!L317="A","A"," ")</f>
        <v xml:space="preserve"> </v>
      </c>
    </row>
    <row r="39" spans="1:19" x14ac:dyDescent="0.2">
      <c r="A39" s="280"/>
      <c r="B39" s="283" t="str">
        <f>Badges!C22</f>
        <v>Dear President…</v>
      </c>
      <c r="C39" s="281" t="str">
        <f>IF(Badges!L22="A","A"," ")</f>
        <v xml:space="preserve"> </v>
      </c>
      <c r="E39" s="280"/>
      <c r="F39" s="283" t="str">
        <f>Badges!C91</f>
        <v>Blow up a balloon without using</v>
      </c>
      <c r="G39" s="281" t="str">
        <f>IF(Badges!L95="A","A"," ")</f>
        <v xml:space="preserve"> </v>
      </c>
      <c r="I39" s="280"/>
      <c r="J39" s="283" t="str">
        <f>Badges!C171</f>
        <v>Play Kim's Game</v>
      </c>
      <c r="K39" s="281" t="str">
        <f>IF(Badges!L171="A","A"," ")</f>
        <v xml:space="preserve"> </v>
      </c>
      <c r="M39" s="280"/>
      <c r="N39" s="283" t="str">
        <f>Badges!C245</f>
        <v>Use a stamp-making kit from a</v>
      </c>
      <c r="O39" s="281" t="str">
        <f>IF(Badges!L245="A","A"," ")</f>
        <v xml:space="preserve"> </v>
      </c>
      <c r="Q39" s="280"/>
      <c r="R39" s="283" t="str">
        <f>Badges!C318</f>
        <v>Lunch at school</v>
      </c>
      <c r="S39" s="281" t="str">
        <f>IF(Badges!L318="A","A","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IF(Badges!L172="A","A"," ")</f>
        <v xml:space="preserve"> </v>
      </c>
      <c r="M40" s="280"/>
      <c r="N40" s="283" t="str">
        <f>Badges!C246</f>
        <v>Choose a special stamp</v>
      </c>
      <c r="O40" s="281" t="str">
        <f>IF(Badges!L246="A","A"," ")</f>
        <v xml:space="preserve"> </v>
      </c>
      <c r="Q40" s="280"/>
      <c r="R40" s="283" t="str">
        <f>Badges!C319</f>
        <v>Brownie meetings</v>
      </c>
      <c r="S40" s="281" t="str">
        <f>IF(Badges!L319="A","A"," ")</f>
        <v xml:space="preserve"> </v>
      </c>
    </row>
    <row r="41" spans="1:19" x14ac:dyDescent="0.2">
      <c r="A41" s="280"/>
      <c r="B41" s="283" t="str">
        <f>Badges!C24</f>
        <v>Game on</v>
      </c>
      <c r="C41" s="281" t="str">
        <f>IF(Badges!L24="A","A","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IF(Badges!L25="A","A"," ")</f>
        <v xml:space="preserve"> </v>
      </c>
      <c r="E42" s="280"/>
      <c r="F42" s="283" t="str">
        <f>Badges!C100</f>
        <v>Read two stories starring families</v>
      </c>
      <c r="G42" s="281" t="str">
        <f>IF(Badges!L100="A","A"," ")</f>
        <v xml:space="preserve"> </v>
      </c>
      <c r="I42" s="280"/>
      <c r="J42" s="283" t="str">
        <f>Badges!C174</f>
        <v>Listen for 10 different sounds</v>
      </c>
      <c r="K42" s="281" t="str">
        <f>IF(Badges!L174="A","A"," ")</f>
        <v xml:space="preserve"> </v>
      </c>
      <c r="M42" s="280"/>
      <c r="N42" s="283" t="str">
        <f>Badges!C248</f>
        <v>Create a fill-in-the-blank clue</v>
      </c>
      <c r="O42" s="281" t="str">
        <f>IF(Badges!L248="A","A"," ")</f>
        <v xml:space="preserve"> </v>
      </c>
      <c r="Q42" s="280"/>
      <c r="R42" s="283" t="str">
        <f>Badges!C321</f>
        <v>Mind-map</v>
      </c>
      <c r="S42" s="281" t="str">
        <f>IF(Badges!L321="A","A"," ")</f>
        <v xml:space="preserve"> </v>
      </c>
    </row>
    <row r="43" spans="1:19" ht="12.75" customHeight="1" x14ac:dyDescent="0.2">
      <c r="A43" s="280"/>
      <c r="B43" s="283" t="str">
        <f>Badges!C26</f>
        <v>Print on</v>
      </c>
      <c r="C43" s="281" t="str">
        <f>IF(Badges!L26="A","A"," ")</f>
        <v xml:space="preserve"> </v>
      </c>
      <c r="E43" s="280"/>
      <c r="F43" s="283" t="str">
        <f>Badges!C101</f>
        <v>Watch a family story</v>
      </c>
      <c r="G43" s="281" t="str">
        <f>IF(Badges!L101="A","A"," ")</f>
        <v xml:space="preserve"> </v>
      </c>
      <c r="I43" s="280"/>
      <c r="J43" s="283" t="str">
        <f>Badges!C175</f>
        <v>Listen to sound boxes</v>
      </c>
      <c r="K43" s="281" t="str">
        <f>IF(Badges!L175="A","A"," ")</f>
        <v xml:space="preserve"> </v>
      </c>
      <c r="M43" s="280"/>
      <c r="N43" s="283" t="str">
        <f>Badges!C249</f>
        <v>Create a scramble</v>
      </c>
      <c r="O43" s="281" t="str">
        <f>IF(Badges!L249="A","A"," ")</f>
        <v xml:space="preserve"> </v>
      </c>
      <c r="Q43" s="280"/>
      <c r="R43" s="283" t="str">
        <f>Badges!C322</f>
        <v>Sketch it out</v>
      </c>
      <c r="S43" s="281" t="str">
        <f>IF(Badges!L322="A","A"," ")</f>
        <v xml:space="preserve"> </v>
      </c>
    </row>
    <row r="44" spans="1:19" x14ac:dyDescent="0.2">
      <c r="A44" s="489" t="str">
        <f>Badges!B29</f>
        <v>My Best Self</v>
      </c>
      <c r="B44" s="490"/>
      <c r="C44" s="490"/>
      <c r="E44" s="280"/>
      <c r="F44" s="283" t="str">
        <f>Badges!C102</f>
        <v>Share family stories with friends</v>
      </c>
      <c r="G44" s="281" t="str">
        <f>IF(Badges!L102="A","A"," ")</f>
        <v xml:space="preserve"> </v>
      </c>
      <c r="I44" s="280"/>
      <c r="J44" s="283" t="str">
        <f>Badges!C176</f>
        <v>Wear safety earplugs to understand</v>
      </c>
      <c r="K44" s="281" t="str">
        <f>IF(Badges!L176="A","A"," ")</f>
        <v xml:space="preserve"> </v>
      </c>
      <c r="M44" s="280"/>
      <c r="N44" s="283" t="str">
        <f>Badges!C250</f>
        <v>Create a number code clue</v>
      </c>
      <c r="O44" s="281" t="str">
        <f>IF(Badges!L250="A","A"," ")</f>
        <v xml:space="preserve"> </v>
      </c>
      <c r="Q44" s="280"/>
      <c r="R44" s="283" t="str">
        <f>Badges!C323</f>
        <v>Buddy up and brainstorm lots of</v>
      </c>
      <c r="S44" s="281" t="str">
        <f>IF(Badges!L323="A","A","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IF(Badges!L31="A","A"," ")</f>
        <v xml:space="preserve"> </v>
      </c>
      <c r="E46" s="280"/>
      <c r="F46" s="283" t="str">
        <f>Badges!C104</f>
        <v>Ask about a festival, holiday, or</v>
      </c>
      <c r="G46" s="281" t="str">
        <f>IF(Badges!L104="A","A"," ")</f>
        <v xml:space="preserve"> </v>
      </c>
      <c r="I46" s="280"/>
      <c r="J46" s="283" t="str">
        <f>Badges!C178</f>
        <v>Follow a friend using only your nose</v>
      </c>
      <c r="K46" s="281" t="str">
        <f>IF(Badges!L178="A","A"," ")</f>
        <v xml:space="preserve"> </v>
      </c>
      <c r="M46" s="280"/>
      <c r="N46" s="283" t="str">
        <f>Badges!C252</f>
        <v>Go on a letterbox search using a</v>
      </c>
      <c r="O46" s="281" t="str">
        <f>IF(Badges!L252="A","A"," ")</f>
        <v xml:space="preserve"> </v>
      </c>
      <c r="Q46" s="280"/>
      <c r="R46" s="283" t="str">
        <f>Badges!C325</f>
        <v>Draw it</v>
      </c>
      <c r="S46" s="281" t="str">
        <f>IF(Badges!L325="A","A"," ")</f>
        <v xml:space="preserve"> </v>
      </c>
    </row>
    <row r="47" spans="1:19" x14ac:dyDescent="0.2">
      <c r="A47" s="280"/>
      <c r="B47" s="283" t="str">
        <f>Badges!C32</f>
        <v xml:space="preserve">Write on your elf self where you </v>
      </c>
      <c r="C47" s="281" t="str">
        <f>IF(Badges!L32="A","A"," ")</f>
        <v xml:space="preserve"> </v>
      </c>
      <c r="E47" s="280"/>
      <c r="F47" s="283" t="str">
        <f>Badges!C105</f>
        <v>Ask about a song, game, or</v>
      </c>
      <c r="G47" s="281" t="str">
        <f>IF(Badges!L105="A","A"," ")</f>
        <v xml:space="preserve"> </v>
      </c>
      <c r="I47" s="280"/>
      <c r="J47" s="283" t="str">
        <f>Badges!C179</f>
        <v>Play a smelly game with your</v>
      </c>
      <c r="K47" s="281" t="str">
        <f>IF(Badges!L179="A","A"," ")</f>
        <v xml:space="preserve"> </v>
      </c>
      <c r="M47" s="280"/>
      <c r="N47" s="283" t="str">
        <f>Badges!C253</f>
        <v>Go on an adventure in a new place</v>
      </c>
      <c r="O47" s="281" t="str">
        <f>IF(Badges!L253="A","A"," ")</f>
        <v xml:space="preserve"> </v>
      </c>
      <c r="Q47" s="280"/>
      <c r="R47" s="283" t="str">
        <f>Badges!C326</f>
        <v>Act it out</v>
      </c>
      <c r="S47" s="281" t="str">
        <f>IF(Badges!L326="A","A"," ")</f>
        <v xml:space="preserve"> </v>
      </c>
    </row>
    <row r="48" spans="1:19" x14ac:dyDescent="0.2">
      <c r="A48" s="280"/>
      <c r="B48" s="283" t="str">
        <f>Badges!C33</f>
        <v>Share how you're unique</v>
      </c>
      <c r="C48" s="281" t="str">
        <f>IF(Badges!L33="A","A"," ")</f>
        <v xml:space="preserve"> </v>
      </c>
      <c r="E48" s="280"/>
      <c r="F48" s="283" t="str">
        <f>Badges!C106</f>
        <v>Ask about a family recipe</v>
      </c>
      <c r="G48" s="281" t="str">
        <f>IF(Badges!L106="A","A"," ")</f>
        <v xml:space="preserve"> </v>
      </c>
      <c r="I48" s="280"/>
      <c r="J48" s="283" t="str">
        <f>Badges!C180</f>
        <v>Try sniffing out three different foods</v>
      </c>
      <c r="K48" s="281" t="str">
        <f>IF(Badges!L180="A","A"," ")</f>
        <v xml:space="preserve"> </v>
      </c>
      <c r="M48" s="280"/>
      <c r="N48" s="283" t="str">
        <f>Badges!C254</f>
        <v xml:space="preserve">Go on a letterbox search that </v>
      </c>
      <c r="O48" s="281" t="str">
        <f>IF(Badges!L254="A","A"," ")</f>
        <v xml:space="preserve"> </v>
      </c>
      <c r="Q48" s="280"/>
      <c r="R48" s="283" t="str">
        <f>Badges!C327</f>
        <v>Build it</v>
      </c>
      <c r="S48" s="281" t="str">
        <f>IF(Badges!L327="A","A","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IF(Badges!L35="A","A"," ")</f>
        <v xml:space="preserve"> </v>
      </c>
      <c r="E50" s="280"/>
      <c r="F50" s="283" t="str">
        <f>Badges!C108</f>
        <v>Use the story tree</v>
      </c>
      <c r="G50" s="281" t="str">
        <f>IF(Badges!L108="A","A"," ")</f>
        <v xml:space="preserve"> </v>
      </c>
      <c r="I50" s="280"/>
      <c r="J50" s="283" t="str">
        <f>Badges!C182</f>
        <v>Do a taste test with salty, sweet</v>
      </c>
      <c r="K50" s="281" t="str">
        <f>IF(Badges!L182="A","A"," ")</f>
        <v xml:space="preserve"> </v>
      </c>
      <c r="M50" s="280"/>
      <c r="N50" s="283" t="str">
        <f>Badges!C256</f>
        <v>Hide a letterbox in your yard</v>
      </c>
      <c r="O50" s="281" t="str">
        <f>IF(Badges!L256="A","A"," ")</f>
        <v xml:space="preserve"> </v>
      </c>
      <c r="Q50" s="280">
        <v>1</v>
      </c>
      <c r="R50" s="283" t="str">
        <f>Badges!C331</f>
        <v>Make friendly introductions</v>
      </c>
      <c r="S50" s="294"/>
    </row>
    <row r="51" spans="1:19" x14ac:dyDescent="0.2">
      <c r="A51" s="280"/>
      <c r="B51" s="283" t="str">
        <f>Badges!C36</f>
        <v>Try three different kinds of exercise</v>
      </c>
      <c r="C51" s="281" t="str">
        <f>IF(Badges!L36="A","A"," ")</f>
        <v xml:space="preserve"> </v>
      </c>
      <c r="E51" s="280"/>
      <c r="F51" s="283" t="str">
        <f>Badges!C109</f>
        <v>Draw or paint your tree</v>
      </c>
      <c r="G51" s="281" t="str">
        <f>IF(Badges!L109="A","A"," ")</f>
        <v xml:space="preserve"> </v>
      </c>
      <c r="I51" s="280"/>
      <c r="J51" s="283" t="str">
        <f>Badges!C183</f>
        <v>Look at the taste buds on a friend's</v>
      </c>
      <c r="K51" s="281" t="str">
        <f>IF(Badges!L183="A","A"," ")</f>
        <v xml:space="preserve"> </v>
      </c>
      <c r="M51" s="280"/>
      <c r="N51" s="283" t="str">
        <f>Badges!C257</f>
        <v>Hide a letterbox along a nearby</v>
      </c>
      <c r="O51" s="281" t="str">
        <f>IF(Badges!L257="A","A"," ")</f>
        <v xml:space="preserve"> </v>
      </c>
      <c r="Q51" s="280"/>
      <c r="R51" s="283" t="str">
        <f>Badges!C332</f>
        <v>Introduce yourself</v>
      </c>
      <c r="S51" s="281" t="str">
        <f>IF(Badges!L332="A","A"," ")</f>
        <v xml:space="preserve"> </v>
      </c>
    </row>
    <row r="52" spans="1:19" x14ac:dyDescent="0.2">
      <c r="A52" s="280"/>
      <c r="B52" s="283" t="str">
        <f>Badges!C37</f>
        <v>Take a thirsty challenge</v>
      </c>
      <c r="C52" s="281" t="str">
        <f>IF(Badges!L37="A","A"," ")</f>
        <v xml:space="preserve"> </v>
      </c>
      <c r="E52" s="280"/>
      <c r="F52" s="283" t="str">
        <f>Badges!C110</f>
        <v xml:space="preserve">Use software on a computer, or </v>
      </c>
      <c r="G52" s="281" t="str">
        <f>IF(Badges!L110="A","A"," ")</f>
        <v xml:space="preserve"> </v>
      </c>
      <c r="I52" s="280"/>
      <c r="J52" s="283" t="str">
        <f>Badges!C184</f>
        <v>Explore how sight influences taste</v>
      </c>
      <c r="K52" s="281" t="str">
        <f>IF(Badges!L184="A","A"," ")</f>
        <v xml:space="preserve"> </v>
      </c>
      <c r="M52" s="280"/>
      <c r="N52" s="283" t="str">
        <f>Badges!C258</f>
        <v>Hide a letterbox using compass</v>
      </c>
      <c r="O52" s="281" t="str">
        <f>IF(Badges!L258="A","A"," ")</f>
        <v xml:space="preserve"> </v>
      </c>
      <c r="Q52" s="280"/>
      <c r="R52" s="283" t="str">
        <f>Badges!C333</f>
        <v>Introduce a friend to someone else</v>
      </c>
      <c r="S52" s="281" t="str">
        <f>IF(Badges!L333="A","A","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IF(Badges!L334="A","A"," ")</f>
        <v xml:space="preserve"> </v>
      </c>
    </row>
    <row r="54" spans="1:19" x14ac:dyDescent="0.2">
      <c r="A54" s="280"/>
      <c r="B54" s="283" t="str">
        <f>Badges!C39</f>
        <v>Talk about three common reasons</v>
      </c>
      <c r="C54" s="281" t="str">
        <f>IF(Badges!L39="A","A"," ")</f>
        <v xml:space="preserve"> </v>
      </c>
      <c r="E54" s="280"/>
      <c r="F54" s="283" t="str">
        <f>Badges!C112</f>
        <v>Ask about an old photo</v>
      </c>
      <c r="G54" s="281" t="str">
        <f>IF(Badges!L112="A","A"," ")</f>
        <v xml:space="preserve"> </v>
      </c>
      <c r="I54" s="280"/>
      <c r="J54" s="283" t="str">
        <f>Badges!C186</f>
        <v>Find things that have different</v>
      </c>
      <c r="K54" s="281" t="str">
        <f>IF(Badges!L186="A","A","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IF(Badges!L40="A","A"," ")</f>
        <v xml:space="preserve"> </v>
      </c>
      <c r="E55" s="280"/>
      <c r="F55" s="283" t="str">
        <f>Badges!C113</f>
        <v>Talk about an object that has been</v>
      </c>
      <c r="G55" s="281" t="str">
        <f>IF(Badges!L113="A","A"," ")</f>
        <v xml:space="preserve"> </v>
      </c>
      <c r="I55" s="280"/>
      <c r="J55" s="283" t="str">
        <f>Badges!C187</f>
        <v>Try an arm or leg touch test</v>
      </c>
      <c r="K55" s="281" t="str">
        <f>IF(Badges!L187="A","A"," ")</f>
        <v xml:space="preserve"> </v>
      </c>
      <c r="M55" s="280"/>
      <c r="N55" s="283" t="str">
        <f>Badges!C263</f>
        <v>Play bingo at a pet store</v>
      </c>
      <c r="O55" s="281" t="str">
        <f>IF(Badges!L263="A","A"," ")</f>
        <v xml:space="preserve"> </v>
      </c>
      <c r="Q55" s="280"/>
      <c r="R55" s="283" t="str">
        <f>Badges!C336</f>
        <v>Write a name poem</v>
      </c>
      <c r="S55" s="281" t="str">
        <f>IF(Badges!L336="A","A"," ")</f>
        <v xml:space="preserve"> </v>
      </c>
    </row>
    <row r="56" spans="1:19" x14ac:dyDescent="0.2">
      <c r="A56" s="280"/>
      <c r="B56" s="283" t="str">
        <f>Badges!C41</f>
        <v>Find out about bandages</v>
      </c>
      <c r="C56" s="281" t="str">
        <f>IF(Badges!L41="A","A"," ")</f>
        <v xml:space="preserve"> </v>
      </c>
      <c r="E56" s="280"/>
      <c r="F56" s="283" t="str">
        <f>Badges!C114</f>
        <v>Ask about an object that belongs</v>
      </c>
      <c r="G56" s="281" t="str">
        <f>IF(Badges!L114="A","A"," ")</f>
        <v xml:space="preserve"> </v>
      </c>
      <c r="I56" s="280"/>
      <c r="J56" s="283" t="str">
        <f>Badges!C188</f>
        <v>Try Braille</v>
      </c>
      <c r="K56" s="281" t="str">
        <f>IF(Badges!L188="A","A"," ")</f>
        <v xml:space="preserve"> </v>
      </c>
      <c r="M56" s="280"/>
      <c r="N56" s="283" t="str">
        <f>Badges!C264</f>
        <v>Play bingo at a veterinarian's office</v>
      </c>
      <c r="O56" s="281" t="str">
        <f>IF(Badges!L264="A","A"," ")</f>
        <v xml:space="preserve"> </v>
      </c>
      <c r="Q56" s="280"/>
      <c r="R56" s="283" t="str">
        <f>Badges!C337</f>
        <v>Give something special to a friend</v>
      </c>
      <c r="S56" s="281" t="str">
        <f>IF(Badges!L337="A","A","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IF(Badges!L265="A","A"," ")</f>
        <v xml:space="preserve"> </v>
      </c>
      <c r="Q57" s="280"/>
      <c r="R57" s="283" t="str">
        <f>Badges!C338</f>
        <v>Be a friend to someone you don't</v>
      </c>
      <c r="S57" s="281" t="str">
        <f>IF(Badges!L338="A","A"," ")</f>
        <v xml:space="preserve"> </v>
      </c>
    </row>
    <row r="58" spans="1:19" x14ac:dyDescent="0.2">
      <c r="A58" s="280"/>
      <c r="B58" s="283" t="str">
        <f>Badges!C43</f>
        <v>Create a "happy box" with five</v>
      </c>
      <c r="C58" s="281" t="str">
        <f>IF(Badges!L43="A","A"," ")</f>
        <v xml:space="preserve"> </v>
      </c>
      <c r="E58" s="280"/>
      <c r="F58" s="283" t="str">
        <f>Badges!C116</f>
        <v>Have a "family tree" potluck party</v>
      </c>
      <c r="G58" s="281" t="str">
        <f>IF(Badges!L116="A","A","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IF(Badges!L44="A","A"," ")</f>
        <v xml:space="preserve"> </v>
      </c>
      <c r="E59" s="280"/>
      <c r="F59" s="283" t="str">
        <f>Badges!C117</f>
        <v>Make a family crest</v>
      </c>
      <c r="G59" s="281" t="str">
        <f>IF(Badges!L117="A","A"," ")</f>
        <v xml:space="preserve"> </v>
      </c>
      <c r="I59" s="280"/>
      <c r="J59" s="283" t="str">
        <f>Badges!C193</f>
        <v>Find a trail</v>
      </c>
      <c r="K59" s="281" t="str">
        <f>IF(Badges!L193="A","A"," ")</f>
        <v xml:space="preserve"> </v>
      </c>
      <c r="M59" s="280"/>
      <c r="N59" s="283" t="str">
        <f>Badges!C267</f>
        <v>Be the cage or tank cleaner</v>
      </c>
      <c r="O59" s="281" t="str">
        <f>IF(Badges!L267="A","A"," ")</f>
        <v xml:space="preserve"> </v>
      </c>
      <c r="Q59" s="280"/>
      <c r="R59" s="283" t="str">
        <f>Badges!C340</f>
        <v>Do a friend's favorite thing</v>
      </c>
      <c r="S59" s="281" t="str">
        <f>IF(Badges!L340="A","A"," ")</f>
        <v xml:space="preserve"> </v>
      </c>
    </row>
    <row r="60" spans="1:19" x14ac:dyDescent="0.2">
      <c r="A60" s="280"/>
      <c r="B60" s="283" t="str">
        <f>Badges!C45</f>
        <v xml:space="preserve">Moving helps our bodies feel </v>
      </c>
      <c r="C60" s="281" t="str">
        <f>IF(Badges!L45="A","A"," ")</f>
        <v xml:space="preserve"> </v>
      </c>
      <c r="E60" s="280"/>
      <c r="F60" s="283" t="str">
        <f>Badges!C118</f>
        <v>Become pen pals with another</v>
      </c>
      <c r="G60" s="281" t="str">
        <f>IF(Badges!L118="A","A"," ")</f>
        <v xml:space="preserve"> </v>
      </c>
      <c r="I60" s="280"/>
      <c r="J60" s="283" t="str">
        <f>Badges!C194</f>
        <v>Ask an expert</v>
      </c>
      <c r="K60" s="281" t="str">
        <f>IF(Badges!L194="A","A"," ")</f>
        <v xml:space="preserve"> </v>
      </c>
      <c r="M60" s="280"/>
      <c r="N60" s="283" t="str">
        <f>Badges!C268</f>
        <v>Learn how to muck out a stall</v>
      </c>
      <c r="O60" s="281" t="str">
        <f>IF(Badges!L268="A","A"," ")</f>
        <v xml:space="preserve"> </v>
      </c>
      <c r="Q60" s="280"/>
      <c r="R60" s="283" t="str">
        <f>Badges!C341</f>
        <v>Share a favorite activity with a friend</v>
      </c>
      <c r="S60" s="281" t="str">
        <f>IF(Badges!L341="A","A","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IF(Badges!L195="A","A"," ")</f>
        <v xml:space="preserve"> </v>
      </c>
      <c r="M61" s="280"/>
      <c r="N61" s="283" t="str">
        <f>Badges!C269</f>
        <v>Make a cozy sleeping space for a</v>
      </c>
      <c r="O61" s="281" t="str">
        <f>IF(Badges!L269="A","A"," ")</f>
        <v xml:space="preserve"> </v>
      </c>
      <c r="Q61" s="280"/>
      <c r="R61" s="283" t="str">
        <f>Badges!C342</f>
        <v>Try a game or activity that's new to</v>
      </c>
      <c r="S61" s="281" t="str">
        <f>IF(Badges!L342="A","A"," ")</f>
        <v xml:space="preserve"> </v>
      </c>
    </row>
    <row r="62" spans="1:19" ht="12.75" customHeight="1" x14ac:dyDescent="0.2">
      <c r="A62" s="280"/>
      <c r="B62" s="283" t="str">
        <f>Badges!C47</f>
        <v>Visit a doctor, dentist, or</v>
      </c>
      <c r="C62" s="281" t="str">
        <f>IF(Badges!L47="A","A","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IF(Badges!L48="A","A"," ")</f>
        <v xml:space="preserve"> </v>
      </c>
      <c r="E63" s="280"/>
      <c r="F63" s="283" t="str">
        <f>Badges!C124</f>
        <v>Visit an art gallery or museum</v>
      </c>
      <c r="G63" s="281" t="str">
        <f>IF(Badges!L124="A","A"," ")</f>
        <v xml:space="preserve"> </v>
      </c>
      <c r="I63" s="280"/>
      <c r="J63" s="283" t="str">
        <f>Badges!C197</f>
        <v>Learn to follow trail signs</v>
      </c>
      <c r="K63" s="281" t="str">
        <f>IF(Badges!L197="A","A"," ")</f>
        <v xml:space="preserve"> </v>
      </c>
      <c r="M63" s="280"/>
      <c r="N63" s="283" t="str">
        <f>Badges!C271</f>
        <v>Ask a veterinarian about health</v>
      </c>
      <c r="O63" s="281" t="str">
        <f>IF(Badges!L271="A","A"," ")</f>
        <v xml:space="preserve"> </v>
      </c>
      <c r="Q63" s="280"/>
      <c r="R63" s="283" t="str">
        <f>Badges!C344</f>
        <v>Practice being a good listener</v>
      </c>
      <c r="S63" s="281" t="str">
        <f>IF(Badges!L344="A","A"," ")</f>
        <v xml:space="preserve"> </v>
      </c>
    </row>
    <row r="64" spans="1:19" x14ac:dyDescent="0.2">
      <c r="A64" s="280"/>
      <c r="B64" s="283" t="str">
        <f>Badges!C49</f>
        <v>Meet someone who works in an</v>
      </c>
      <c r="C64" s="281" t="str">
        <f>IF(Badges!L49="A","A"," ")</f>
        <v xml:space="preserve"> </v>
      </c>
      <c r="E64" s="280"/>
      <c r="F64" s="283" t="str">
        <f>Badges!C125</f>
        <v>Look for clay in your life</v>
      </c>
      <c r="G64" s="281" t="str">
        <f>IF(Badges!L125="A","A"," ")</f>
        <v xml:space="preserve"> </v>
      </c>
      <c r="I64" s="280"/>
      <c r="J64" s="283" t="str">
        <f>Badges!C198</f>
        <v>Practice observation on a</v>
      </c>
      <c r="K64" s="281" t="str">
        <f>IF(Badges!L198="A","A"," ")</f>
        <v xml:space="preserve"> </v>
      </c>
      <c r="M64" s="280"/>
      <c r="N64" s="283" t="str">
        <f>Badges!C272</f>
        <v>Help a dog get exercise for one</v>
      </c>
      <c r="O64" s="281" t="str">
        <f>IF(Badges!L272="A","A"," ")</f>
        <v xml:space="preserve"> </v>
      </c>
      <c r="Q64" s="280"/>
      <c r="R64" s="283" t="str">
        <f>Badges!C345</f>
        <v>Remember what you agree about</v>
      </c>
      <c r="S64" s="281" t="str">
        <f>IF(Badges!L345="A","A"," ")</f>
        <v xml:space="preserve"> </v>
      </c>
    </row>
    <row r="65" spans="1:19" x14ac:dyDescent="0.2">
      <c r="A65" s="489" t="str">
        <f>Badges!B52</f>
        <v>Dancer</v>
      </c>
      <c r="B65" s="490"/>
      <c r="C65" s="490"/>
      <c r="E65" s="280"/>
      <c r="F65" s="283" t="str">
        <f>Badges!C126</f>
        <v>Look in books, magazines, or</v>
      </c>
      <c r="G65" s="281" t="str">
        <f>IF(Badges!L126="A","A"," ")</f>
        <v xml:space="preserve"> </v>
      </c>
      <c r="I65" s="280"/>
      <c r="J65" s="283" t="str">
        <f>Badges!C199</f>
        <v>Know the trail</v>
      </c>
      <c r="K65" s="281" t="str">
        <f>IF(Badges!L199="A","A"," ")</f>
        <v xml:space="preserve"> </v>
      </c>
      <c r="M65" s="280"/>
      <c r="N65" s="283" t="str">
        <f>Badges!C273</f>
        <v>Find out how to keep different</v>
      </c>
      <c r="O65" s="281" t="str">
        <f>IF(Badges!L273="A","A"," ")</f>
        <v xml:space="preserve"> </v>
      </c>
      <c r="Q65" s="280"/>
      <c r="R65" s="283" t="str">
        <f>Badges!C346</f>
        <v>Find kind words</v>
      </c>
      <c r="S65" s="281" t="str">
        <f>IF(Badges!L346="A","A","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IF(Badges!L54="A","A"," ")</f>
        <v xml:space="preserve"> </v>
      </c>
      <c r="E67" s="280"/>
      <c r="F67" s="283" t="str">
        <f>Badges!C128</f>
        <v>Visit a potter's studio</v>
      </c>
      <c r="G67" s="281" t="str">
        <f>IF(Badges!L128="A","A"," ")</f>
        <v xml:space="preserve"> </v>
      </c>
      <c r="I67" s="280"/>
      <c r="J67" s="283" t="str">
        <f>Badges!C201</f>
        <v>Visit an outdoor store</v>
      </c>
      <c r="K67" s="281" t="str">
        <f>IF(Badges!L201="A","A"," ")</f>
        <v xml:space="preserve"> </v>
      </c>
      <c r="M67" s="280"/>
      <c r="N67" s="283" t="str">
        <f>Badges!C275</f>
        <v>Make up a game to play with a pet</v>
      </c>
      <c r="O67" s="281" t="str">
        <f>IF(Badges!L275="A","A"," ")</f>
        <v xml:space="preserve"> </v>
      </c>
      <c r="Q67" s="280"/>
      <c r="R67" s="283" t="str">
        <f>Badges!C348</f>
        <v>Invite another Brownie group to an</v>
      </c>
      <c r="S67" s="281" t="str">
        <f>IF(Badges!L348="A","A"," ")</f>
        <v xml:space="preserve"> </v>
      </c>
    </row>
    <row r="68" spans="1:19" x14ac:dyDescent="0.2">
      <c r="A68" s="280"/>
      <c r="B68" s="283" t="str">
        <f>Badges!C55</f>
        <v>Make your warm-up animal themed</v>
      </c>
      <c r="C68" s="281" t="str">
        <f>IF(Badges!L55="A","A"," ")</f>
        <v xml:space="preserve"> </v>
      </c>
      <c r="E68" s="280"/>
      <c r="F68" s="283" t="str">
        <f>Badges!C129</f>
        <v>Invite a craft teacher to your</v>
      </c>
      <c r="G68" s="281" t="str">
        <f>IF(Badges!L129="A","A"," ")</f>
        <v xml:space="preserve"> </v>
      </c>
      <c r="I68" s="280"/>
      <c r="J68" s="283" t="str">
        <f>Badges!C202</f>
        <v>Ask an older Girl Scout</v>
      </c>
      <c r="K68" s="281" t="str">
        <f>IF(Badges!L202="A","A"," ")</f>
        <v xml:space="preserve"> </v>
      </c>
      <c r="M68" s="280"/>
      <c r="N68" s="283" t="str">
        <f>Badges!C276</f>
        <v>Make a simple pet toy</v>
      </c>
      <c r="O68" s="281" t="str">
        <f>IF(Badges!L276="A","A"," ")</f>
        <v xml:space="preserve"> </v>
      </c>
      <c r="Q68" s="280"/>
      <c r="R68" s="283" t="str">
        <f>Badges!C349</f>
        <v>Sit at a different table or area at</v>
      </c>
      <c r="S68" s="281" t="str">
        <f>IF(Badges!L349="A","A"," ")</f>
        <v xml:space="preserve"> </v>
      </c>
    </row>
    <row r="69" spans="1:19" x14ac:dyDescent="0.2">
      <c r="A69" s="280"/>
      <c r="B69" s="283" t="str">
        <f>Badges!C56</f>
        <v>Use the music</v>
      </c>
      <c r="C69" s="281" t="str">
        <f>IF(Badges!L56="A","A"," ")</f>
        <v xml:space="preserve"> </v>
      </c>
      <c r="E69" s="280"/>
      <c r="F69" s="283" t="str">
        <f>Badges!C130</f>
        <v xml:space="preserve">Go to a pottery class at a </v>
      </c>
      <c r="G69" s="281" t="str">
        <f>IF(Badges!L130="A","A"," ")</f>
        <v xml:space="preserve"> </v>
      </c>
      <c r="I69" s="280"/>
      <c r="J69" s="283" t="str">
        <f>Badges!C203</f>
        <v>Invite an experienced hiker to your</v>
      </c>
      <c r="K69" s="281" t="str">
        <f>IF(Badges!L203="A","A"," ")</f>
        <v xml:space="preserve"> </v>
      </c>
      <c r="M69" s="280"/>
      <c r="N69" s="283" t="str">
        <f>Badges!C277</f>
        <v>Learn about how three different</v>
      </c>
      <c r="O69" s="281" t="str">
        <f>IF(Badges!L277="A","A"," ")</f>
        <v xml:space="preserve"> </v>
      </c>
      <c r="Q69" s="280"/>
      <c r="R69" s="283" t="str">
        <f>Badges!C350</f>
        <v>Go to a dance or art class, sports</v>
      </c>
      <c r="S69" s="281" t="str">
        <f>IF(Badges!L350="A","A"," ")</f>
        <v xml:space="preserve"> </v>
      </c>
    </row>
    <row r="70" spans="1:19" ht="23.25" x14ac:dyDescent="0.35">
      <c r="A70" s="524" t="str">
        <f ca="1">MID(CELL("filename",A8),FIND(IF(ISERROR(FIND("]",CELL("filename",A8))),"$","]"),CELL("filename",A8))+1,256)</f>
        <v>Brownie 9</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IF(Badges!L376="C","C",IF(Badges!L376="P","P",""))</f>
        <v/>
      </c>
      <c r="E73" s="280"/>
      <c r="F73" s="283" t="str">
        <f>Badges!C379</f>
        <v>Teach the rules of an active</v>
      </c>
      <c r="G73" s="281" t="str">
        <f>IF(Badges!L379="A","A"," ")</f>
        <v xml:space="preserve"> </v>
      </c>
      <c r="I73" s="280"/>
      <c r="J73" s="283" t="str">
        <f>Badges!C448</f>
        <v>Role-play 911</v>
      </c>
      <c r="K73" s="281" t="str">
        <f>IF(Badges!L448="A","A"," ")</f>
        <v xml:space="preserve"> </v>
      </c>
      <c r="M73" s="280"/>
      <c r="N73" s="283" t="str">
        <f>Badges!C518</f>
        <v>Go shopping…at home</v>
      </c>
      <c r="O73" s="281" t="str">
        <f>IF(Badges!L518="A","A"," ")</f>
        <v xml:space="preserve"> </v>
      </c>
      <c r="Q73" s="280"/>
      <c r="R73" s="283" t="str">
        <f>Badges!C592</f>
        <v>Try an outdoor challenge</v>
      </c>
      <c r="S73" s="281" t="str">
        <f>IF(Badges!L592="A","A"," ")</f>
        <v xml:space="preserve"> </v>
      </c>
    </row>
    <row r="74" spans="1:19" x14ac:dyDescent="0.2">
      <c r="A74" s="503" t="str">
        <f>Summary!A24</f>
        <v>Fair Play</v>
      </c>
      <c r="B74" s="504"/>
      <c r="C74" s="282" t="str">
        <f>IF(Badges!L399="C","C",IF(Badges!L399="P","P",""))</f>
        <v/>
      </c>
      <c r="E74" s="280"/>
      <c r="F74" s="283" t="str">
        <f>Badges!C380</f>
        <v>Make up two new rules for hide</v>
      </c>
      <c r="G74" s="281" t="str">
        <f>IF(Badges!L380="A","A"," ")</f>
        <v xml:space="preserve"> </v>
      </c>
      <c r="I74" s="280"/>
      <c r="J74" s="283" t="str">
        <f>Badges!C449</f>
        <v>Practice 911 with a friend or family</v>
      </c>
      <c r="K74" s="281" t="str">
        <f>IF(Badges!L449="A","A"," ")</f>
        <v xml:space="preserve"> </v>
      </c>
      <c r="M74" s="280"/>
      <c r="N74" s="283" t="str">
        <f>Badges!C519</f>
        <v>Go shopping with a Brownie friends</v>
      </c>
      <c r="O74" s="281" t="str">
        <f>IF(Badges!L519="A","A"," ")</f>
        <v xml:space="preserve"> </v>
      </c>
      <c r="Q74" s="280"/>
      <c r="R74" s="283" t="str">
        <f>Badges!C593</f>
        <v>Explore the night</v>
      </c>
      <c r="S74" s="281" t="str">
        <f>IF(Badges!L593="A","A"," ")</f>
        <v xml:space="preserve"> </v>
      </c>
    </row>
    <row r="75" spans="1:19" x14ac:dyDescent="0.2">
      <c r="A75" s="503" t="str">
        <f>Summary!A25</f>
        <v>Celebrating Community</v>
      </c>
      <c r="B75" s="504"/>
      <c r="C75" s="282" t="str">
        <f>IF(Badges!L422="C","C",IF(Badges!L422="P","P",""))</f>
        <v/>
      </c>
      <c r="E75" s="280"/>
      <c r="F75" s="283" t="str">
        <f>Badges!C381</f>
        <v>Learn two rules for a sport or</v>
      </c>
      <c r="G75" s="281" t="str">
        <f>IF(Badges!L381="A","A"," ")</f>
        <v xml:space="preserve"> </v>
      </c>
      <c r="I75" s="280"/>
      <c r="J75" s="283" t="str">
        <f>Badges!C450</f>
        <v>Get advice from an expert</v>
      </c>
      <c r="K75" s="281" t="str">
        <f>IF(Badges!L450="A","A"," ")</f>
        <v xml:space="preserve"> </v>
      </c>
      <c r="M75" s="280"/>
      <c r="N75" s="283" t="str">
        <f>Badges!C520</f>
        <v>Go shopping with your Brownie</v>
      </c>
      <c r="O75" s="281" t="str">
        <f>IF(Badges!L520="A","A"," ")</f>
        <v xml:space="preserve"> </v>
      </c>
      <c r="Q75" s="280"/>
      <c r="R75" s="283" t="str">
        <f>Badges!C594</f>
        <v>Have fun with water</v>
      </c>
      <c r="S75" s="281" t="str">
        <f>IF(Badges!L594="A","A"," ")</f>
        <v xml:space="preserve"> </v>
      </c>
    </row>
    <row r="76" spans="1:19" x14ac:dyDescent="0.2">
      <c r="A76" s="503" t="str">
        <f>Summary!A26</f>
        <v>Snacks</v>
      </c>
      <c r="B76" s="504"/>
      <c r="C76" s="282" t="str">
        <f>IF(Badges!L445="C","C",IF(Badges!L445="P","P",""))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IF(Badges!L468="C","C",IF(Badges!L468="P","P",""))</f>
        <v/>
      </c>
      <c r="E77" s="280"/>
      <c r="F77" s="283" t="str">
        <f>Badges!C383</f>
        <v>Ask a woman about Title IX</v>
      </c>
      <c r="G77" s="281" t="str">
        <f>IF(Badges!L383="A","A"," ")</f>
        <v xml:space="preserve"> </v>
      </c>
      <c r="I77" s="280"/>
      <c r="J77" s="283" t="str">
        <f>Badges!C452</f>
        <v>Interview a medical professional</v>
      </c>
      <c r="K77" s="281" t="str">
        <f>IF(Badges!L452="A","A"," ")</f>
        <v xml:space="preserve"> </v>
      </c>
      <c r="M77" s="280"/>
      <c r="N77" s="283" t="str">
        <f>Badges!C522</f>
        <v>Shop at a store</v>
      </c>
      <c r="O77" s="281" t="str">
        <f>IF(Badges!L522="A","A"," ")</f>
        <v xml:space="preserve"> </v>
      </c>
      <c r="Q77" s="280"/>
      <c r="R77" s="283" t="str">
        <f>Badges!C596</f>
        <v>Go on a nature hike</v>
      </c>
      <c r="S77" s="281" t="str">
        <f>IF(Badges!L596="A","A"," ")</f>
        <v xml:space="preserve"> </v>
      </c>
    </row>
    <row r="78" spans="1:19" x14ac:dyDescent="0.2">
      <c r="A78" s="503" t="str">
        <f>Summary!A28</f>
        <v>Brownie Girl Scout Way</v>
      </c>
      <c r="B78" s="504"/>
      <c r="C78" s="282" t="str">
        <f>IF(Badges!L491="C","C",IF(Badges!L491="P","P",""))</f>
        <v/>
      </c>
      <c r="E78" s="280"/>
      <c r="F78" s="283" t="str">
        <f>Badges!C384</f>
        <v>Find a sport that women play</v>
      </c>
      <c r="G78" s="281" t="str">
        <f>IF(Badges!L384="A","A"," ")</f>
        <v xml:space="preserve"> </v>
      </c>
      <c r="I78" s="280"/>
      <c r="J78" s="283" t="str">
        <f>Badges!C453</f>
        <v>Talk to the police</v>
      </c>
      <c r="K78" s="281" t="str">
        <f>IF(Badges!L453="A","A"," ")</f>
        <v xml:space="preserve"> </v>
      </c>
      <c r="M78" s="280"/>
      <c r="N78" s="283" t="str">
        <f>Badges!C523</f>
        <v>Shop on paper</v>
      </c>
      <c r="O78" s="281" t="str">
        <f>IF(Badges!L523="A","A"," ")</f>
        <v xml:space="preserve"> </v>
      </c>
      <c r="Q78" s="280"/>
      <c r="R78" s="283" t="str">
        <f>Badges!C597</f>
        <v>Create a scent diary</v>
      </c>
      <c r="S78" s="281" t="str">
        <f>IF(Badges!L597="A","A"," ")</f>
        <v xml:space="preserve"> </v>
      </c>
    </row>
    <row r="79" spans="1:19" x14ac:dyDescent="0.2">
      <c r="A79" s="512" t="str">
        <f>Summary!A29</f>
        <v>Bugs</v>
      </c>
      <c r="B79" s="513"/>
      <c r="C79" s="329" t="str">
        <f>IF(Badges!L514="C","C",IF(Badges!L514="P","P",""))</f>
        <v/>
      </c>
      <c r="E79" s="280"/>
      <c r="F79" s="283" t="str">
        <f>Badges!C385</f>
        <v>Learn about disabilities and</v>
      </c>
      <c r="G79" s="281" t="str">
        <f>IF(Badges!L385="A","A"," ")</f>
        <v xml:space="preserve"> </v>
      </c>
      <c r="I79" s="280"/>
      <c r="J79" s="283" t="str">
        <f>Badges!C454</f>
        <v>Visit a fire station</v>
      </c>
      <c r="K79" s="281" t="str">
        <f>IF(Badges!L454="A","A"," ")</f>
        <v xml:space="preserve"> </v>
      </c>
      <c r="M79" s="280"/>
      <c r="N79" s="283" t="str">
        <f>Badges!C524</f>
        <v>Shop online</v>
      </c>
      <c r="O79" s="281" t="str">
        <f>IF(Badges!L524="A","A"," ")</f>
        <v xml:space="preserve"> </v>
      </c>
      <c r="Q79" s="280"/>
      <c r="R79" s="283" t="str">
        <f>Badges!C598</f>
        <v>Sky watch</v>
      </c>
      <c r="S79" s="281" t="str">
        <f>IF(Badges!L598="A","A","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IF(Badges!L538="C","C",IF(Badges!L538="P","P",""))</f>
        <v/>
      </c>
      <c r="E81" s="280"/>
      <c r="F81" s="283" t="str">
        <f>Badges!C387</f>
        <v>Play popcorn</v>
      </c>
      <c r="G81" s="281" t="str">
        <f>IF(Badges!L387="A","A"," ")</f>
        <v xml:space="preserve"> </v>
      </c>
      <c r="I81" s="280"/>
      <c r="J81" s="283" t="str">
        <f>Badges!C456</f>
        <v>Make a first aid kit for your home</v>
      </c>
      <c r="K81" s="281" t="str">
        <f>IF(Badges!L456="A","A"," ")</f>
        <v xml:space="preserve"> </v>
      </c>
      <c r="M81" s="280"/>
      <c r="N81" s="283" t="str">
        <f>Badges!C526</f>
        <v>Browse through catalogs</v>
      </c>
      <c r="O81" s="281" t="str">
        <f>IF(Badges!L526="A","A"," ")</f>
        <v xml:space="preserve"> </v>
      </c>
      <c r="Q81" s="280"/>
      <c r="R81" s="283" t="str">
        <f>Badges!C600</f>
        <v>Play a survival game</v>
      </c>
      <c r="S81" s="281" t="str">
        <f>IF(Badges!L600="A","A"," ")</f>
        <v xml:space="preserve"> </v>
      </c>
    </row>
    <row r="82" spans="1:22" x14ac:dyDescent="0.2">
      <c r="A82" s="503" t="str">
        <f>Summary!A32</f>
        <v>Philanthropist</v>
      </c>
      <c r="B82" s="504"/>
      <c r="C82" s="282" t="str">
        <f>IF(Badges!L561="C","C",IF(Badges!L561="P","P",""))</f>
        <v/>
      </c>
      <c r="E82" s="280"/>
      <c r="F82" s="283" t="str">
        <f>Badges!C388</f>
        <v>Untangle yourself from a human</v>
      </c>
      <c r="G82" s="281" t="str">
        <f>IF(Badges!L388="A","A"," ")</f>
        <v xml:space="preserve"> </v>
      </c>
      <c r="I82" s="280"/>
      <c r="J82" s="283" t="str">
        <f>Badges!C457</f>
        <v>Make a kit for your Girl Scout</v>
      </c>
      <c r="K82" s="281" t="str">
        <f>IF(Badges!L457="A","A"," ")</f>
        <v xml:space="preserve"> </v>
      </c>
      <c r="M82" s="280"/>
      <c r="N82" s="283" t="str">
        <f>Badges!C527</f>
        <v>Go to the mall</v>
      </c>
      <c r="O82" s="281" t="str">
        <f>IF(Badges!L527="A","A"," ")</f>
        <v xml:space="preserve"> </v>
      </c>
      <c r="Q82" s="280"/>
      <c r="R82" s="283" t="str">
        <f>Badges!C601</f>
        <v>Play a night game</v>
      </c>
      <c r="S82" s="281" t="str">
        <f>IF(Badges!L601="A","A"," ")</f>
        <v xml:space="preserve"> </v>
      </c>
    </row>
    <row r="83" spans="1:22" x14ac:dyDescent="0.2">
      <c r="A83" s="520" t="str">
        <f>Summary!A33</f>
        <v>Cookie Business</v>
      </c>
      <c r="B83" s="521"/>
      <c r="C83" s="522"/>
      <c r="D83" s="124"/>
      <c r="E83" s="280"/>
      <c r="F83" s="283" t="str">
        <f>Badges!C389</f>
        <v>Try a game of Octopus Tag</v>
      </c>
      <c r="G83" s="281" t="str">
        <f>IF(Badges!L389="A","A"," ")</f>
        <v xml:space="preserve"> </v>
      </c>
      <c r="I83" s="280"/>
      <c r="J83" s="283" t="str">
        <f>Badges!C458</f>
        <v>Make a first aid kit and donate it</v>
      </c>
      <c r="K83" s="281" t="str">
        <f>IF(Badges!L458="A","A"," ")</f>
        <v xml:space="preserve"> </v>
      </c>
      <c r="M83" s="280"/>
      <c r="N83" s="283" t="str">
        <f>Badges!C528</f>
        <v>Shop secondhand</v>
      </c>
      <c r="O83" s="281" t="str">
        <f>IF(Badges!L528="A","A"," ")</f>
        <v xml:space="preserve"> </v>
      </c>
      <c r="Q83" s="280"/>
      <c r="R83" s="283" t="str">
        <f>Badges!C602</f>
        <v>Play a water game</v>
      </c>
      <c r="S83" s="281" t="str">
        <f>IF(Badges!L602="A","A"," ")</f>
        <v xml:space="preserve"> </v>
      </c>
    </row>
    <row r="84" spans="1:22" x14ac:dyDescent="0.2">
      <c r="A84" s="503" t="str">
        <f>Summary!A34</f>
        <v>Meet My Customers</v>
      </c>
      <c r="B84" s="504"/>
      <c r="C84" s="282" t="str">
        <f>IF(Badges!L575="C","C",IF(Badges!L575="P","P",""))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IF(Badges!L588="C","C",IF(Badges!L588="P","P",""))</f>
        <v/>
      </c>
      <c r="E85" s="280"/>
      <c r="F85" s="283" t="str">
        <f>Badges!C391</f>
        <v>See a sport live or on television</v>
      </c>
      <c r="G85" s="281" t="str">
        <f>IF(Badges!L391="A","A"," ")</f>
        <v xml:space="preserve"> </v>
      </c>
      <c r="I85" s="280"/>
      <c r="J85" s="283" t="str">
        <f>Badges!C460</f>
        <v>Get tips from a medical professional</v>
      </c>
      <c r="K85" s="281" t="str">
        <f>IF(Badges!L460="A","A"," ")</f>
        <v xml:space="preserve"> </v>
      </c>
      <c r="M85" s="280"/>
      <c r="N85" s="283" t="str">
        <f>Badges!C530</f>
        <v>You have $15 total</v>
      </c>
      <c r="O85" s="281" t="str">
        <f>IF(Badges!L530="A","A"," ")</f>
        <v xml:space="preserve"> </v>
      </c>
      <c r="Q85" s="280"/>
      <c r="R85" s="283" t="str">
        <f>Badges!C604</f>
        <v>Prepare a campfire</v>
      </c>
      <c r="S85" s="281" t="str">
        <f>IF(Badges!L604="A","A"," ")</f>
        <v xml:space="preserve"> </v>
      </c>
    </row>
    <row r="86" spans="1:22" x14ac:dyDescent="0.2">
      <c r="A86" s="520" t="str">
        <f>Summary!A36</f>
        <v>Outdoor Badge</v>
      </c>
      <c r="B86" s="521"/>
      <c r="C86" s="522"/>
      <c r="E86" s="280"/>
      <c r="F86" s="283" t="str">
        <f>Badges!C392</f>
        <v>Make more points</v>
      </c>
      <c r="G86" s="281" t="str">
        <f>IF(Badges!L392="A","A"," ")</f>
        <v xml:space="preserve"> </v>
      </c>
      <c r="I86" s="280"/>
      <c r="J86" s="283" t="str">
        <f>Badges!C461</f>
        <v>Learn with the Red Cross</v>
      </c>
      <c r="K86" s="281" t="str">
        <f>IF(Badges!L461="A","A"," ")</f>
        <v xml:space="preserve"> </v>
      </c>
      <c r="M86" s="280"/>
      <c r="N86" s="283" t="str">
        <f>Badges!C531</f>
        <v>You have $30 total</v>
      </c>
      <c r="O86" s="281" t="str">
        <f>IF(Badges!L531="A","A"," ")</f>
        <v xml:space="preserve"> </v>
      </c>
      <c r="Q86" s="280"/>
      <c r="R86" s="283" t="str">
        <f>Badges!C605</f>
        <v>Tie an overhand and square knot</v>
      </c>
      <c r="S86" s="281" t="str">
        <f>IF(Badges!L605="A","A"," ")</f>
        <v xml:space="preserve"> </v>
      </c>
    </row>
    <row r="87" spans="1:22" x14ac:dyDescent="0.2">
      <c r="A87" s="503" t="str">
        <f>Summary!A37</f>
        <v>Outdoor Adventurer</v>
      </c>
      <c r="B87" s="504"/>
      <c r="C87" s="282" t="str">
        <f>IF(Badges!L612="C","C",IF(Badges!L612="P","P",""))</f>
        <v/>
      </c>
      <c r="E87" s="280"/>
      <c r="F87" s="283" t="str">
        <f>Badges!C393</f>
        <v>Keep score for a sport you play</v>
      </c>
      <c r="G87" s="281" t="str">
        <f>IF(Badges!L393="A","A"," ")</f>
        <v xml:space="preserve"> </v>
      </c>
      <c r="I87" s="280"/>
      <c r="J87" s="283" t="str">
        <f>Badges!C462</f>
        <v>Talk to an EMT</v>
      </c>
      <c r="K87" s="281" t="str">
        <f>IF(Badges!L462="A","A"," ")</f>
        <v xml:space="preserve"> </v>
      </c>
      <c r="M87" s="280"/>
      <c r="N87" s="283" t="str">
        <f>Badges!C532</f>
        <v>Pool your money</v>
      </c>
      <c r="O87" s="281" t="str">
        <f>IF(Badges!L532="A","A"," ")</f>
        <v xml:space="preserve"> </v>
      </c>
      <c r="Q87" s="280"/>
      <c r="R87" s="283" t="str">
        <f>Badges!C606</f>
        <v>Learn to roll a sleeping bag</v>
      </c>
      <c r="S87" s="281" t="str">
        <f>IF(Badges!L606="A","A","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IF(Badges!L395="A","A"," ")</f>
        <v xml:space="preserve"> </v>
      </c>
      <c r="I89" s="280"/>
      <c r="J89" s="283" t="str">
        <f>Badges!C464</f>
        <v>Take a hike</v>
      </c>
      <c r="K89" s="281" t="str">
        <f>IF(Badges!L464="A","A"," ")</f>
        <v xml:space="preserve"> </v>
      </c>
      <c r="M89" s="280"/>
      <c r="N89" s="283" t="str">
        <f>Badges!C534</f>
        <v>Go to the movies with a friend</v>
      </c>
      <c r="O89" s="281" t="str">
        <f>IF(Badges!L534="A","A"," ")</f>
        <v xml:space="preserve"> </v>
      </c>
      <c r="Q89" s="280"/>
      <c r="R89" s="283" t="str">
        <f>Badges!C608</f>
        <v>Improve a trail</v>
      </c>
      <c r="S89" s="281" t="str">
        <f>IF(Badges!L608="A","A"," ")</f>
        <v xml:space="preserve"> </v>
      </c>
    </row>
    <row r="90" spans="1:22" x14ac:dyDescent="0.2">
      <c r="B90" s="516" t="str">
        <f>'Journey Awards'!A6</f>
        <v>Brownie Quest</v>
      </c>
      <c r="C90" s="517"/>
      <c r="E90" s="280"/>
      <c r="F90" s="283" t="str">
        <f>Badges!C396</f>
        <v>Make a theme day</v>
      </c>
      <c r="G90" s="281" t="str">
        <f>IF(Badges!L396="A","A"," ")</f>
        <v xml:space="preserve"> </v>
      </c>
      <c r="I90" s="280"/>
      <c r="J90" s="283" t="str">
        <f>Badges!C465</f>
        <v>Read all about it</v>
      </c>
      <c r="K90" s="281" t="str">
        <f>IF(Badges!L465="A","A"," ")</f>
        <v xml:space="preserve"> </v>
      </c>
      <c r="M90" s="280"/>
      <c r="N90" s="283" t="str">
        <f>Badges!C535</f>
        <v>Get outdoors</v>
      </c>
      <c r="O90" s="281" t="str">
        <f>IF(Badges!L535="A","A"," ")</f>
        <v xml:space="preserve"> </v>
      </c>
      <c r="Q90" s="280"/>
      <c r="R90" s="283" t="str">
        <f>Badges!C609</f>
        <v>Care for animals</v>
      </c>
      <c r="S90" s="281" t="str">
        <f>IF(Badges!L609="A","A"," ")</f>
        <v xml:space="preserve"> </v>
      </c>
    </row>
    <row r="91" spans="1:22" x14ac:dyDescent="0.2">
      <c r="B91" s="289" t="str">
        <f>'Journey Awards'!B7</f>
        <v>The Discover Key</v>
      </c>
      <c r="C91" s="288" t="str">
        <f>'Journey Awards'!L11</f>
        <v xml:space="preserve"> </v>
      </c>
      <c r="E91" s="280"/>
      <c r="F91" s="283" t="str">
        <f>Badges!C397</f>
        <v>Make up a championship</v>
      </c>
      <c r="G91" s="281" t="str">
        <f>IF(Badges!L397="A","A"," ")</f>
        <v xml:space="preserve"> </v>
      </c>
      <c r="I91" s="280"/>
      <c r="J91" s="283" t="str">
        <f>Badges!C466</f>
        <v>Talk to an outdoor expert</v>
      </c>
      <c r="K91" s="281" t="str">
        <f>IF(Badges!L466="A","A"," ")</f>
        <v xml:space="preserve"> </v>
      </c>
      <c r="M91" s="280"/>
      <c r="N91" s="283" t="str">
        <f>Badges!C536</f>
        <v>Have fun with friends</v>
      </c>
      <c r="O91" s="281" t="str">
        <f>IF(Badges!L536="A","A"," ")</f>
        <v xml:space="preserve"> </v>
      </c>
      <c r="Q91" s="280"/>
      <c r="R91" s="283" t="str">
        <f>Badges!C610</f>
        <v>Help an outdoors space you love</v>
      </c>
      <c r="S91" s="281" t="str">
        <f>IF(Badges!L610="A","A"," ")</f>
        <v xml:space="preserve"> </v>
      </c>
    </row>
    <row r="92" spans="1:22" ht="15.75" x14ac:dyDescent="0.2">
      <c r="B92" s="289" t="str">
        <f>'Journey Awards'!B12</f>
        <v>The Connect Key</v>
      </c>
      <c r="C92" s="288" t="str">
        <f>'Journey Awards'!L16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Awards'!L21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IF('Age-Level'!L6="A","A"," ")</f>
        <v xml:space="preserve"> </v>
      </c>
    </row>
    <row r="94" spans="1:22" x14ac:dyDescent="0.2">
      <c r="B94" s="289" t="str">
        <f>'Journey Awards'!B22</f>
        <v>The Brownie Quest Award</v>
      </c>
      <c r="C94" s="288" t="str">
        <f>'Journey Awards'!L24</f>
        <v xml:space="preserve"> </v>
      </c>
      <c r="E94" s="280"/>
      <c r="F94" s="283" t="str">
        <f>Badges!C402</f>
        <v>Go on a flag hunt</v>
      </c>
      <c r="G94" s="281" t="str">
        <f>IF(Badges!L402="A","A"," ")</f>
        <v xml:space="preserve"> </v>
      </c>
      <c r="I94" s="280"/>
      <c r="J94" s="283" t="str">
        <f>Badges!C471</f>
        <v>Learn three new Girl Scout songs</v>
      </c>
      <c r="K94" s="281" t="str">
        <f>IF(Badges!L471="A","A"," ")</f>
        <v xml:space="preserve"> </v>
      </c>
      <c r="M94" s="280"/>
      <c r="N94" s="283" t="str">
        <f>Badges!C541</f>
        <v>Create a list</v>
      </c>
      <c r="O94" s="281" t="str">
        <f>IF(Badges!L541="A","A"," ")</f>
        <v xml:space="preserve"> </v>
      </c>
      <c r="Q94" s="533" t="str">
        <f>'Age-Level'!C7</f>
        <v>Cookie Sales (Year 1)</v>
      </c>
      <c r="R94" s="533"/>
      <c r="S94" s="288" t="str">
        <f>IF('Age-Level'!L7="A","A"," ")</f>
        <v xml:space="preserve"> </v>
      </c>
    </row>
    <row r="95" spans="1:22" x14ac:dyDescent="0.2">
      <c r="A95" s="383"/>
      <c r="B95" s="343" t="str">
        <f>'Journey Awards'!A27</f>
        <v>WOW! Wonders of Water</v>
      </c>
      <c r="C95" s="344"/>
      <c r="E95" s="280"/>
      <c r="F95" s="283" t="str">
        <f>Badges!C403</f>
        <v>Draw your state's symbols</v>
      </c>
      <c r="G95" s="281" t="str">
        <f>IF(Badges!L403="A","A"," ")</f>
        <v xml:space="preserve"> </v>
      </c>
      <c r="I95" s="280"/>
      <c r="J95" s="283" t="str">
        <f>Badges!C472</f>
        <v>Learn a new singing game</v>
      </c>
      <c r="K95" s="281" t="str">
        <f>IF(Badges!L472="A","A"," ")</f>
        <v xml:space="preserve"> </v>
      </c>
      <c r="M95" s="280"/>
      <c r="N95" s="283" t="str">
        <f>Badges!C542</f>
        <v>Create posters</v>
      </c>
      <c r="O95" s="281" t="str">
        <f>IF(Badges!L542="A","A"," ")</f>
        <v xml:space="preserve"> </v>
      </c>
      <c r="Q95" s="533" t="str">
        <f>'Age-Level'!C8</f>
        <v>Cookie Pin (Year 1)</v>
      </c>
      <c r="R95" s="533"/>
      <c r="S95" s="288" t="str">
        <f>IF('Age-Level'!L8="A","A"," ")</f>
        <v xml:space="preserve"> </v>
      </c>
      <c r="U95" s="279"/>
      <c r="V95" s="279"/>
    </row>
    <row r="96" spans="1:22" x14ac:dyDescent="0.2">
      <c r="A96" s="383"/>
      <c r="B96" s="289" t="str">
        <f>'Journey Awards'!B28</f>
        <v>LOVE Water</v>
      </c>
      <c r="C96" s="288" t="str">
        <f>'Journey Awards'!L31</f>
        <v xml:space="preserve"> </v>
      </c>
      <c r="E96" s="280"/>
      <c r="F96" s="283" t="str">
        <f>Badges!C404</f>
        <v>Find your own town's symbols</v>
      </c>
      <c r="G96" s="281" t="str">
        <f>IF(Badges!L404="A","A"," ")</f>
        <v xml:space="preserve"> </v>
      </c>
      <c r="I96" s="280"/>
      <c r="J96" s="283" t="str">
        <f>Badges!C473</f>
        <v>Make up your own song based on</v>
      </c>
      <c r="K96" s="281" t="str">
        <f>IF(Badges!L473="A","A"," ")</f>
        <v xml:space="preserve"> </v>
      </c>
      <c r="M96" s="280"/>
      <c r="N96" s="283" t="str">
        <f>Badges!C543</f>
        <v>Get Inspired</v>
      </c>
      <c r="O96" s="281" t="str">
        <f>IF(Badges!L543="A","A"," ")</f>
        <v xml:space="preserve"> </v>
      </c>
      <c r="Q96" s="533" t="str">
        <f>'Age-Level'!C9</f>
        <v>Cookie Rally (Year 2)</v>
      </c>
      <c r="R96" s="533"/>
      <c r="S96" s="288" t="str">
        <f>IF('Age-Level'!L9="A","A"," ")</f>
        <v xml:space="preserve"> </v>
      </c>
      <c r="U96" s="279"/>
      <c r="V96" s="279"/>
    </row>
    <row r="97" spans="1:23" x14ac:dyDescent="0.2">
      <c r="A97" s="383"/>
      <c r="B97" s="289" t="str">
        <f>'Journey Awards'!B32</f>
        <v>SAVE Water</v>
      </c>
      <c r="C97" s="288" t="str">
        <f>'Journey Awards'!L34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IF('Age-Level'!L10="A","A"," ")</f>
        <v xml:space="preserve"> </v>
      </c>
      <c r="U97" s="279"/>
      <c r="V97" s="279"/>
    </row>
    <row r="98" spans="1:23" ht="14.25" customHeight="1" x14ac:dyDescent="0.2">
      <c r="A98" s="217"/>
      <c r="B98" s="289" t="str">
        <f>'Journey Awards'!B35</f>
        <v>SHARE Water</v>
      </c>
      <c r="C98" s="288" t="str">
        <f>'Journey Awards'!L37</f>
        <v xml:space="preserve"> </v>
      </c>
      <c r="E98" s="280"/>
      <c r="F98" s="283" t="str">
        <f>Badges!C406</f>
        <v>Choose natinoal songs</v>
      </c>
      <c r="G98" s="281" t="str">
        <f>IF(Badges!L406="A","A"," ")</f>
        <v xml:space="preserve"> </v>
      </c>
      <c r="I98" s="280"/>
      <c r="J98" s="283" t="str">
        <f>Badges!C475</f>
        <v>Throw a birthday bash</v>
      </c>
      <c r="K98" s="281" t="str">
        <f>IF(Badges!L475="A","A"," ")</f>
        <v xml:space="preserve"> </v>
      </c>
      <c r="M98" s="280"/>
      <c r="N98" s="283" t="str">
        <f>Badges!C545</f>
        <v>Do you own research</v>
      </c>
      <c r="O98" s="281" t="str">
        <f>IF(Badges!L545="A","A"," ")</f>
        <v xml:space="preserve"> </v>
      </c>
      <c r="Q98" s="533" t="str">
        <f>'Age-Level'!C11</f>
        <v>Cookie Pin (Year 2)</v>
      </c>
      <c r="R98" s="533"/>
      <c r="S98" s="288" t="str">
        <f>IF('Age-Level'!L11="A","A"," ")</f>
        <v xml:space="preserve"> </v>
      </c>
      <c r="U98" s="279"/>
      <c r="V98" s="279"/>
    </row>
    <row r="99" spans="1:23" x14ac:dyDescent="0.2">
      <c r="A99" s="217"/>
      <c r="B99" s="289" t="str">
        <f>'Journey Awards'!B38</f>
        <v>WOW!</v>
      </c>
      <c r="C99" s="288" t="str">
        <f>'Journey Awards'!L40</f>
        <v xml:space="preserve"> </v>
      </c>
      <c r="E99" s="280"/>
      <c r="F99" s="283" t="str">
        <f>Badges!C407</f>
        <v>Pick three community songs</v>
      </c>
      <c r="G99" s="281" t="str">
        <f>IF(Badges!L407="A","A"," ")</f>
        <v xml:space="preserve"> </v>
      </c>
      <c r="I99" s="280"/>
      <c r="J99" s="283" t="str">
        <f>Badges!C476</f>
        <v>Make a birthday card for a Daisy</v>
      </c>
      <c r="K99" s="281" t="str">
        <f>IF(Badges!L476="A","A"," ")</f>
        <v xml:space="preserve"> </v>
      </c>
      <c r="M99" s="280"/>
      <c r="N99" s="283" t="str">
        <f>Badges!C546</f>
        <v>Take a field trip</v>
      </c>
      <c r="O99" s="281" t="str">
        <f>IF(Badges!L546="A","A"," ")</f>
        <v xml:space="preserve"> </v>
      </c>
      <c r="Q99" s="533" t="str">
        <f>Summary!A68</f>
        <v>Fall Sales (Year 1)</v>
      </c>
      <c r="R99" s="533"/>
      <c r="S99" s="282" t="str">
        <f>IF('Age-Level'!L13="A","A","")</f>
        <v/>
      </c>
      <c r="U99" s="352"/>
      <c r="V99" s="353"/>
      <c r="W99" s="337"/>
    </row>
    <row r="100" spans="1:23" x14ac:dyDescent="0.2">
      <c r="B100" s="392" t="str">
        <f>'Journey Awards'!A43</f>
        <v>A World of Girls</v>
      </c>
      <c r="C100" s="393"/>
      <c r="E100" s="280"/>
      <c r="F100" s="283" t="str">
        <f>Badges!C408</f>
        <v>Find three celebration songs</v>
      </c>
      <c r="G100" s="281" t="str">
        <f>IF(Badges!L408="A","A"," ")</f>
        <v xml:space="preserve"> </v>
      </c>
      <c r="I100" s="280"/>
      <c r="J100" s="283" t="str">
        <f>Badges!C477</f>
        <v>Make up a birthday message</v>
      </c>
      <c r="K100" s="281" t="str">
        <f>IF(Badges!L477="A","A"," ")</f>
        <v xml:space="preserve"> </v>
      </c>
      <c r="M100" s="280"/>
      <c r="N100" s="283" t="str">
        <f>Badges!C547</f>
        <v>Invite a guest speaker</v>
      </c>
      <c r="O100" s="281" t="str">
        <f>IF(Badges!L547="A","A"," ")</f>
        <v xml:space="preserve"> </v>
      </c>
      <c r="Q100" s="533" t="str">
        <f>Summary!A69</f>
        <v>Fall Sales (Year 2)</v>
      </c>
      <c r="R100" s="533"/>
      <c r="S100" s="282" t="str">
        <f>IF('Age-Level'!L14="A","A","")</f>
        <v/>
      </c>
      <c r="U100" s="279"/>
      <c r="V100" s="279"/>
    </row>
    <row r="101" spans="1:23" x14ac:dyDescent="0.2">
      <c r="B101" s="289" t="str">
        <f>'Journey Awards'!B44</f>
        <v>Hear a Story</v>
      </c>
      <c r="C101" s="288" t="str">
        <f>'Journey Awards'!L46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IF('Age-Level'!L16="A","A","")</f>
        <v/>
      </c>
      <c r="U101" s="279"/>
      <c r="V101" s="279"/>
    </row>
    <row r="102" spans="1:23" x14ac:dyDescent="0.2">
      <c r="B102" s="289" t="str">
        <f>'Journey Awards'!B47</f>
        <v>Change a Story</v>
      </c>
      <c r="C102" s="288" t="str">
        <f>'Journey Awards'!L49</f>
        <v xml:space="preserve"> </v>
      </c>
      <c r="E102" s="280"/>
      <c r="F102" s="283" t="str">
        <f>Badges!C410</f>
        <v>Join a parade</v>
      </c>
      <c r="G102" s="281" t="str">
        <f>IF(Badges!L410="A","A"," ")</f>
        <v xml:space="preserve"> </v>
      </c>
      <c r="I102" s="280"/>
      <c r="J102" s="283" t="str">
        <f>Badges!C479</f>
        <v>Make up a game about your</v>
      </c>
      <c r="K102" s="281" t="str">
        <f>IF(Badges!L479="A","A"," ")</f>
        <v xml:space="preserve"> </v>
      </c>
      <c r="M102" s="280"/>
      <c r="N102" s="283" t="str">
        <f>Badges!C549</f>
        <v>Do you own research</v>
      </c>
      <c r="O102" s="281" t="str">
        <f>IF(Badges!L549="A","A"," ")</f>
        <v xml:space="preserve"> </v>
      </c>
      <c r="Q102" s="533" t="str">
        <f>Summary!A71</f>
        <v>Thinking Day (Year 2)</v>
      </c>
      <c r="R102" s="533"/>
      <c r="S102" s="282" t="str">
        <f>IF('Age-Level'!L17="A","A","")</f>
        <v/>
      </c>
      <c r="U102" s="279"/>
      <c r="V102" s="279"/>
    </row>
    <row r="103" spans="1:23" x14ac:dyDescent="0.2">
      <c r="B103" s="289" t="str">
        <f>'Journey Awards'!B50</f>
        <v>Tell a Story</v>
      </c>
      <c r="C103" s="288" t="str">
        <f>'Journey Awards'!L52</f>
        <v xml:space="preserve"> </v>
      </c>
      <c r="E103" s="280"/>
      <c r="F103" s="283" t="str">
        <f>Badges!C411</f>
        <v>Learn to march</v>
      </c>
      <c r="G103" s="281" t="str">
        <f>IF(Badges!L411="A","A"," ")</f>
        <v xml:space="preserve"> </v>
      </c>
      <c r="I103" s="280"/>
      <c r="J103" s="283" t="str">
        <f>Badges!C480</f>
        <v>Create a story, play, or puppet</v>
      </c>
      <c r="K103" s="281" t="str">
        <f>IF(Badges!L480="A","A"," ")</f>
        <v xml:space="preserve"> </v>
      </c>
      <c r="M103" s="280"/>
      <c r="N103" s="283" t="str">
        <f>Badges!C550</f>
        <v>Get secondhand knowledge</v>
      </c>
      <c r="O103" s="281" t="str">
        <f>IF(Badges!L550="A","A"," ")</f>
        <v xml:space="preserve"> </v>
      </c>
      <c r="Q103" s="533" t="str">
        <f>Summary!A72</f>
        <v>Investiture</v>
      </c>
      <c r="R103" s="533"/>
      <c r="S103" s="282" t="str">
        <f>IF('Age-Level'!L19="A","A","")</f>
        <v/>
      </c>
      <c r="U103" s="279"/>
      <c r="V103" s="279"/>
    </row>
    <row r="104" spans="1:23" x14ac:dyDescent="0.2">
      <c r="B104" s="289" t="str">
        <f>'Journey Awards'!B53</f>
        <v>Better World for Girls!</v>
      </c>
      <c r="C104" s="288" t="str">
        <f>'Journey Awards'!L55</f>
        <v xml:space="preserve"> </v>
      </c>
      <c r="E104" s="280"/>
      <c r="F104" s="283" t="str">
        <f>Badges!C412</f>
        <v>See a band review or field show</v>
      </c>
      <c r="G104" s="281" t="str">
        <f>IF(Badges!L412="A","A"," ")</f>
        <v xml:space="preserve"> </v>
      </c>
      <c r="I104" s="280"/>
      <c r="J104" s="283" t="str">
        <f>Badges!C481</f>
        <v>Make a team mural, collage, flag</v>
      </c>
      <c r="K104" s="281" t="str">
        <f>IF(Badges!L481="A","A"," ")</f>
        <v xml:space="preserve"> </v>
      </c>
      <c r="M104" s="280"/>
      <c r="N104" s="283" t="str">
        <f>Badges!C551</f>
        <v>Invite a guest speaker</v>
      </c>
      <c r="O104" s="281" t="str">
        <f>IF(Badges!L551="A","A"," ")</f>
        <v xml:space="preserve"> </v>
      </c>
      <c r="Q104" s="533" t="str">
        <f>Summary!A73</f>
        <v>Rededication (1st year)</v>
      </c>
      <c r="R104" s="533"/>
      <c r="S104" s="282" t="str">
        <f>IF('Age-Level'!L20="A","A","")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IF('Age-Level'!L21="A","A","")</f>
        <v/>
      </c>
      <c r="U105" s="279"/>
      <c r="V105" s="279"/>
    </row>
    <row r="106" spans="1:23" x14ac:dyDescent="0.2">
      <c r="A106" s="388" t="s">
        <v>416</v>
      </c>
      <c r="B106" s="390"/>
      <c r="C106" s="390"/>
      <c r="E106" s="280"/>
      <c r="F106" s="283" t="str">
        <f>Badges!C414</f>
        <v>Follow a landmark trail</v>
      </c>
      <c r="G106" s="281" t="str">
        <f>IF(Badges!L414="A","A"," ")</f>
        <v xml:space="preserve"> </v>
      </c>
      <c r="I106" s="280"/>
      <c r="J106" s="283" t="str">
        <f>Badges!C483</f>
        <v>A better room or home</v>
      </c>
      <c r="K106" s="281" t="str">
        <f>IF(Badges!L483="A","A"," ")</f>
        <v xml:space="preserve"> </v>
      </c>
      <c r="M106" s="280"/>
      <c r="N106" s="283" t="str">
        <f>Badges!C553</f>
        <v>Take a field trip</v>
      </c>
      <c r="O106" s="281" t="str">
        <f>IF(Badges!L553="A","A"," ")</f>
        <v xml:space="preserve"> </v>
      </c>
      <c r="Q106" s="533" t="str">
        <f>Summary!A75</f>
        <v>Rededication (3rd year)</v>
      </c>
      <c r="R106" s="533"/>
      <c r="S106" s="282" t="str">
        <f>IF('Age-Level'!L22="A","A","")</f>
        <v/>
      </c>
      <c r="U106" s="279"/>
      <c r="V106" s="279"/>
    </row>
    <row r="107" spans="1:23" x14ac:dyDescent="0.2">
      <c r="A107" s="284"/>
      <c r="B107" s="396" t="str">
        <f>Bridging!B6</f>
        <v>Pass It On!</v>
      </c>
      <c r="C107" s="330" t="str">
        <f>IF(Bridging!L10="C","C",IF(Bridging!L10="P","P",""))</f>
        <v/>
      </c>
      <c r="E107" s="280"/>
      <c r="F107" s="283" t="str">
        <f>Badges!C415</f>
        <v>Tour a landmark that honors the</v>
      </c>
      <c r="G107" s="281" t="str">
        <f>IF(Badges!L415="A","A"," ")</f>
        <v xml:space="preserve"> </v>
      </c>
      <c r="I107" s="280"/>
      <c r="J107" s="283" t="str">
        <f>Badges!C484</f>
        <v>A better meeting place</v>
      </c>
      <c r="K107" s="281" t="str">
        <f>IF(Badges!L484="A","A"," ")</f>
        <v xml:space="preserve"> </v>
      </c>
      <c r="M107" s="280"/>
      <c r="N107" s="283" t="str">
        <f>Badges!C554</f>
        <v>Invite a guest speaker</v>
      </c>
      <c r="O107" s="281" t="str">
        <f>IF(Badges!L554="A","A"," ")</f>
        <v xml:space="preserve"> </v>
      </c>
      <c r="Q107" s="487" t="str">
        <f>Summary!A76</f>
        <v>My Promise, My Faith (Year 1)</v>
      </c>
      <c r="R107" s="535"/>
      <c r="S107" s="291" t="str">
        <f>IF('Age-Level'!L29="C","C","")</f>
        <v/>
      </c>
      <c r="U107" s="279"/>
      <c r="V107" s="279"/>
    </row>
    <row r="108" spans="1:23" x14ac:dyDescent="0.2">
      <c r="A108" s="284"/>
      <c r="B108" s="286" t="str">
        <f>Bridging!B11</f>
        <v>Look Ahead!</v>
      </c>
      <c r="C108" s="282" t="str">
        <f>IF(Bridging!L15="C","C",IF(Bridging!L15="P","P",""))</f>
        <v/>
      </c>
      <c r="E108" s="280"/>
      <c r="F108" s="283" t="str">
        <f>Badges!C416</f>
        <v>Make a landmark map</v>
      </c>
      <c r="G108" s="281" t="str">
        <f>IF(Badges!L416="A","A"," ")</f>
        <v xml:space="preserve"> </v>
      </c>
      <c r="I108" s="280"/>
      <c r="J108" s="283" t="str">
        <f>Badges!C485</f>
        <v>A better classroom</v>
      </c>
      <c r="K108" s="281" t="str">
        <f>IF(Badges!L485="A","A"," ")</f>
        <v xml:space="preserve"> </v>
      </c>
      <c r="M108" s="280"/>
      <c r="N108" s="283" t="str">
        <f>Badges!C555</f>
        <v>Find out about helping people</v>
      </c>
      <c r="O108" s="281" t="str">
        <f>IF(Badges!L555="A","A"," ")</f>
        <v xml:space="preserve"> </v>
      </c>
      <c r="Q108" s="292">
        <v>1</v>
      </c>
      <c r="R108" s="341" t="str">
        <f>'Age-Level'!C24</f>
        <v>Choose one line from the Law</v>
      </c>
      <c r="S108" s="282" t="str">
        <f>IF('Age-Level'!L24="A","A","")</f>
        <v/>
      </c>
      <c r="U108" s="279"/>
      <c r="V108" s="279"/>
    </row>
    <row r="109" spans="1:23" x14ac:dyDescent="0.2">
      <c r="A109" s="284"/>
      <c r="B109" s="394" t="str">
        <f>Bridging!C16</f>
        <v>Plan a Ceremony</v>
      </c>
      <c r="C109" s="282" t="str">
        <f>IF(Bridging!L17="C","C",IF(Bridging!L17="P","P",""))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IF('Age-Level'!L25="A","A","")</f>
        <v/>
      </c>
      <c r="U109" s="279"/>
      <c r="V109" s="279"/>
    </row>
    <row r="110" spans="1:23" x14ac:dyDescent="0.2">
      <c r="B110" s="287" t="s">
        <v>80</v>
      </c>
      <c r="C110" s="282" t="str">
        <f>IF(Bridging!L18="C","C",IF(Bridging!L18="P","P",""))</f>
        <v/>
      </c>
      <c r="E110" s="280"/>
      <c r="F110" s="283" t="str">
        <f>Badges!C418</f>
        <v>Join a flag ceremony</v>
      </c>
      <c r="G110" s="281" t="str">
        <f>IF(Badges!L418="A","A"," ")</f>
        <v xml:space="preserve"> </v>
      </c>
      <c r="I110" s="280"/>
      <c r="J110" s="283" t="str">
        <f>Badges!C487</f>
        <v>Follow in a Girl Scout's footsteps</v>
      </c>
      <c r="K110" s="281" t="str">
        <f>IF(Badges!L487="A","A"," ")</f>
        <v xml:space="preserve"> </v>
      </c>
      <c r="M110" s="280"/>
      <c r="N110" s="283" t="str">
        <f>Badges!C557</f>
        <v>Donate money</v>
      </c>
      <c r="O110" s="281" t="str">
        <f>IF(Badges!L557="A","A"," ")</f>
        <v xml:space="preserve"> </v>
      </c>
      <c r="Q110" s="293">
        <v>3</v>
      </c>
      <c r="R110" s="341" t="str">
        <f>'Age-Level'!C26</f>
        <v>Gather three inspirational quotes</v>
      </c>
      <c r="S110" s="282" t="str">
        <f>IF('Age-Level'!L26="A","A","")</f>
        <v/>
      </c>
      <c r="U110" s="353"/>
      <c r="V110" s="353"/>
      <c r="W110" s="337"/>
    </row>
    <row r="111" spans="1:23" x14ac:dyDescent="0.2">
      <c r="B111" s="327"/>
      <c r="C111" s="389"/>
      <c r="E111" s="280"/>
      <c r="F111" s="283" t="str">
        <f>Badges!C419</f>
        <v>Join a town ceremony</v>
      </c>
      <c r="G111" s="281" t="str">
        <f>IF(Badges!L419="A","A"," ")</f>
        <v xml:space="preserve"> </v>
      </c>
      <c r="I111" s="280"/>
      <c r="J111" s="283" t="str">
        <f>Badges!C488</f>
        <v>Read the Brownie Story from an</v>
      </c>
      <c r="K111" s="281" t="str">
        <f>IF(Badges!L488="A","A"," ")</f>
        <v xml:space="preserve"> </v>
      </c>
      <c r="M111" s="280"/>
      <c r="N111" s="283" t="str">
        <f>Badges!C558</f>
        <v>Organize a great food donation</v>
      </c>
      <c r="O111" s="281" t="str">
        <f>IF(Badges!L558="A","A"," ")</f>
        <v xml:space="preserve"> </v>
      </c>
      <c r="Q111" s="293">
        <v>4</v>
      </c>
      <c r="R111" s="341" t="str">
        <f>'Age-Level'!C27</f>
        <v>Make something to remind you</v>
      </c>
      <c r="S111" s="282" t="str">
        <f>IF('Age-Level'!L27="A","A","")</f>
        <v/>
      </c>
      <c r="U111" s="279"/>
      <c r="V111" s="279"/>
    </row>
    <row r="112" spans="1:23" x14ac:dyDescent="0.2">
      <c r="A112" s="395" t="str">
        <f>Badges!B354</f>
        <v>Painting</v>
      </c>
      <c r="B112" s="391"/>
      <c r="C112" s="391"/>
      <c r="E112" s="280"/>
      <c r="F112" s="283" t="str">
        <f>Badges!C420</f>
        <v>Make up your own</v>
      </c>
      <c r="G112" s="281" t="str">
        <f>IF(Badges!L420="A","A"," ")</f>
        <v xml:space="preserve"> </v>
      </c>
      <c r="I112" s="280"/>
      <c r="J112" s="283" t="str">
        <f>Badges!C489</f>
        <v>Make up a story about Campbell</v>
      </c>
      <c r="K112" s="281" t="str">
        <f>IF(Badges!L489="A","A"," ")</f>
        <v xml:space="preserve"> </v>
      </c>
      <c r="M112" s="280"/>
      <c r="N112" s="283" t="str">
        <f>Badges!C559</f>
        <v>Host a clothing-donation party</v>
      </c>
      <c r="O112" s="281" t="str">
        <f>IF(Badges!L559="A","A"," ")</f>
        <v xml:space="preserve"> </v>
      </c>
      <c r="Q112" s="342">
        <v>5</v>
      </c>
      <c r="R112" s="341" t="str">
        <f>'Age-Level'!C28</f>
        <v>Keep the connection strong.</v>
      </c>
      <c r="S112" s="282" t="str">
        <f>IF('Age-Level'!L28="A","A","")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IF('Age-Level'!L35="C","C","")</f>
        <v/>
      </c>
      <c r="U113" s="279"/>
      <c r="V113" s="279"/>
    </row>
    <row r="114" spans="1:22" x14ac:dyDescent="0.2">
      <c r="A114" s="280"/>
      <c r="B114" s="283" t="str">
        <f>Badges!C356</f>
        <v>Talk to a painter</v>
      </c>
      <c r="C114" s="281" t="str">
        <f>IF(Badges!L356="A","A","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IF('Age-Level'!L31="A","A","")</f>
        <v/>
      </c>
      <c r="U114" s="279"/>
      <c r="V114" s="279"/>
    </row>
    <row r="115" spans="1:22" x14ac:dyDescent="0.2">
      <c r="A115" s="280"/>
      <c r="B115" s="283" t="str">
        <f>Badges!C357</f>
        <v>Go to an art show or museum</v>
      </c>
      <c r="C115" s="281" t="str">
        <f>IF(Badges!L357="A","A"," ")</f>
        <v xml:space="preserve"> </v>
      </c>
      <c r="E115" s="280"/>
      <c r="F115" s="283" t="str">
        <f>Badges!C425</f>
        <v>Is the food good for me?</v>
      </c>
      <c r="G115" s="281" t="str">
        <f>IF(Badges!L425="A","A"," ")</f>
        <v xml:space="preserve"> </v>
      </c>
      <c r="I115" s="280"/>
      <c r="J115" s="283" t="str">
        <f>Badges!C494</f>
        <v>Talk to a bug specialist in your</v>
      </c>
      <c r="K115" s="281" t="str">
        <f>IF(Badges!L494="A","A"," ")</f>
        <v xml:space="preserve"> </v>
      </c>
      <c r="M115" s="280"/>
      <c r="N115" s="283" t="str">
        <f>Badges!C565</f>
        <v xml:space="preserve">Talk to your family or Brownie </v>
      </c>
      <c r="O115" s="281" t="str">
        <f>IF(Badges!L565="A","A"," ")</f>
        <v xml:space="preserve"> </v>
      </c>
      <c r="Q115" s="293">
        <v>2</v>
      </c>
      <c r="R115" s="394" t="str">
        <f>'Age-Level'!C32</f>
        <v>Find a woman in your community</v>
      </c>
      <c r="S115" s="282" t="str">
        <f>IF('Age-Level'!L32="A","A","")</f>
        <v/>
      </c>
      <c r="U115" s="279"/>
      <c r="V115" s="279"/>
    </row>
    <row r="116" spans="1:22" x14ac:dyDescent="0.2">
      <c r="A116" s="280"/>
      <c r="B116" s="283" t="str">
        <f>Badges!C358</f>
        <v xml:space="preserve">Team up with an adult to find </v>
      </c>
      <c r="C116" s="281" t="str">
        <f>IF(Badges!L358="A","A"," ")</f>
        <v xml:space="preserve"> </v>
      </c>
      <c r="E116" s="280"/>
      <c r="F116" s="283" t="str">
        <f>Badges!C426</f>
        <v>Is the food good for the earth?</v>
      </c>
      <c r="G116" s="281" t="str">
        <f>IF(Badges!L426="A","A"," ")</f>
        <v xml:space="preserve"> </v>
      </c>
      <c r="I116" s="280"/>
      <c r="J116" s="283" t="str">
        <f>Badges!C495</f>
        <v>With an adult's help, find websites</v>
      </c>
      <c r="K116" s="281" t="str">
        <f>IF(Badges!L495="A","A"," ")</f>
        <v xml:space="preserve"> </v>
      </c>
      <c r="M116" s="280">
        <v>2</v>
      </c>
      <c r="N116" s="283" t="str">
        <f>Badges!C566</f>
        <v>Talk to some customers</v>
      </c>
      <c r="O116" s="294"/>
      <c r="Q116" s="293">
        <v>3</v>
      </c>
      <c r="R116" s="394" t="str">
        <f>'Age-Level'!C33</f>
        <v>Gather three inspirational quotes</v>
      </c>
      <c r="S116" s="282" t="str">
        <f>IF('Age-Level'!L33="A","A","")</f>
        <v/>
      </c>
    </row>
    <row r="117" spans="1:22" x14ac:dyDescent="0.2">
      <c r="A117" s="280">
        <v>2</v>
      </c>
      <c r="B117" s="283" t="str">
        <f>Badges!C359</f>
        <v>Paint the real world</v>
      </c>
      <c r="C117" s="294"/>
      <c r="E117" s="280"/>
      <c r="F117" s="283" t="str">
        <f>Badges!C427</f>
        <v>What's in that snack?</v>
      </c>
      <c r="G117" s="281" t="str">
        <f>IF(Badges!L427="A","A"," ")</f>
        <v xml:space="preserve"> </v>
      </c>
      <c r="I117" s="280"/>
      <c r="J117" s="283" t="str">
        <f>Badges!C496</f>
        <v>Read a book or watch a video</v>
      </c>
      <c r="K117" s="281" t="str">
        <f>IF(Badges!L496="A","A"," ")</f>
        <v xml:space="preserve"> </v>
      </c>
      <c r="M117" s="280"/>
      <c r="N117" s="283" t="str">
        <f>Badges!C567</f>
        <v>With your family or Brownie friends</v>
      </c>
      <c r="O117" s="281" t="str">
        <f>IF(Badges!L567="A","A"," ")</f>
        <v xml:space="preserve"> </v>
      </c>
      <c r="Q117" s="293">
        <v>4</v>
      </c>
      <c r="R117" s="394" t="str">
        <f>'Age-Level'!C34</f>
        <v>Make something to remind you</v>
      </c>
      <c r="S117" s="282" t="str">
        <f>IF('Age-Level'!L34="A","A","")</f>
        <v/>
      </c>
    </row>
    <row r="118" spans="1:22" x14ac:dyDescent="0.2">
      <c r="A118" s="280"/>
      <c r="B118" s="283" t="str">
        <f>Badges!C360</f>
        <v>Paint a portrait of a family</v>
      </c>
      <c r="C118" s="281" t="str">
        <f>IF(Badges!L360="A","A","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IF('Age-Level'!L35="A","A","")</f>
        <v/>
      </c>
    </row>
    <row r="119" spans="1:22" x14ac:dyDescent="0.2">
      <c r="A119" s="280"/>
      <c r="B119" s="283" t="str">
        <f>Badges!C361</f>
        <v>Paint an outdoor landscape</v>
      </c>
      <c r="C119" s="281" t="str">
        <f>IF(Badges!L361="A","A"," ")</f>
        <v xml:space="preserve"> </v>
      </c>
      <c r="E119" s="280"/>
      <c r="F119" s="283" t="str">
        <f>Badges!C429</f>
        <v>Make your own restaurant snack</v>
      </c>
      <c r="G119" s="281" t="str">
        <f>IF(Badges!L429="A","A"," ")</f>
        <v xml:space="preserve"> </v>
      </c>
      <c r="I119" s="280"/>
      <c r="J119" s="283" t="str">
        <f>Badges!C498</f>
        <v>Make a paper-plate spider</v>
      </c>
      <c r="K119" s="281" t="str">
        <f>IF(Badges!L498="A","A"," ")</f>
        <v xml:space="preserve"> </v>
      </c>
      <c r="M119" s="280"/>
      <c r="N119" s="283" t="str">
        <f>Badges!C569</f>
        <v>In your group or with your family</v>
      </c>
      <c r="O119" s="281" t="str">
        <f>IF(Badges!L569="A","A"," ")</f>
        <v xml:space="preserve"> </v>
      </c>
      <c r="Q119" s="394" t="str">
        <f>Summary!A78</f>
        <v>Global Action Award</v>
      </c>
      <c r="R119" s="394"/>
      <c r="S119" s="282" t="str">
        <f>IF('Age-Level'!L38="A","A","")</f>
        <v/>
      </c>
    </row>
    <row r="120" spans="1:22" x14ac:dyDescent="0.2">
      <c r="A120" s="280"/>
      <c r="B120" s="283" t="str">
        <f>Badges!C362</f>
        <v>Paint a still live.</v>
      </c>
      <c r="C120" s="281" t="str">
        <f>IF(Badges!L362="A","A"," ")</f>
        <v xml:space="preserve"> </v>
      </c>
      <c r="E120" s="280"/>
      <c r="F120" s="283" t="str">
        <f>Badges!C430</f>
        <v>Make a savory snack from a</v>
      </c>
      <c r="G120" s="281" t="str">
        <f>IF(Badges!L430="A","A"," ")</f>
        <v xml:space="preserve"> </v>
      </c>
      <c r="I120" s="280"/>
      <c r="J120" s="283" t="str">
        <f>Badges!C499</f>
        <v>Make an egg-carton caterpillar</v>
      </c>
      <c r="K120" s="281" t="str">
        <f>IF(Badges!L499="A","A"," ")</f>
        <v xml:space="preserve"> </v>
      </c>
      <c r="M120" s="280">
        <v>4</v>
      </c>
      <c r="N120" s="283" t="str">
        <f>Badges!C570</f>
        <v>Role-play good customer relations</v>
      </c>
      <c r="O120" s="294"/>
      <c r="Q120" s="394" t="str">
        <f>Summary!A79</f>
        <v>Journey Summit Pin</v>
      </c>
      <c r="R120" s="394"/>
      <c r="S120" s="282" t="str">
        <f>IF('Age-Level'!L40="C","C","")</f>
        <v/>
      </c>
    </row>
    <row r="121" spans="1:22" x14ac:dyDescent="0.2">
      <c r="A121" s="280">
        <v>3</v>
      </c>
      <c r="B121" s="283" t="str">
        <f>Badges!C363</f>
        <v>Paint a mood</v>
      </c>
      <c r="C121" s="294"/>
      <c r="E121" s="280"/>
      <c r="F121" s="283" t="str">
        <f>Badges!C431</f>
        <v>Make a veggie face</v>
      </c>
      <c r="G121" s="281" t="str">
        <f>IF(Badges!L431="A","A"," ")</f>
        <v xml:space="preserve"> </v>
      </c>
      <c r="I121" s="280"/>
      <c r="J121" s="283" t="str">
        <f>Badges!C500</f>
        <v>Make your own butterfly</v>
      </c>
      <c r="K121" s="281" t="str">
        <f>IF(Badges!L500="A","A"," ")</f>
        <v xml:space="preserve"> </v>
      </c>
      <c r="M121" s="280"/>
      <c r="N121" s="283" t="str">
        <f>Badges!C571</f>
        <v>With your friends or family</v>
      </c>
      <c r="O121" s="281" t="str">
        <f>IF(Badges!L571="A","A"," ")</f>
        <v xml:space="preserve"> </v>
      </c>
      <c r="Q121" s="394" t="str">
        <f>Summary!A80</f>
        <v>Safety Award</v>
      </c>
      <c r="R121" s="385"/>
      <c r="S121" s="291"/>
    </row>
    <row r="122" spans="1:22" x14ac:dyDescent="0.2">
      <c r="A122" s="280"/>
      <c r="B122" s="283" t="str">
        <f>Badges!C364</f>
        <v>Calm</v>
      </c>
      <c r="C122" s="281" t="str">
        <f>IF(Badges!L364="A","A","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IF('Age-Level'!L42="A","A","")</f>
        <v/>
      </c>
    </row>
    <row r="123" spans="1:22" x14ac:dyDescent="0.2">
      <c r="A123" s="280"/>
      <c r="B123" s="283" t="str">
        <f>Badges!C365</f>
        <v>Happy</v>
      </c>
      <c r="C123" s="281" t="str">
        <f>IF(Badges!L365="A","A"," ")</f>
        <v xml:space="preserve"> </v>
      </c>
      <c r="E123" s="280"/>
      <c r="F123" s="283" t="str">
        <f>Badges!C433</f>
        <v>Create a holiday dessert</v>
      </c>
      <c r="G123" s="281" t="str">
        <f>IF(Badges!L433="A","A"," ")</f>
        <v xml:space="preserve"> </v>
      </c>
      <c r="I123" s="280"/>
      <c r="J123" s="283" t="str">
        <f>Badges!C502</f>
        <v>Watch three bugs</v>
      </c>
      <c r="K123" s="281" t="str">
        <f>IF(Badges!L502="A","A"," ")</f>
        <v xml:space="preserve"> </v>
      </c>
      <c r="M123" s="280"/>
      <c r="N123" s="283" t="str">
        <f>Badges!C573</f>
        <v>Everybody who buys cookies is</v>
      </c>
      <c r="O123" s="281" t="str">
        <f>IF(Badges!L573="A","A"," ")</f>
        <v xml:space="preserve"> </v>
      </c>
      <c r="Q123" s="293">
        <v>2</v>
      </c>
      <c r="R123" s="394" t="str">
        <f>'Age-Level'!C43</f>
        <v>Get a map of your neighborhood</v>
      </c>
      <c r="S123" s="282" t="str">
        <f>IF('Age-Level'!L43="A","A","")</f>
        <v/>
      </c>
    </row>
    <row r="124" spans="1:22" x14ac:dyDescent="0.2">
      <c r="A124" s="280"/>
      <c r="B124" s="283" t="str">
        <f>Badges!C366</f>
        <v>Angry</v>
      </c>
      <c r="C124" s="281" t="str">
        <f>IF(Badges!L366="A","A"," ")</f>
        <v xml:space="preserve"> </v>
      </c>
      <c r="E124" s="280"/>
      <c r="F124" s="283" t="str">
        <f>Badges!C434</f>
        <v>Make a snack "in disguise"</v>
      </c>
      <c r="G124" s="281" t="str">
        <f>IF(Badges!L434="A","A"," ")</f>
        <v xml:space="preserve"> </v>
      </c>
      <c r="I124" s="280"/>
      <c r="J124" s="283" t="str">
        <f>Badges!C503</f>
        <v>With an adult, find an ant trail</v>
      </c>
      <c r="K124" s="281" t="str">
        <f>IF(Badges!L503="A","A"," ")</f>
        <v xml:space="preserve"> </v>
      </c>
      <c r="M124" s="386" t="str">
        <f>Badges!B576</f>
        <v>Give Back</v>
      </c>
      <c r="N124" s="387"/>
      <c r="O124" s="387"/>
      <c r="Q124" s="293">
        <v>3</v>
      </c>
      <c r="R124" s="394" t="str">
        <f>'Age-Level'!C44</f>
        <v>Find out how a smoke alarm</v>
      </c>
      <c r="S124" s="282" t="str">
        <f>IF('Age-Level'!L44="A","A","")</f>
        <v/>
      </c>
    </row>
    <row r="125" spans="1:22" x14ac:dyDescent="0.2">
      <c r="A125" s="280">
        <v>4</v>
      </c>
      <c r="B125" s="283" t="str">
        <f>Badges!C367</f>
        <v>Paint without brushes</v>
      </c>
      <c r="C125" s="294"/>
      <c r="E125" s="280"/>
      <c r="F125" s="283" t="str">
        <f>Badges!C435</f>
        <v>Make your own cookies</v>
      </c>
      <c r="G125" s="281" t="str">
        <f>IF(Badges!L435="A","A"," ")</f>
        <v xml:space="preserve"> </v>
      </c>
      <c r="I125" s="280"/>
      <c r="J125" s="283" t="str">
        <f>Badges!C504</f>
        <v>Make a bug box</v>
      </c>
      <c r="K125" s="281" t="str">
        <f>IF(Badges!L504="A","A"," ")</f>
        <v xml:space="preserve"> </v>
      </c>
      <c r="M125" s="280">
        <v>1</v>
      </c>
      <c r="N125" s="283" t="str">
        <f>Badges!C577</f>
        <v>Find out about businesses that</v>
      </c>
      <c r="O125" s="294"/>
      <c r="Q125" s="293">
        <v>4</v>
      </c>
      <c r="R125" s="394" t="str">
        <f>'Age-Level'!C45</f>
        <v>Choose an upcoming trip you</v>
      </c>
      <c r="S125" s="282" t="str">
        <f>IF('Age-Level'!L45="A","A","")</f>
        <v/>
      </c>
    </row>
    <row r="126" spans="1:22" x14ac:dyDescent="0.2">
      <c r="A126" s="280"/>
      <c r="B126" s="283" t="str">
        <f>Badges!C368</f>
        <v>Paint something from nature</v>
      </c>
      <c r="C126" s="281" t="str">
        <f>IF(Badges!L368="A","A","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IF(Badges!L578="A","A"," ")</f>
        <v xml:space="preserve"> </v>
      </c>
      <c r="Q126" s="384">
        <v>5</v>
      </c>
      <c r="R126" s="394" t="str">
        <f>'Age-Level'!C46</f>
        <v>Find out what natural disasters</v>
      </c>
      <c r="S126" s="282" t="str">
        <f>IF('Age-Level'!L46="A","A","")</f>
        <v/>
      </c>
    </row>
    <row r="127" spans="1:22" x14ac:dyDescent="0.2">
      <c r="A127" s="280"/>
      <c r="B127" s="283" t="str">
        <f>Badges!C369</f>
        <v>Paint with indoor objects</v>
      </c>
      <c r="C127" s="281" t="str">
        <f>IF(Badges!L369="A","A"," ")</f>
        <v xml:space="preserve"> </v>
      </c>
      <c r="E127" s="280"/>
      <c r="F127" s="283" t="str">
        <f>Badges!C437</f>
        <v>Make no-bake energy bars</v>
      </c>
      <c r="G127" s="281" t="str">
        <f>IF(Badges!L437="A","A"," ")</f>
        <v xml:space="preserve"> </v>
      </c>
      <c r="I127" s="280"/>
      <c r="J127" s="283" t="str">
        <f>Badges!C506</f>
        <v>Draw a cocoon</v>
      </c>
      <c r="K127" s="281" t="str">
        <f>IF(Badges!L506="A","A"," ")</f>
        <v xml:space="preserve"> </v>
      </c>
      <c r="M127" s="280">
        <v>2</v>
      </c>
      <c r="N127" s="283" t="str">
        <f>Badges!C579</f>
        <v>Set a giving goal</v>
      </c>
      <c r="O127" s="294"/>
      <c r="Q127" s="394" t="str">
        <f>'Age-Level'!C49</f>
        <v>International Friendship</v>
      </c>
      <c r="R127" s="394"/>
      <c r="S127" s="282" t="str">
        <f>IF('Age-Level'!L49="A","A","")</f>
        <v/>
      </c>
    </row>
    <row r="128" spans="1:22" x14ac:dyDescent="0.2">
      <c r="A128" s="280"/>
      <c r="B128" s="283" t="str">
        <f>Badges!C370</f>
        <v>Paint with a stamp</v>
      </c>
      <c r="C128" s="281" t="str">
        <f>IF(Badges!L370="A","A"," ")</f>
        <v xml:space="preserve"> </v>
      </c>
      <c r="E128" s="280"/>
      <c r="F128" s="283" t="str">
        <f>Badges!C438</f>
        <v>Create a snack for a group</v>
      </c>
      <c r="G128" s="281" t="str">
        <f>IF(Badges!L438="A","A"," ")</f>
        <v xml:space="preserve"> </v>
      </c>
      <c r="I128" s="280"/>
      <c r="J128" s="283" t="str">
        <f>Badges!C507</f>
        <v>Make a model of a bug house</v>
      </c>
      <c r="K128" s="281" t="str">
        <f>IF(Badges!L507="A","A"," ")</f>
        <v xml:space="preserve"> </v>
      </c>
      <c r="M128" s="280"/>
      <c r="N128" s="283" t="str">
        <f>Badges!C580</f>
        <v xml:space="preserve">With your Brownie friends, talk </v>
      </c>
      <c r="O128" s="281" t="str">
        <f>IF(Badges!L580="A","A"," ")</f>
        <v xml:space="preserve"> </v>
      </c>
    </row>
    <row r="129" spans="1:19" x14ac:dyDescent="0.2">
      <c r="A129" s="280">
        <v>5</v>
      </c>
      <c r="B129" s="283" t="str">
        <f>Badges!C371</f>
        <v>Paint a mural</v>
      </c>
      <c r="C129" s="294"/>
      <c r="E129" s="280"/>
      <c r="F129" s="283" t="str">
        <f>Badges!C439</f>
        <v>Make a lunchtime snack</v>
      </c>
      <c r="G129" s="281" t="str">
        <f>IF(Badges!L439="A","A"," ")</f>
        <v xml:space="preserve"> </v>
      </c>
      <c r="I129" s="280"/>
      <c r="J129" s="283" t="str">
        <f>Badges!C508</f>
        <v>For one week, watch a spider</v>
      </c>
      <c r="K129" s="281" t="str">
        <f>IF(Badges!L508="A","A"," ")</f>
        <v xml:space="preserve"> </v>
      </c>
      <c r="M129" s="280">
        <v>3</v>
      </c>
      <c r="N129" s="283" t="str">
        <f>Badges!C581</f>
        <v>Involve your customers</v>
      </c>
      <c r="O129" s="294"/>
    </row>
    <row r="130" spans="1:19" x14ac:dyDescent="0.2">
      <c r="A130" s="280"/>
      <c r="B130" s="283" t="str">
        <f>Badges!C372</f>
        <v>Paint a mural that tells a story</v>
      </c>
      <c r="C130" s="281" t="str">
        <f>IF(Badges!L372="A","A","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IF(Badges!L582="A","A"," ")</f>
        <v xml:space="preserve"> </v>
      </c>
    </row>
    <row r="131" spans="1:19" x14ac:dyDescent="0.2">
      <c r="A131" s="280"/>
      <c r="B131" s="283" t="str">
        <f>Badges!C373</f>
        <v>Paint a mural about your Girl</v>
      </c>
      <c r="C131" s="281" t="str">
        <f>IF(Badges!L373="A","A"," ")</f>
        <v xml:space="preserve"> </v>
      </c>
      <c r="E131" s="280"/>
      <c r="F131" s="283" t="str">
        <f>Badges!C441</f>
        <v>Make your own milk shake</v>
      </c>
      <c r="G131" s="281" t="str">
        <f>IF(Badges!L441="A","A"," ")</f>
        <v xml:space="preserve"> </v>
      </c>
      <c r="I131" s="280"/>
      <c r="J131" s="283" t="str">
        <f>Badges!C510</f>
        <v>Visit a farm</v>
      </c>
      <c r="K131" s="281" t="str">
        <f>IF(Badges!L510="A","A"," ")</f>
        <v xml:space="preserve"> </v>
      </c>
      <c r="M131" s="280">
        <v>4</v>
      </c>
      <c r="N131" s="283" t="str">
        <f>Badges!C583</f>
        <v>Practice giving back</v>
      </c>
      <c r="O131" s="294"/>
    </row>
    <row r="132" spans="1:19" x14ac:dyDescent="0.2">
      <c r="A132" s="280"/>
      <c r="B132" s="283" t="str">
        <f>Badges!C374</f>
        <v>Paint a mural that tells the story</v>
      </c>
      <c r="C132" s="281" t="str">
        <f>IF(Badges!L374="A","A"," ")</f>
        <v xml:space="preserve"> </v>
      </c>
      <c r="E132" s="280"/>
      <c r="F132" s="283" t="str">
        <f>Badges!C442</f>
        <v>Make your own fruit smoothie</v>
      </c>
      <c r="G132" s="281" t="str">
        <f>IF(Badges!L442="A","A"," ")</f>
        <v xml:space="preserve"> </v>
      </c>
      <c r="I132" s="280"/>
      <c r="J132" s="283" t="str">
        <f>Badges!C511</f>
        <v>Take a bug walk or bug hike</v>
      </c>
      <c r="K132" s="281" t="str">
        <f>IF(Badges!L511="A","A"," ")</f>
        <v xml:space="preserve"> </v>
      </c>
      <c r="M132" s="280"/>
      <c r="N132" s="283" t="str">
        <f>Badges!C584</f>
        <v>If you want to help others with your</v>
      </c>
      <c r="O132" s="281" t="str">
        <f>IF(Badges!L584="A","A"," ")</f>
        <v xml:space="preserve"> </v>
      </c>
    </row>
    <row r="133" spans="1:19" x14ac:dyDescent="0.2">
      <c r="E133" s="280"/>
      <c r="F133" s="283" t="str">
        <f>Badges!C443</f>
        <v>Make your own party punch</v>
      </c>
      <c r="G133" s="281" t="str">
        <f>IF(Badges!L443="A","A"," ")</f>
        <v xml:space="preserve"> </v>
      </c>
      <c r="I133" s="280"/>
      <c r="J133" s="283" t="str">
        <f>Badges!C512</f>
        <v>Visit a museum, zoo, or botanical</v>
      </c>
      <c r="K133" s="281" t="str">
        <f>IF(Badges!L512="A","A"," ")</f>
        <v xml:space="preserve"> </v>
      </c>
      <c r="M133" s="280">
        <v>5</v>
      </c>
      <c r="N133" s="283" t="str">
        <f>Badges!C585</f>
        <v>Tell your cookie customers how</v>
      </c>
      <c r="O133" s="294"/>
    </row>
    <row r="134" spans="1:19" x14ac:dyDescent="0.2">
      <c r="M134" s="280"/>
      <c r="N134" s="283" t="str">
        <f>Badges!C586</f>
        <v>Write your cookie customers</v>
      </c>
      <c r="O134" s="281" t="str">
        <f>IF(Badges!L586="A","A"," ")</f>
        <v xml:space="preserve"> </v>
      </c>
    </row>
    <row r="140" spans="1:19" ht="23.25" x14ac:dyDescent="0.35">
      <c r="A140" s="524" t="str">
        <f ca="1">MID(CELL("filename",A78),FIND(IF(ISERROR(FIND("]",CELL("filename",A78))),"$","]"),CELL("filename",A78))+1,256)</f>
        <v>Brownie 9</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Own'!L31="A","A"," ")</f>
        <v xml:space="preserve"> </v>
      </c>
      <c r="I142" s="280">
        <v>1</v>
      </c>
      <c r="J142" s="341" t="str">
        <f>'Council Own'!C55</f>
        <v>&lt;List Requirement Here&gt;</v>
      </c>
      <c r="K142" s="288" t="str">
        <f>IF('Council Own'!L55="A","A"," ")</f>
        <v xml:space="preserve"> </v>
      </c>
      <c r="M142" s="280">
        <v>1</v>
      </c>
      <c r="N142" s="341" t="str">
        <f>'Council Own'!C79</f>
        <v>&lt;List Requirement Here&gt;</v>
      </c>
      <c r="O142" s="288" t="str">
        <f>IF('Council Own'!L79="A","A"," ")</f>
        <v xml:space="preserve"> </v>
      </c>
      <c r="Q142" s="280">
        <v>1</v>
      </c>
      <c r="R142" s="341" t="str">
        <f>'Council Own'!C103</f>
        <v>&lt;List Requirement Here&gt;</v>
      </c>
      <c r="S142" s="288" t="str">
        <f>IF('Council Own'!L103="A","A"," ")</f>
        <v xml:space="preserve"> </v>
      </c>
    </row>
    <row r="143" spans="1:19" x14ac:dyDescent="0.2">
      <c r="A143" s="518" t="str">
        <f>'Council Own'!B6</f>
        <v>&lt;&lt;List Badge Here&gt;&gt;</v>
      </c>
      <c r="B143" s="519"/>
      <c r="C143" s="282" t="str">
        <f>IF('Council Own'!L28="C","C",IF('Council Own'!L28="P","P",""))</f>
        <v/>
      </c>
      <c r="E143" s="280"/>
      <c r="F143" s="341" t="str">
        <f>'Council Own'!C32</f>
        <v>&lt;List Requirement Here&gt;</v>
      </c>
      <c r="G143" s="288" t="str">
        <f>IF('Council Own'!L32="A","A"," ")</f>
        <v xml:space="preserve"> </v>
      </c>
      <c r="I143" s="280"/>
      <c r="J143" s="341" t="str">
        <f>'Council Own'!C56</f>
        <v>&lt;List Requirement Here&gt;</v>
      </c>
      <c r="K143" s="288" t="str">
        <f>IF('Council Own'!L56="A","A"," ")</f>
        <v xml:space="preserve"> </v>
      </c>
      <c r="M143" s="280"/>
      <c r="N143" s="341" t="str">
        <f>'Council Own'!C80</f>
        <v>&lt;List Requirement Here&gt;</v>
      </c>
      <c r="O143" s="288" t="str">
        <f>IF('Council Own'!L80="A","A"," ")</f>
        <v xml:space="preserve"> </v>
      </c>
      <c r="Q143" s="280"/>
      <c r="R143" s="341" t="str">
        <f>'Council Own'!C104</f>
        <v>&lt;List Requirement Here&gt;</v>
      </c>
      <c r="S143" s="288" t="str">
        <f>IF('Council Own'!L104="A","A"," ")</f>
        <v xml:space="preserve"> </v>
      </c>
    </row>
    <row r="144" spans="1:19" x14ac:dyDescent="0.2">
      <c r="A144" s="518" t="str">
        <f>'Council Own'!B30</f>
        <v>&lt;&lt;List Badge Here&gt;&gt;</v>
      </c>
      <c r="B144" s="519"/>
      <c r="C144" s="282" t="str">
        <f>IF('Council Own'!L52="C","C",IF('Council Own'!L52="P","P",""))</f>
        <v/>
      </c>
      <c r="E144" s="280"/>
      <c r="F144" s="341" t="str">
        <f>'Council Own'!C33</f>
        <v>&lt;List Requirement Here&gt;</v>
      </c>
      <c r="G144" s="288" t="str">
        <f>IF('Council Own'!L33="A","A"," ")</f>
        <v xml:space="preserve"> </v>
      </c>
      <c r="I144" s="280"/>
      <c r="J144" s="341" t="str">
        <f>'Council Own'!C57</f>
        <v>&lt;List Requirement Here&gt;</v>
      </c>
      <c r="K144" s="288" t="str">
        <f>IF('Council Own'!L57="A","A"," ")</f>
        <v xml:space="preserve"> </v>
      </c>
      <c r="M144" s="280"/>
      <c r="N144" s="341" t="str">
        <f>'Council Own'!C81</f>
        <v>&lt;List Requirement Here&gt;</v>
      </c>
      <c r="O144" s="288" t="str">
        <f>IF('Council Own'!L81="A","A"," ")</f>
        <v xml:space="preserve"> </v>
      </c>
      <c r="Q144" s="280"/>
      <c r="R144" s="341" t="str">
        <f>'Council Own'!C105</f>
        <v>&lt;List Requirement Here&gt;</v>
      </c>
      <c r="S144" s="288" t="str">
        <f>IF('Council Own'!L105="A","A"," ")</f>
        <v xml:space="preserve"> </v>
      </c>
    </row>
    <row r="145" spans="1:19" ht="12.75" customHeight="1" x14ac:dyDescent="0.2">
      <c r="A145" s="518" t="str">
        <f>'Council Own'!B54</f>
        <v>&lt;&lt;List Badge Here&gt;&gt;</v>
      </c>
      <c r="B145" s="519"/>
      <c r="C145" s="282" t="str">
        <f>IF('Council Own'!L76="C","C",IF('Council Own'!L76="P","P",""))</f>
        <v/>
      </c>
      <c r="E145" s="280"/>
      <c r="F145" s="341" t="str">
        <f>'Council Own'!C34</f>
        <v>&lt;List Requirement Here&gt;</v>
      </c>
      <c r="G145" s="288" t="str">
        <f>IF('Council Own'!L34="A","A"," ")</f>
        <v xml:space="preserve"> </v>
      </c>
      <c r="I145" s="280"/>
      <c r="J145" s="341" t="str">
        <f>'Council Own'!C58</f>
        <v>&lt;List Requirement Here&gt;</v>
      </c>
      <c r="K145" s="288" t="str">
        <f>IF('Council Own'!L58="A","A"," ")</f>
        <v xml:space="preserve"> </v>
      </c>
      <c r="M145" s="280"/>
      <c r="N145" s="341" t="str">
        <f>'Council Own'!C82</f>
        <v>&lt;List Requirement Here&gt;</v>
      </c>
      <c r="O145" s="288" t="str">
        <f>IF('Council Own'!L82="A","A"," ")</f>
        <v xml:space="preserve"> </v>
      </c>
      <c r="Q145" s="280"/>
      <c r="R145" s="341" t="str">
        <f>'Council Own'!C106</f>
        <v>&lt;List Requirement Here&gt;</v>
      </c>
      <c r="S145" s="288" t="str">
        <f>IF('Council Own'!L106="A","A"," ")</f>
        <v xml:space="preserve"> </v>
      </c>
    </row>
    <row r="146" spans="1:19" ht="12.75" customHeight="1" x14ac:dyDescent="0.2">
      <c r="A146" s="518" t="str">
        <f>'Council Own'!B78</f>
        <v>&lt;&lt;List Badge Here&gt;&gt;</v>
      </c>
      <c r="B146" s="519"/>
      <c r="C146" s="282" t="str">
        <f>IF('Council Own'!L100="C","C",IF('Council Own'!L100="P","P",""))</f>
        <v/>
      </c>
      <c r="E146" s="280">
        <v>2</v>
      </c>
      <c r="F146" s="341" t="str">
        <f>'Council Own'!C35</f>
        <v>&lt;List Requirement Here&gt;</v>
      </c>
      <c r="G146" s="288" t="str">
        <f>IF('Council Own'!L35="A","A"," ")</f>
        <v xml:space="preserve"> </v>
      </c>
      <c r="I146" s="280">
        <v>2</v>
      </c>
      <c r="J146" s="341" t="str">
        <f>'Council Own'!C59</f>
        <v>&lt;List Requirement Here&gt;</v>
      </c>
      <c r="K146" s="288" t="str">
        <f>IF('Council Own'!L59="A","A"," ")</f>
        <v xml:space="preserve"> </v>
      </c>
      <c r="M146" s="280">
        <v>2</v>
      </c>
      <c r="N146" s="341" t="str">
        <f>'Council Own'!C83</f>
        <v>&lt;List Requirement Here&gt;</v>
      </c>
      <c r="O146" s="288" t="str">
        <f>IF('Council Own'!L83="A","A"," ")</f>
        <v xml:space="preserve"> </v>
      </c>
      <c r="Q146" s="280">
        <v>2</v>
      </c>
      <c r="R146" s="341" t="str">
        <f>'Council Own'!C107</f>
        <v>&lt;List Requirement Here&gt;</v>
      </c>
      <c r="S146" s="288" t="str">
        <f>IF('Council Own'!L107="A","A"," ")</f>
        <v xml:space="preserve"> </v>
      </c>
    </row>
    <row r="147" spans="1:19" x14ac:dyDescent="0.2">
      <c r="A147" s="518" t="str">
        <f>'Council Own'!B102</f>
        <v>&lt;&lt;List Badge Here&gt;&gt;</v>
      </c>
      <c r="B147" s="519"/>
      <c r="C147" s="282" t="str">
        <f>IF('Council Own'!L124="C","C",IF('Council Own'!L124="P","P",""))</f>
        <v/>
      </c>
      <c r="E147" s="280"/>
      <c r="F147" s="341" t="str">
        <f>'Council Own'!C36</f>
        <v>&lt;List Requirement Here&gt;</v>
      </c>
      <c r="G147" s="288" t="str">
        <f>IF('Council Own'!L36="A","A"," ")</f>
        <v xml:space="preserve"> </v>
      </c>
      <c r="I147" s="280"/>
      <c r="J147" s="341" t="str">
        <f>'Council Own'!C60</f>
        <v>&lt;List Requirement Here&gt;</v>
      </c>
      <c r="K147" s="288" t="str">
        <f>IF('Council Own'!L60="A","A"," ")</f>
        <v xml:space="preserve"> </v>
      </c>
      <c r="M147" s="280"/>
      <c r="N147" s="341" t="str">
        <f>'Council Own'!C84</f>
        <v>&lt;List Requirement Here&gt;</v>
      </c>
      <c r="O147" s="288" t="str">
        <f>IF('Council Own'!L84="A","A"," ")</f>
        <v xml:space="preserve"> </v>
      </c>
      <c r="Q147" s="280"/>
      <c r="R147" s="341" t="str">
        <f>'Council Own'!C108</f>
        <v>&lt;List Requirement Here&gt;</v>
      </c>
      <c r="S147" s="288" t="str">
        <f>IF('Council Own'!L108="A","A"," ")</f>
        <v xml:space="preserve"> </v>
      </c>
    </row>
    <row r="148" spans="1:19" x14ac:dyDescent="0.2">
      <c r="E148" s="280"/>
      <c r="F148" s="341" t="str">
        <f>'Council Own'!C37</f>
        <v>&lt;List Requirement Here&gt;</v>
      </c>
      <c r="G148" s="288" t="str">
        <f>IF('Council Own'!L37="A","A"," ")</f>
        <v xml:space="preserve"> </v>
      </c>
      <c r="I148" s="280"/>
      <c r="J148" s="341" t="str">
        <f>'Council Own'!C61</f>
        <v>&lt;List Requirement Here&gt;</v>
      </c>
      <c r="K148" s="288" t="str">
        <f>IF('Council Own'!L61="A","A"," ")</f>
        <v xml:space="preserve"> </v>
      </c>
      <c r="M148" s="280"/>
      <c r="N148" s="341" t="str">
        <f>'Council Own'!C85</f>
        <v>&lt;List Requirement Here&gt;</v>
      </c>
      <c r="O148" s="288" t="str">
        <f>IF('Council Own'!L85="A","A"," ")</f>
        <v xml:space="preserve"> </v>
      </c>
      <c r="Q148" s="280"/>
      <c r="R148" s="341" t="str">
        <f>'Council Own'!C109</f>
        <v>&lt;List Requirement Here&gt;</v>
      </c>
      <c r="S148" s="288" t="str">
        <f>IF('Council Own'!L109="A","A"," ")</f>
        <v xml:space="preserve"> </v>
      </c>
    </row>
    <row r="149" spans="1:19" x14ac:dyDescent="0.2">
      <c r="A149" s="505" t="s">
        <v>76</v>
      </c>
      <c r="B149" s="505"/>
      <c r="C149" s="505"/>
      <c r="E149" s="280"/>
      <c r="F149" s="341" t="str">
        <f>'Council Own'!C38</f>
        <v>&lt;List Requirement Here&gt;</v>
      </c>
      <c r="G149" s="288" t="str">
        <f>IF('Council Own'!L38="A","A"," ")</f>
        <v xml:space="preserve"> </v>
      </c>
      <c r="I149" s="280"/>
      <c r="J149" s="341" t="str">
        <f>'Council Own'!C62</f>
        <v>&lt;List Requirement Here&gt;</v>
      </c>
      <c r="K149" s="288" t="str">
        <f>IF('Council Own'!L62="A","A"," ")</f>
        <v xml:space="preserve"> </v>
      </c>
      <c r="M149" s="280"/>
      <c r="N149" s="341" t="str">
        <f>'Council Own'!C86</f>
        <v>&lt;List Requirement Here&gt;</v>
      </c>
      <c r="O149" s="288" t="str">
        <f>IF('Council Own'!L86="A","A"," ")</f>
        <v xml:space="preserve"> </v>
      </c>
      <c r="Q149" s="280"/>
      <c r="R149" s="341" t="str">
        <f>'Council Own'!C110</f>
        <v>&lt;List Requirement Here&gt;</v>
      </c>
      <c r="S149" s="288" t="str">
        <f>IF('Council Own'!L110="A","A"," ")</f>
        <v xml:space="preserve"> </v>
      </c>
    </row>
    <row r="150" spans="1:19" x14ac:dyDescent="0.2">
      <c r="A150" s="275" t="str">
        <f>'Council Own'!B6</f>
        <v>&lt;&lt;List Badge Here&gt;&gt;</v>
      </c>
      <c r="B150" s="275"/>
      <c r="C150" s="275"/>
      <c r="E150" s="280">
        <v>3</v>
      </c>
      <c r="F150" s="341" t="str">
        <f>'Council Own'!C39</f>
        <v>&lt;List Requirement Here&gt;</v>
      </c>
      <c r="G150" s="288" t="str">
        <f>IF('Council Own'!L39="A","A"," ")</f>
        <v xml:space="preserve"> </v>
      </c>
      <c r="I150" s="280">
        <v>3</v>
      </c>
      <c r="J150" s="341" t="str">
        <f>'Council Own'!C63</f>
        <v>&lt;List Requirement Here&gt;</v>
      </c>
      <c r="K150" s="288" t="str">
        <f>IF('Council Own'!L63="A","A"," ")</f>
        <v xml:space="preserve"> </v>
      </c>
      <c r="M150" s="280">
        <v>3</v>
      </c>
      <c r="N150" s="341" t="str">
        <f>'Council Own'!C87</f>
        <v>&lt;List Requirement Here&gt;</v>
      </c>
      <c r="O150" s="288" t="str">
        <f>IF('Council Own'!L87="A","A"," ")</f>
        <v xml:space="preserve"> </v>
      </c>
      <c r="Q150" s="280">
        <v>3</v>
      </c>
      <c r="R150" s="341" t="str">
        <f>'Council Own'!C111</f>
        <v>&lt;List Requirement Here&gt;</v>
      </c>
      <c r="S150" s="288" t="str">
        <f>IF('Council Own'!L111="A","A"," ")</f>
        <v xml:space="preserve"> </v>
      </c>
    </row>
    <row r="151" spans="1:19" x14ac:dyDescent="0.2">
      <c r="A151" s="280">
        <v>1</v>
      </c>
      <c r="B151" s="341" t="str">
        <f>'Council Own'!C7</f>
        <v>&lt;List Requirement Here&gt;</v>
      </c>
      <c r="C151" s="288" t="str">
        <f>IF('Council Own'!L7="A","A"," ")</f>
        <v xml:space="preserve"> </v>
      </c>
      <c r="E151" s="280"/>
      <c r="F151" s="341" t="str">
        <f>'Council Own'!C40</f>
        <v>&lt;List Requirement Here&gt;</v>
      </c>
      <c r="G151" s="288" t="str">
        <f>IF('Council Own'!L40="A","A"," ")</f>
        <v xml:space="preserve"> </v>
      </c>
      <c r="I151" s="280"/>
      <c r="J151" s="341" t="str">
        <f>'Council Own'!C64</f>
        <v>&lt;List Requirement Here&gt;</v>
      </c>
      <c r="K151" s="288" t="str">
        <f>IF('Council Own'!L64="A","A"," ")</f>
        <v xml:space="preserve"> </v>
      </c>
      <c r="M151" s="280"/>
      <c r="N151" s="341" t="str">
        <f>'Council Own'!C88</f>
        <v>&lt;List Requirement Here&gt;</v>
      </c>
      <c r="O151" s="288" t="str">
        <f>IF('Council Own'!L88="A","A"," ")</f>
        <v xml:space="preserve"> </v>
      </c>
      <c r="Q151" s="280"/>
      <c r="R151" s="341" t="str">
        <f>'Council Own'!C112</f>
        <v>&lt;List Requirement Here&gt;</v>
      </c>
      <c r="S151" s="288" t="str">
        <f>IF('Council Own'!L112="A","A"," ")</f>
        <v xml:space="preserve"> </v>
      </c>
    </row>
    <row r="152" spans="1:19" x14ac:dyDescent="0.2">
      <c r="A152" s="280"/>
      <c r="B152" s="341" t="str">
        <f>'Council Own'!C8</f>
        <v>&lt;List Requirement Here&gt;</v>
      </c>
      <c r="C152" s="288" t="str">
        <f>IF('Council Own'!L8="A","A"," ")</f>
        <v xml:space="preserve"> </v>
      </c>
      <c r="E152" s="280"/>
      <c r="F152" s="341" t="str">
        <f>'Council Own'!C41</f>
        <v>&lt;List Requirement Here&gt;</v>
      </c>
      <c r="G152" s="288" t="str">
        <f>IF('Council Own'!L41="A","A"," ")</f>
        <v xml:space="preserve"> </v>
      </c>
      <c r="I152" s="280"/>
      <c r="J152" s="341" t="str">
        <f>'Council Own'!C65</f>
        <v>&lt;List Requirement Here&gt;</v>
      </c>
      <c r="K152" s="288" t="str">
        <f>IF('Council Own'!L65="A","A"," ")</f>
        <v xml:space="preserve"> </v>
      </c>
      <c r="M152" s="280"/>
      <c r="N152" s="341" t="str">
        <f>'Council Own'!C89</f>
        <v>&lt;List Requirement Here&gt;</v>
      </c>
      <c r="O152" s="288" t="str">
        <f>IF('Council Own'!L89="A","A"," ")</f>
        <v xml:space="preserve"> </v>
      </c>
      <c r="Q152" s="280"/>
      <c r="R152" s="341" t="str">
        <f>'Council Own'!C113</f>
        <v>&lt;List Requirement Here&gt;</v>
      </c>
      <c r="S152" s="288" t="str">
        <f>IF('Council Own'!L113="A","A"," ")</f>
        <v xml:space="preserve"> </v>
      </c>
    </row>
    <row r="153" spans="1:19" x14ac:dyDescent="0.2">
      <c r="A153" s="280"/>
      <c r="B153" s="341" t="str">
        <f>'Council Own'!C9</f>
        <v>&lt;List Requirement Here&gt;</v>
      </c>
      <c r="C153" s="288" t="str">
        <f>IF('Council Own'!L9="A","A"," ")</f>
        <v xml:space="preserve"> </v>
      </c>
      <c r="E153" s="280"/>
      <c r="F153" s="341" t="str">
        <f>'Council Own'!C42</f>
        <v>&lt;List Requirement Here&gt;</v>
      </c>
      <c r="G153" s="288" t="str">
        <f>IF('Council Own'!L42="A","A"," ")</f>
        <v xml:space="preserve"> </v>
      </c>
      <c r="I153" s="280"/>
      <c r="J153" s="341" t="str">
        <f>'Council Own'!C66</f>
        <v>&lt;List Requirement Here&gt;</v>
      </c>
      <c r="K153" s="288" t="str">
        <f>IF('Council Own'!L66="A","A"," ")</f>
        <v xml:space="preserve"> </v>
      </c>
      <c r="M153" s="280"/>
      <c r="N153" s="341" t="str">
        <f>'Council Own'!C90</f>
        <v>&lt;List Requirement Here&gt;</v>
      </c>
      <c r="O153" s="288" t="str">
        <f>IF('Council Own'!L90="A","A"," ")</f>
        <v xml:space="preserve"> </v>
      </c>
      <c r="Q153" s="280"/>
      <c r="R153" s="341" t="str">
        <f>'Council Own'!C114</f>
        <v>&lt;List Requirement Here&gt;</v>
      </c>
      <c r="S153" s="288" t="str">
        <f>IF('Council Own'!L114="A","A"," ")</f>
        <v xml:space="preserve"> </v>
      </c>
    </row>
    <row r="154" spans="1:19" x14ac:dyDescent="0.2">
      <c r="A154" s="280"/>
      <c r="B154" s="341" t="str">
        <f>'Council Own'!C10</f>
        <v>&lt;List Requirement Here&gt;</v>
      </c>
      <c r="C154" s="288" t="str">
        <f>IF('Council Own'!L10="A","A"," ")</f>
        <v xml:space="preserve"> </v>
      </c>
      <c r="E154" s="280">
        <v>4</v>
      </c>
      <c r="F154" s="341" t="str">
        <f>'Council Own'!C43</f>
        <v>&lt;List Requirement Here&gt;</v>
      </c>
      <c r="G154" s="288" t="str">
        <f>IF('Council Own'!L43="A","A"," ")</f>
        <v xml:space="preserve"> </v>
      </c>
      <c r="I154" s="280">
        <v>4</v>
      </c>
      <c r="J154" s="341" t="str">
        <f>'Council Own'!C67</f>
        <v>&lt;List Requirement Here&gt;</v>
      </c>
      <c r="K154" s="288" t="str">
        <f>IF('Council Own'!L67="A","A"," ")</f>
        <v xml:space="preserve"> </v>
      </c>
      <c r="M154" s="280">
        <v>4</v>
      </c>
      <c r="N154" s="341" t="str">
        <f>'Council Own'!C91</f>
        <v>&lt;List Requirement Here&gt;</v>
      </c>
      <c r="O154" s="288" t="str">
        <f>IF('Council Own'!L91="A","A"," ")</f>
        <v xml:space="preserve"> </v>
      </c>
      <c r="Q154" s="280">
        <v>4</v>
      </c>
      <c r="R154" s="341" t="str">
        <f>'Council Own'!C115</f>
        <v>&lt;List Requirement Here&gt;</v>
      </c>
      <c r="S154" s="288" t="str">
        <f>IF('Council Own'!L115="A","A"," ")</f>
        <v xml:space="preserve"> </v>
      </c>
    </row>
    <row r="155" spans="1:19" x14ac:dyDescent="0.2">
      <c r="A155" s="280">
        <v>2</v>
      </c>
      <c r="B155" s="341" t="str">
        <f>'Council Own'!C11</f>
        <v>&lt;List Requirement Here&gt;</v>
      </c>
      <c r="C155" s="288" t="str">
        <f>IF('Council Own'!L11="A","A"," ")</f>
        <v xml:space="preserve"> </v>
      </c>
      <c r="E155" s="280"/>
      <c r="F155" s="341" t="str">
        <f>'Council Own'!C44</f>
        <v>&lt;List Requirement Here&gt;</v>
      </c>
      <c r="G155" s="288" t="str">
        <f>IF('Council Own'!L44="A","A"," ")</f>
        <v xml:space="preserve"> </v>
      </c>
      <c r="I155" s="280"/>
      <c r="J155" s="341" t="str">
        <f>'Council Own'!C68</f>
        <v>&lt;List Requirement Here&gt;</v>
      </c>
      <c r="K155" s="288" t="str">
        <f>IF('Council Own'!L68="A","A"," ")</f>
        <v xml:space="preserve"> </v>
      </c>
      <c r="M155" s="280"/>
      <c r="N155" s="341" t="str">
        <f>'Council Own'!C92</f>
        <v>&lt;List Requirement Here&gt;</v>
      </c>
      <c r="O155" s="288" t="str">
        <f>IF('Council Own'!L92="A","A"," ")</f>
        <v xml:space="preserve"> </v>
      </c>
      <c r="Q155" s="280"/>
      <c r="R155" s="341" t="str">
        <f>'Council Own'!C116</f>
        <v>&lt;List Requirement Here&gt;</v>
      </c>
      <c r="S155" s="288" t="str">
        <f>IF('Council Own'!L116="A","A"," ")</f>
        <v xml:space="preserve"> </v>
      </c>
    </row>
    <row r="156" spans="1:19" x14ac:dyDescent="0.2">
      <c r="A156" s="280"/>
      <c r="B156" s="341" t="str">
        <f>'Council Own'!C12</f>
        <v>&lt;List Requirement Here&gt;</v>
      </c>
      <c r="C156" s="288" t="str">
        <f>IF('Council Own'!L12="A","A"," ")</f>
        <v xml:space="preserve"> </v>
      </c>
      <c r="E156" s="280"/>
      <c r="F156" s="341" t="str">
        <f>'Council Own'!C45</f>
        <v>&lt;List Requirement Here&gt;</v>
      </c>
      <c r="G156" s="288" t="str">
        <f>IF('Council Own'!L45="A","A"," ")</f>
        <v xml:space="preserve"> </v>
      </c>
      <c r="I156" s="280"/>
      <c r="J156" s="341" t="str">
        <f>'Council Own'!C69</f>
        <v>&lt;List Requirement Here&gt;</v>
      </c>
      <c r="K156" s="288" t="str">
        <f>IF('Council Own'!L69="A","A"," ")</f>
        <v xml:space="preserve"> </v>
      </c>
      <c r="M156" s="280"/>
      <c r="N156" s="341" t="str">
        <f>'Council Own'!C93</f>
        <v>&lt;List Requirement Here&gt;</v>
      </c>
      <c r="O156" s="288" t="str">
        <f>IF('Council Own'!L93="A","A"," ")</f>
        <v xml:space="preserve"> </v>
      </c>
      <c r="Q156" s="280"/>
      <c r="R156" s="341" t="str">
        <f>'Council Own'!C117</f>
        <v>&lt;List Requirement Here&gt;</v>
      </c>
      <c r="S156" s="288" t="str">
        <f>IF('Council Own'!L117="A","A"," ")</f>
        <v xml:space="preserve"> </v>
      </c>
    </row>
    <row r="157" spans="1:19" x14ac:dyDescent="0.2">
      <c r="A157" s="280"/>
      <c r="B157" s="341" t="str">
        <f>'Council Own'!C13</f>
        <v>&lt;List Requirement Here&gt;</v>
      </c>
      <c r="C157" s="288" t="str">
        <f>IF('Council Own'!L13="A","A"," ")</f>
        <v xml:space="preserve"> </v>
      </c>
      <c r="E157" s="280"/>
      <c r="F157" s="341" t="str">
        <f>'Council Own'!C46</f>
        <v>&lt;List Requirement Here&gt;</v>
      </c>
      <c r="G157" s="288" t="str">
        <f>IF('Council Own'!L46="A","A"," ")</f>
        <v xml:space="preserve"> </v>
      </c>
      <c r="I157" s="280"/>
      <c r="J157" s="341" t="str">
        <f>'Council Own'!C70</f>
        <v>&lt;List Requirement Here&gt;</v>
      </c>
      <c r="K157" s="288" t="str">
        <f>IF('Council Own'!L70="A","A"," ")</f>
        <v xml:space="preserve"> </v>
      </c>
      <c r="M157" s="280"/>
      <c r="N157" s="341" t="str">
        <f>'Council Own'!C94</f>
        <v>&lt;List Requirement Here&gt;</v>
      </c>
      <c r="O157" s="288" t="str">
        <f>IF('Council Own'!L94="A","A"," ")</f>
        <v xml:space="preserve"> </v>
      </c>
      <c r="Q157" s="280"/>
      <c r="R157" s="341" t="str">
        <f>'Council Own'!C118</f>
        <v>&lt;List Requirement Here&gt;</v>
      </c>
      <c r="S157" s="288" t="str">
        <f>IF('Council Own'!L118="A","A"," ")</f>
        <v xml:space="preserve"> </v>
      </c>
    </row>
    <row r="158" spans="1:19" x14ac:dyDescent="0.2">
      <c r="A158" s="280"/>
      <c r="B158" s="341" t="str">
        <f>'Council Own'!C14</f>
        <v>&lt;List Requirement Here&gt;</v>
      </c>
      <c r="C158" s="288" t="str">
        <f>IF('Council Own'!L14="A","A"," ")</f>
        <v xml:space="preserve"> </v>
      </c>
      <c r="E158" s="280">
        <v>5</v>
      </c>
      <c r="F158" s="341" t="str">
        <f>'Council Own'!C47</f>
        <v>&lt;List Requirement Here&gt;</v>
      </c>
      <c r="G158" s="288" t="str">
        <f>IF('Council Own'!L47="A","A"," ")</f>
        <v xml:space="preserve"> </v>
      </c>
      <c r="I158" s="280">
        <v>5</v>
      </c>
      <c r="J158" s="341" t="str">
        <f>'Council Own'!C71</f>
        <v>&lt;List Requirement Here&gt;</v>
      </c>
      <c r="K158" s="288" t="str">
        <f>IF('Council Own'!L71="A","A"," ")</f>
        <v xml:space="preserve"> </v>
      </c>
      <c r="M158" s="280">
        <v>5</v>
      </c>
      <c r="N158" s="341" t="str">
        <f>'Council Own'!C95</f>
        <v>&lt;List Requirement Here&gt;</v>
      </c>
      <c r="O158" s="288" t="str">
        <f>IF('Council Own'!L95="A","A"," ")</f>
        <v xml:space="preserve"> </v>
      </c>
      <c r="Q158" s="280">
        <v>5</v>
      </c>
      <c r="R158" s="341" t="str">
        <f>'Council Own'!C119</f>
        <v>&lt;List Requirement Here&gt;</v>
      </c>
      <c r="S158" s="288" t="str">
        <f>IF('Council Own'!L119="A","A"," ")</f>
        <v xml:space="preserve"> </v>
      </c>
    </row>
    <row r="159" spans="1:19" x14ac:dyDescent="0.2">
      <c r="A159" s="280">
        <v>3</v>
      </c>
      <c r="B159" s="341" t="str">
        <f>'Council Own'!C15</f>
        <v>&lt;List Requirement Here&gt;</v>
      </c>
      <c r="C159" s="288" t="str">
        <f>IF('Council Own'!L15="A","A"," ")</f>
        <v xml:space="preserve"> </v>
      </c>
      <c r="E159" s="280"/>
      <c r="F159" s="341" t="str">
        <f>'Council Own'!C48</f>
        <v>&lt;List Requirement Here&gt;</v>
      </c>
      <c r="G159" s="288" t="str">
        <f>IF('Council Own'!L48="A","A"," ")</f>
        <v xml:space="preserve"> </v>
      </c>
      <c r="I159" s="280"/>
      <c r="J159" s="341" t="str">
        <f>'Council Own'!C72</f>
        <v>&lt;List Requirement Here&gt;</v>
      </c>
      <c r="K159" s="288" t="str">
        <f>IF('Council Own'!L72="A","A"," ")</f>
        <v xml:space="preserve"> </v>
      </c>
      <c r="M159" s="280"/>
      <c r="N159" s="341" t="str">
        <f>'Council Own'!C96</f>
        <v>&lt;List Requirement Here&gt;</v>
      </c>
      <c r="O159" s="288" t="str">
        <f>IF('Council Own'!L96="A","A"," ")</f>
        <v xml:space="preserve"> </v>
      </c>
      <c r="Q159" s="280"/>
      <c r="R159" s="341" t="str">
        <f>'Council Own'!C120</f>
        <v>&lt;List Requirement Here&gt;</v>
      </c>
      <c r="S159" s="288" t="str">
        <f>IF('Council Own'!L120="A","A"," ")</f>
        <v xml:space="preserve"> </v>
      </c>
    </row>
    <row r="160" spans="1:19" x14ac:dyDescent="0.2">
      <c r="A160" s="280"/>
      <c r="B160" s="341" t="str">
        <f>'Council Own'!C16</f>
        <v>&lt;List Requirement Here&gt;</v>
      </c>
      <c r="C160" s="288" t="str">
        <f>IF('Council Own'!L16="A","A"," ")</f>
        <v xml:space="preserve"> </v>
      </c>
      <c r="E160" s="280"/>
      <c r="F160" s="341" t="str">
        <f>'Council Own'!C49</f>
        <v>&lt;List Requirement Here&gt;</v>
      </c>
      <c r="G160" s="288" t="str">
        <f>IF('Council Own'!L49="A","A"," ")</f>
        <v xml:space="preserve"> </v>
      </c>
      <c r="I160" s="280"/>
      <c r="J160" s="341" t="str">
        <f>'Council Own'!C73</f>
        <v>&lt;List Requirement Here&gt;</v>
      </c>
      <c r="K160" s="288" t="str">
        <f>IF('Council Own'!L73="A","A"," ")</f>
        <v xml:space="preserve"> </v>
      </c>
      <c r="M160" s="280"/>
      <c r="N160" s="341" t="str">
        <f>'Council Own'!C97</f>
        <v>&lt;List Requirement Here&gt;</v>
      </c>
      <c r="O160" s="288" t="str">
        <f>IF('Council Own'!L97="A","A"," ")</f>
        <v xml:space="preserve"> </v>
      </c>
      <c r="Q160" s="280"/>
      <c r="R160" s="341" t="str">
        <f>'Council Own'!C121</f>
        <v>&lt;List Requirement Here&gt;</v>
      </c>
      <c r="S160" s="288" t="str">
        <f>IF('Council Own'!L121="A","A"," ")</f>
        <v xml:space="preserve"> </v>
      </c>
    </row>
    <row r="161" spans="1:19" x14ac:dyDescent="0.2">
      <c r="A161" s="280"/>
      <c r="B161" s="341" t="str">
        <f>'Council Own'!C17</f>
        <v>&lt;List Requirement Here&gt;</v>
      </c>
      <c r="C161" s="288" t="str">
        <f>IF('Council Own'!L17="A","A"," ")</f>
        <v xml:space="preserve"> </v>
      </c>
      <c r="E161" s="280"/>
      <c r="F161" s="341" t="str">
        <f>'Council Own'!C50</f>
        <v>&lt;List Requirement Here&gt;</v>
      </c>
      <c r="G161" s="288" t="str">
        <f>IF('Council Own'!L50="A","A"," ")</f>
        <v xml:space="preserve"> </v>
      </c>
      <c r="I161" s="280"/>
      <c r="J161" s="341" t="str">
        <f>'Council Own'!C74</f>
        <v>&lt;List Requirement Here&gt;</v>
      </c>
      <c r="K161" s="288" t="str">
        <f>IF('Council Own'!L68="A","A"," ")</f>
        <v xml:space="preserve"> </v>
      </c>
      <c r="M161" s="280"/>
      <c r="N161" s="341" t="str">
        <f>'Council Own'!C98</f>
        <v>&lt;List Requirement Here&gt;</v>
      </c>
      <c r="O161" s="288" t="str">
        <f>IF('Council Own'!L98="A","A"," ")</f>
        <v xml:space="preserve"> </v>
      </c>
      <c r="Q161" s="280"/>
      <c r="R161" s="341" t="str">
        <f>'Council Own'!C122</f>
        <v>&lt;List Requirement Here&gt;</v>
      </c>
      <c r="S161" s="288" t="str">
        <f>IF('Council Own'!L122="A","A"," ")</f>
        <v xml:space="preserve"> </v>
      </c>
    </row>
    <row r="162" spans="1:19" x14ac:dyDescent="0.2">
      <c r="A162" s="280"/>
      <c r="B162" s="341" t="str">
        <f>'Council Own'!C18</f>
        <v>&lt;List Requirement Here&gt;</v>
      </c>
      <c r="C162" s="288" t="str">
        <f>IF('Council Own'!L18="A","A"," ")</f>
        <v xml:space="preserve"> </v>
      </c>
    </row>
    <row r="163" spans="1:19" x14ac:dyDescent="0.2">
      <c r="A163" s="280">
        <v>4</v>
      </c>
      <c r="B163" s="341" t="str">
        <f>'Council Own'!C19</f>
        <v>&lt;List Requirement Here&gt;</v>
      </c>
      <c r="C163" s="288" t="str">
        <f>IF('Council Own'!L19="A","A","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Own'!L20="A","A"," ")</f>
        <v xml:space="preserve"> </v>
      </c>
      <c r="F164" s="495" t="str">
        <f>'Fun Patches'!C5</f>
        <v>&lt;List Patch Here&gt;</v>
      </c>
      <c r="G164" s="496"/>
      <c r="H164" s="281" t="str">
        <f>IF('Fun Patches'!L5="A","A"," ")</f>
        <v xml:space="preserve"> </v>
      </c>
      <c r="J164" s="487" t="str">
        <f>'Fun Patches'!C24</f>
        <v>&lt;List Patch Here&gt;</v>
      </c>
      <c r="K164" s="488"/>
      <c r="L164" s="288" t="str">
        <f>IF('Fun Patches'!L24="A","A"," ")</f>
        <v xml:space="preserve"> </v>
      </c>
      <c r="N164" s="487" t="str">
        <f>'Fun Patches'!C43</f>
        <v>&lt;List Patch Here&gt;</v>
      </c>
      <c r="O164" s="488"/>
      <c r="P164" s="288" t="str">
        <f>IF('Fun Patches'!L43="A","A"," ")</f>
        <v xml:space="preserve"> </v>
      </c>
    </row>
    <row r="165" spans="1:19" x14ac:dyDescent="0.2">
      <c r="A165" s="280"/>
      <c r="B165" s="341" t="str">
        <f>'Council Own'!C21</f>
        <v>&lt;List Requirement Here&gt;</v>
      </c>
      <c r="C165" s="288" t="str">
        <f>IF('Council Own'!L21="A","A"," ")</f>
        <v xml:space="preserve"> </v>
      </c>
      <c r="F165" s="487" t="str">
        <f>'Fun Patches'!C6</f>
        <v>&lt;List Patch Here&gt;</v>
      </c>
      <c r="G165" s="488"/>
      <c r="H165" s="288" t="str">
        <f>IF('Fun Patches'!L6="A","A"," ")</f>
        <v xml:space="preserve"> </v>
      </c>
      <c r="J165" s="487" t="str">
        <f>'Fun Patches'!C25</f>
        <v>&lt;List Patch Here&gt;</v>
      </c>
      <c r="K165" s="488"/>
      <c r="L165" s="288" t="str">
        <f>IF('Fun Patches'!L25="A","A"," ")</f>
        <v xml:space="preserve"> </v>
      </c>
      <c r="N165" s="487" t="str">
        <f>'Fun Patches'!C44</f>
        <v>&lt;List Patch Here&gt;</v>
      </c>
      <c r="O165" s="488"/>
      <c r="P165" s="288" t="str">
        <f>IF('Fun Patches'!L44="A","A"," ")</f>
        <v xml:space="preserve"> </v>
      </c>
    </row>
    <row r="166" spans="1:19" x14ac:dyDescent="0.2">
      <c r="A166" s="280"/>
      <c r="B166" s="341" t="str">
        <f>'Council Own'!C22</f>
        <v>&lt;List Requirement Here&gt;</v>
      </c>
      <c r="C166" s="288" t="str">
        <f>IF('Council Own'!L22="A","A"," ")</f>
        <v xml:space="preserve"> </v>
      </c>
      <c r="F166" s="487" t="str">
        <f>'Fun Patches'!C7</f>
        <v>&lt;List Patch Here&gt;</v>
      </c>
      <c r="G166" s="488"/>
      <c r="H166" s="288" t="str">
        <f>IF('Fun Patches'!L7="A","A"," ")</f>
        <v xml:space="preserve"> </v>
      </c>
      <c r="J166" s="487" t="str">
        <f>'Fun Patches'!C26</f>
        <v>&lt;List Patch Here&gt;</v>
      </c>
      <c r="K166" s="488"/>
      <c r="L166" s="288" t="str">
        <f>IF('Fun Patches'!L26="A","A"," ")</f>
        <v xml:space="preserve"> </v>
      </c>
      <c r="N166" s="487" t="str">
        <f>'Fun Patches'!C45</f>
        <v>&lt;List Patch Here&gt;</v>
      </c>
      <c r="O166" s="488"/>
      <c r="P166" s="288" t="str">
        <f>IF('Fun Patches'!L45="A","A"," ")</f>
        <v xml:space="preserve"> </v>
      </c>
    </row>
    <row r="167" spans="1:19" x14ac:dyDescent="0.2">
      <c r="A167" s="280">
        <v>5</v>
      </c>
      <c r="B167" s="341" t="str">
        <f>'Council Own'!C23</f>
        <v>&lt;List Requirement Here&gt;</v>
      </c>
      <c r="C167" s="288" t="str">
        <f>IF('Council Own'!L23="A","A"," ")</f>
        <v xml:space="preserve"> </v>
      </c>
      <c r="F167" s="487" t="str">
        <f>'Fun Patches'!C8</f>
        <v>&lt;List Patch Here&gt;</v>
      </c>
      <c r="G167" s="488"/>
      <c r="H167" s="288" t="str">
        <f>IF('Fun Patches'!L8="A","A"," ")</f>
        <v xml:space="preserve"> </v>
      </c>
      <c r="J167" s="487" t="str">
        <f>'Fun Patches'!C27</f>
        <v>&lt;List Patch Here&gt;</v>
      </c>
      <c r="K167" s="488"/>
      <c r="L167" s="288" t="str">
        <f>IF('Fun Patches'!L27="A","A"," ")</f>
        <v xml:space="preserve"> </v>
      </c>
      <c r="N167" s="487" t="str">
        <f>'Fun Patches'!C46</f>
        <v>&lt;List Patch Here&gt;</v>
      </c>
      <c r="O167" s="488"/>
      <c r="P167" s="288" t="str">
        <f>IF('Fun Patches'!L46="A","A"," ")</f>
        <v xml:space="preserve"> </v>
      </c>
    </row>
    <row r="168" spans="1:19" x14ac:dyDescent="0.2">
      <c r="A168" s="280"/>
      <c r="B168" s="341" t="str">
        <f>'Council Own'!C24</f>
        <v>&lt;List Requirement Here&gt;</v>
      </c>
      <c r="C168" s="288" t="str">
        <f>IF('Council Own'!L24="A","A"," ")</f>
        <v xml:space="preserve"> </v>
      </c>
      <c r="F168" s="487" t="str">
        <f>'Fun Patches'!C9</f>
        <v>&lt;List Patch Here&gt;</v>
      </c>
      <c r="G168" s="488"/>
      <c r="H168" s="288" t="str">
        <f>IF('Fun Patches'!L9="A","A"," ")</f>
        <v xml:space="preserve"> </v>
      </c>
      <c r="J168" s="487" t="str">
        <f>'Fun Patches'!C28</f>
        <v>&lt;List Patch Here&gt;</v>
      </c>
      <c r="K168" s="488"/>
      <c r="L168" s="288" t="str">
        <f>IF('Fun Patches'!L28="A","A"," ")</f>
        <v xml:space="preserve"> </v>
      </c>
      <c r="N168" s="495" t="str">
        <f>'Fun Patches'!C47</f>
        <v>&lt;List Patch Here&gt;</v>
      </c>
      <c r="O168" s="496"/>
      <c r="P168" s="281" t="str">
        <f>IF('Fun Patches'!L47="A","A"," ")</f>
        <v xml:space="preserve"> </v>
      </c>
    </row>
    <row r="169" spans="1:19" x14ac:dyDescent="0.2">
      <c r="A169" s="280"/>
      <c r="B169" s="341" t="str">
        <f>'Council Own'!C25</f>
        <v>&lt;List Requirement Here&gt;</v>
      </c>
      <c r="C169" s="288" t="str">
        <f>IF('Council Own'!L25="A","A"," ")</f>
        <v xml:space="preserve"> </v>
      </c>
      <c r="F169" s="487" t="str">
        <f>'Fun Patches'!C10</f>
        <v>&lt;List Patch Here&gt;</v>
      </c>
      <c r="G169" s="488"/>
      <c r="H169" s="288" t="str">
        <f>IF('Fun Patches'!L10="A","A"," ")</f>
        <v xml:space="preserve"> </v>
      </c>
      <c r="J169" s="487" t="str">
        <f>'Fun Patches'!C29</f>
        <v>&lt;List Patch Here&gt;</v>
      </c>
      <c r="K169" s="488"/>
      <c r="L169" s="288" t="str">
        <f>IF('Fun Patches'!L29="A","A"," ")</f>
        <v xml:space="preserve"> </v>
      </c>
      <c r="N169" s="487" t="str">
        <f>'Fun Patches'!C48</f>
        <v>&lt;List Patch Here&gt;</v>
      </c>
      <c r="O169" s="488"/>
      <c r="P169" s="288" t="str">
        <f>IF('Fun Patches'!L48="A","A"," ")</f>
        <v xml:space="preserve"> </v>
      </c>
    </row>
    <row r="170" spans="1:19" ht="12.75" customHeight="1" x14ac:dyDescent="0.2">
      <c r="A170" s="280"/>
      <c r="B170" s="341" t="str">
        <f>'Council Own'!C26</f>
        <v>&lt;List Requirement Here&gt;</v>
      </c>
      <c r="C170" s="288" t="str">
        <f>IF('Council Own'!L26="A","A"," ")</f>
        <v xml:space="preserve"> </v>
      </c>
      <c r="F170" s="487" t="str">
        <f>'Fun Patches'!C11</f>
        <v>&lt;List Patch Here&gt;</v>
      </c>
      <c r="G170" s="488"/>
      <c r="H170" s="288" t="str">
        <f>IF('Fun Patches'!L11="A","A"," ")</f>
        <v xml:space="preserve"> </v>
      </c>
      <c r="J170" s="487" t="str">
        <f>'Fun Patches'!C30</f>
        <v>&lt;List Patch Here&gt;</v>
      </c>
      <c r="K170" s="488"/>
      <c r="L170" s="288" t="str">
        <f>IF('Fun Patches'!L30="A","A"," ")</f>
        <v xml:space="preserve"> </v>
      </c>
      <c r="N170" s="487" t="str">
        <f>'Fun Patches'!C49</f>
        <v>&lt;List Patch Here&gt;</v>
      </c>
      <c r="O170" s="488"/>
      <c r="P170" s="288" t="str">
        <f>IF('Fun Patches'!L49="A","A"," ")</f>
        <v xml:space="preserve"> </v>
      </c>
    </row>
    <row r="171" spans="1:19" ht="12.75" customHeight="1" x14ac:dyDescent="0.2">
      <c r="F171" s="487" t="str">
        <f>'Fun Patches'!C12</f>
        <v>&lt;List Patch Here&gt;</v>
      </c>
      <c r="G171" s="488"/>
      <c r="H171" s="288" t="str">
        <f>IF('Fun Patches'!L12="A","A"," ")</f>
        <v xml:space="preserve"> </v>
      </c>
      <c r="J171" s="487" t="str">
        <f>'Fun Patches'!C31</f>
        <v>&lt;List Patch Here&gt;</v>
      </c>
      <c r="K171" s="488"/>
      <c r="L171" s="288" t="str">
        <f>IF('Fun Patches'!L31="A","A"," ")</f>
        <v xml:space="preserve"> </v>
      </c>
      <c r="N171" s="487" t="str">
        <f>'Fun Patches'!C50</f>
        <v>&lt;List Patch Here&gt;</v>
      </c>
      <c r="O171" s="488"/>
      <c r="P171" s="288" t="str">
        <f>IF('Fun Patches'!L50="A","A"," ")</f>
        <v xml:space="preserve"> </v>
      </c>
    </row>
    <row r="172" spans="1:19" x14ac:dyDescent="0.2">
      <c r="A172" s="509" t="s">
        <v>81</v>
      </c>
      <c r="B172" s="510"/>
      <c r="C172" s="510"/>
      <c r="F172" s="487" t="str">
        <f>'Fun Patches'!C13</f>
        <v>&lt;List Patch Here&gt;</v>
      </c>
      <c r="G172" s="488"/>
      <c r="H172" s="288" t="str">
        <f>IF('Fun Patches'!L13="A","A"," ")</f>
        <v xml:space="preserve"> </v>
      </c>
      <c r="J172" s="487" t="str">
        <f>'Fun Patches'!C32</f>
        <v>&lt;List Patch Here&gt;</v>
      </c>
      <c r="K172" s="488"/>
      <c r="L172" s="288" t="str">
        <f>IF('Fun Patches'!L32="A","A"," ")</f>
        <v xml:space="preserve"> </v>
      </c>
      <c r="N172" s="487" t="str">
        <f>'Fun Patches'!C51</f>
        <v>&lt;List Patch Here&gt;</v>
      </c>
      <c r="O172" s="488"/>
      <c r="P172" s="288" t="str">
        <f>IF('Fun Patches'!L51="A","A"," ")</f>
        <v xml:space="preserve"> </v>
      </c>
    </row>
    <row r="173" spans="1:19" x14ac:dyDescent="0.2">
      <c r="A173" s="500" t="s">
        <v>82</v>
      </c>
      <c r="B173" s="501"/>
      <c r="C173" s="502"/>
      <c r="F173" s="487" t="str">
        <f>'Fun Patches'!C14</f>
        <v>&lt;List Patch Here&gt;</v>
      </c>
      <c r="G173" s="488"/>
      <c r="H173" s="288" t="str">
        <f>IF('Fun Patches'!L14="A","A"," ")</f>
        <v xml:space="preserve"> </v>
      </c>
      <c r="J173" s="487" t="str">
        <f>'Fun Patches'!C33</f>
        <v>&lt;List Patch Here&gt;</v>
      </c>
      <c r="K173" s="488"/>
      <c r="L173" s="288" t="str">
        <f>IF('Fun Patches'!L33="A","A"," ")</f>
        <v xml:space="preserve"> </v>
      </c>
      <c r="N173" s="487" t="str">
        <f>'Fun Patches'!C52</f>
        <v>&lt;List Patch Here&gt;</v>
      </c>
      <c r="O173" s="488"/>
      <c r="P173" s="288" t="str">
        <f>IF('Fun Patches'!L52="A","A"," ")</f>
        <v xml:space="preserve"> </v>
      </c>
    </row>
    <row r="174" spans="1:19" x14ac:dyDescent="0.2">
      <c r="A174" s="500" t="s">
        <v>83</v>
      </c>
      <c r="B174" s="501"/>
      <c r="C174" s="502"/>
      <c r="F174" s="487" t="str">
        <f>'Fun Patches'!C15</f>
        <v>&lt;List Patch Here&gt;</v>
      </c>
      <c r="G174" s="488"/>
      <c r="H174" s="288" t="str">
        <f>IF('Fun Patches'!L15="A","A"," ")</f>
        <v xml:space="preserve"> </v>
      </c>
      <c r="J174" s="487" t="str">
        <f>'Fun Patches'!C34</f>
        <v>&lt;List Patch Here&gt;</v>
      </c>
      <c r="K174" s="488"/>
      <c r="L174" s="288" t="str">
        <f>IF('Fun Patches'!L34="A","A"," ")</f>
        <v xml:space="preserve"> </v>
      </c>
      <c r="N174" s="487" t="str">
        <f>'Fun Patches'!C53</f>
        <v>&lt;List Patch Here&gt;</v>
      </c>
      <c r="O174" s="488"/>
      <c r="P174" s="288" t="str">
        <f>IF('Fun Patches'!L53="A","A"," ")</f>
        <v xml:space="preserve"> </v>
      </c>
    </row>
    <row r="175" spans="1:19" x14ac:dyDescent="0.2">
      <c r="A175" s="497" t="s">
        <v>84</v>
      </c>
      <c r="B175" s="498"/>
      <c r="C175" s="499"/>
      <c r="F175" s="487" t="str">
        <f>'Fun Patches'!C16</f>
        <v>&lt;List Patch Here&gt;</v>
      </c>
      <c r="G175" s="488"/>
      <c r="H175" s="288" t="str">
        <f>IF('Fun Patches'!L16="A","A"," ")</f>
        <v xml:space="preserve"> </v>
      </c>
      <c r="J175" s="487" t="str">
        <f>'Fun Patches'!C35</f>
        <v>&lt;List Patch Here&gt;</v>
      </c>
      <c r="K175" s="488"/>
      <c r="L175" s="288" t="str">
        <f>IF('Fun Patches'!L35="A","A"," ")</f>
        <v xml:space="preserve"> </v>
      </c>
      <c r="N175" s="487" t="str">
        <f>'Fun Patches'!C54</f>
        <v>&lt;List Patch Here&gt;</v>
      </c>
      <c r="O175" s="488"/>
      <c r="P175" s="288" t="str">
        <f>IF('Fun Patches'!L54="A","A"," ")</f>
        <v xml:space="preserve"> </v>
      </c>
    </row>
    <row r="176" spans="1:19" x14ac:dyDescent="0.2">
      <c r="F176" s="495" t="str">
        <f>'Fun Patches'!C17</f>
        <v>&lt;List Patch Here&gt;</v>
      </c>
      <c r="G176" s="496"/>
      <c r="H176" s="281" t="str">
        <f>IF('Fun Patches'!L17="A","A"," ")</f>
        <v xml:space="preserve"> </v>
      </c>
      <c r="J176" s="487" t="str">
        <f>'Fun Patches'!C36</f>
        <v>&lt;List Patch Here&gt;</v>
      </c>
      <c r="K176" s="488"/>
      <c r="L176" s="288" t="str">
        <f>IF('Fun Patches'!L36="A","A"," ")</f>
        <v xml:space="preserve"> </v>
      </c>
    </row>
    <row r="177" spans="6:12" x14ac:dyDescent="0.2">
      <c r="F177" s="487" t="str">
        <f>'Fun Patches'!C18</f>
        <v>&lt;List Patch Here&gt;</v>
      </c>
      <c r="G177" s="488"/>
      <c r="H177" s="288" t="str">
        <f>IF('Fun Patches'!L18="A","A"," ")</f>
        <v xml:space="preserve"> </v>
      </c>
      <c r="J177" s="487" t="str">
        <f>'Fun Patches'!C37</f>
        <v>&lt;List Patch Here&gt;</v>
      </c>
      <c r="K177" s="488"/>
      <c r="L177" s="288" t="str">
        <f>IF('Fun Patches'!L37="A","A"," ")</f>
        <v xml:space="preserve"> </v>
      </c>
    </row>
    <row r="178" spans="6:12" x14ac:dyDescent="0.2">
      <c r="F178" s="487" t="str">
        <f>'Fun Patches'!C19</f>
        <v>&lt;List Patch Here&gt;</v>
      </c>
      <c r="G178" s="488"/>
      <c r="H178" s="288" t="str">
        <f>IF('Fun Patches'!L19="A","A"," ")</f>
        <v xml:space="preserve"> </v>
      </c>
      <c r="J178" s="487" t="str">
        <f>'Fun Patches'!C38</f>
        <v>&lt;List Patch Here&gt;</v>
      </c>
      <c r="K178" s="488"/>
      <c r="L178" s="288" t="str">
        <f>IF('Fun Patches'!L38="A","A"," ")</f>
        <v xml:space="preserve"> </v>
      </c>
    </row>
    <row r="179" spans="6:12" x14ac:dyDescent="0.2">
      <c r="F179" s="487" t="str">
        <f>'Fun Patches'!C20</f>
        <v>&lt;List Patch Here&gt;</v>
      </c>
      <c r="G179" s="488"/>
      <c r="H179" s="288" t="str">
        <f>IF('Fun Patches'!L20="A","A"," ")</f>
        <v xml:space="preserve"> </v>
      </c>
      <c r="J179" s="487" t="str">
        <f>'Fun Patches'!C39</f>
        <v>&lt;List Patch Here&gt;</v>
      </c>
      <c r="K179" s="488"/>
      <c r="L179" s="288" t="str">
        <f>IF('Fun Patches'!L39="A","A"," ")</f>
        <v xml:space="preserve"> </v>
      </c>
    </row>
    <row r="180" spans="6:12" x14ac:dyDescent="0.2">
      <c r="F180" s="487" t="str">
        <f>'Fun Patches'!C21</f>
        <v>&lt;List Patch Here&gt;</v>
      </c>
      <c r="G180" s="488"/>
      <c r="H180" s="288" t="str">
        <f>IF('Fun Patches'!L21="A","A"," ")</f>
        <v xml:space="preserve"> </v>
      </c>
      <c r="J180" s="487" t="str">
        <f>'Fun Patches'!C40</f>
        <v>&lt;List Patch Here&gt;</v>
      </c>
      <c r="K180" s="488"/>
      <c r="L180" s="288" t="str">
        <f>IF('Fun Patches'!L40="A","A"," ")</f>
        <v xml:space="preserve"> </v>
      </c>
    </row>
    <row r="181" spans="6:12" x14ac:dyDescent="0.2">
      <c r="F181" s="487" t="str">
        <f>'Fun Patches'!C22</f>
        <v>&lt;List Patch Here&gt;</v>
      </c>
      <c r="G181" s="488"/>
      <c r="H181" s="288" t="str">
        <f>IF('Fun Patches'!L22="A","A"," ")</f>
        <v xml:space="preserve"> </v>
      </c>
      <c r="J181" s="487" t="str">
        <f>'Fun Patches'!C41</f>
        <v>&lt;List Patch Here&gt;</v>
      </c>
      <c r="K181" s="488"/>
      <c r="L181" s="288" t="str">
        <f>IF('Fun Patches'!L41="A","A"," ")</f>
        <v xml:space="preserve"> </v>
      </c>
    </row>
    <row r="182" spans="6:12" x14ac:dyDescent="0.2">
      <c r="F182" s="487" t="str">
        <f>'Fun Patches'!C23</f>
        <v>&lt;List Patch Here&gt;</v>
      </c>
      <c r="G182" s="488"/>
      <c r="H182" s="288" t="str">
        <f>IF('Fun Patches'!L23="A","A"," ")</f>
        <v xml:space="preserve"> </v>
      </c>
      <c r="J182" s="487" t="str">
        <f>'Fun Patches'!C42</f>
        <v>&lt;List Patch Here&gt;</v>
      </c>
      <c r="K182" s="488"/>
      <c r="L182" s="288" t="str">
        <f>IF('Fun Patches'!L42="A","A","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zG+GhOi73j5iI7XncOdOouVcn8CwKa8fy7t8u4tZs+TdK1RjUV8ap5W3njYZ6C7wqNjIIDJ+WyQzTnN9UaU/MA==" saltValue="+LwTtEKt6IVwZXtvoSkhRA=="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0:S70"/>
    <mergeCell ref="Q71:S71"/>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366"/>
  <sheetViews>
    <sheetView showGridLines="0" topLeftCell="A70" zoomScale="90" zoomScaleNormal="90" workbookViewId="0">
      <selection activeCell="F73" sqref="F73"/>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10</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IF(Badges!M58="A","A"," ")</f>
        <v xml:space="preserve"> </v>
      </c>
      <c r="I4" s="280"/>
      <c r="J4" s="283" t="str">
        <f>Badges!C132</f>
        <v>Make a pinch pot</v>
      </c>
      <c r="K4" s="281" t="str">
        <f>IF(Badges!M132="A","A"," ")</f>
        <v xml:space="preserve"> </v>
      </c>
      <c r="M4" s="280"/>
      <c r="N4" s="283" t="str">
        <f>Badges!C205</f>
        <v>GORP</v>
      </c>
      <c r="O4" s="281" t="str">
        <f>IF(Badges!M205="A","A"," ")</f>
        <v xml:space="preserve"> </v>
      </c>
      <c r="Q4" s="280"/>
      <c r="R4" s="283" t="str">
        <f>Badges!C279</f>
        <v>If you have a pet of your own, make</v>
      </c>
      <c r="S4" s="281" t="str">
        <f>IF(Badges!M279="A","A"," ")</f>
        <v xml:space="preserve"> </v>
      </c>
      <c r="T4" s="526"/>
      <c r="U4" s="526"/>
    </row>
    <row r="5" spans="1:21" ht="12.75" customHeight="1" x14ac:dyDescent="0.2">
      <c r="A5" s="514" t="str">
        <f>Summary!A5</f>
        <v>Computer Expert</v>
      </c>
      <c r="B5" s="515"/>
      <c r="C5" s="330" t="str">
        <f>IF(Badges!M28="C","C",IF(Badges!M28="P","P",""))</f>
        <v/>
      </c>
      <c r="E5" s="280"/>
      <c r="F5" s="283" t="str">
        <f>Badges!C59</f>
        <v>Ask a dancer for help</v>
      </c>
      <c r="G5" s="281" t="str">
        <f>IF(Badges!M59="A","A"," ")</f>
        <v xml:space="preserve"> </v>
      </c>
      <c r="I5" s="280"/>
      <c r="J5" s="283" t="str">
        <f>Badges!C133</f>
        <v>Make a coil pot</v>
      </c>
      <c r="K5" s="281" t="str">
        <f>IF(Badges!M133="A","A"," ")</f>
        <v xml:space="preserve"> </v>
      </c>
      <c r="M5" s="280"/>
      <c r="N5" s="283" t="str">
        <f>Badges!C206</f>
        <v>Make a "walking salad"</v>
      </c>
      <c r="O5" s="281" t="str">
        <f>IF(Badges!M206="A","A"," ")</f>
        <v xml:space="preserve"> </v>
      </c>
      <c r="Q5" s="280"/>
      <c r="R5" s="283" t="str">
        <f>Badges!C280</f>
        <v>Volunteer to feed someone else's</v>
      </c>
      <c r="S5" s="281" t="str">
        <f>IF(Badges!M280="A","A"," ")</f>
        <v xml:space="preserve"> </v>
      </c>
      <c r="T5" s="526"/>
      <c r="U5" s="526"/>
    </row>
    <row r="6" spans="1:21" ht="12.75" customHeight="1" x14ac:dyDescent="0.2">
      <c r="A6" s="503" t="str">
        <f>Summary!A6</f>
        <v>My Best Self</v>
      </c>
      <c r="B6" s="504"/>
      <c r="C6" s="282" t="str">
        <f>IF(Badges!M51="C","C",IF(Badges!M51="P","P",""))</f>
        <v/>
      </c>
      <c r="E6" s="280"/>
      <c r="F6" s="283" t="str">
        <f>Badges!C60</f>
        <v>Try "dancersise"</v>
      </c>
      <c r="G6" s="281" t="str">
        <f>IF(Badges!M60="A","A"," ")</f>
        <v xml:space="preserve"> </v>
      </c>
      <c r="I6" s="280"/>
      <c r="J6" s="283" t="str">
        <f>Badges!C134</f>
        <v>Make a slab pot</v>
      </c>
      <c r="K6" s="281" t="str">
        <f>IF(Badges!M134="A","A"," ")</f>
        <v xml:space="preserve"> </v>
      </c>
      <c r="M6" s="280"/>
      <c r="N6" s="283" t="str">
        <f>Badges!C207</f>
        <v>Bring a "nose-bag lunch"</v>
      </c>
      <c r="O6" s="281" t="str">
        <f>IF(Badges!M207="A","A"," ")</f>
        <v xml:space="preserve"> </v>
      </c>
      <c r="Q6" s="280"/>
      <c r="R6" s="283" t="str">
        <f>Badges!C281</f>
        <v>Make a pet budget for two pets</v>
      </c>
      <c r="S6" s="281" t="str">
        <f>IF(Badges!M281="A","A"," ")</f>
        <v xml:space="preserve"> </v>
      </c>
      <c r="T6" s="526"/>
      <c r="U6" s="526"/>
    </row>
    <row r="7" spans="1:21" x14ac:dyDescent="0.2">
      <c r="A7" s="503" t="str">
        <f>Summary!A7</f>
        <v>Dancer</v>
      </c>
      <c r="B7" s="504"/>
      <c r="C7" s="282" t="str">
        <f>IF(Badges!M74="C","C",IF(Badges!M74="P","P",""))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IF(Badges!M97="C","C",IF(Badges!M97="P","P",""))</f>
        <v/>
      </c>
      <c r="E8" s="280"/>
      <c r="F8" s="283" t="str">
        <f>Badges!C62</f>
        <v>Head to the studio</v>
      </c>
      <c r="G8" s="281" t="str">
        <f>IF(Badges!M62="A","A"," ")</f>
        <v xml:space="preserve"> </v>
      </c>
      <c r="I8" s="280"/>
      <c r="J8" s="283" t="str">
        <f>Badges!C136</f>
        <v>Decorate a tile</v>
      </c>
      <c r="K8" s="281" t="str">
        <f>IF(Badges!M136="A","A"," ")</f>
        <v xml:space="preserve"> </v>
      </c>
      <c r="M8" s="280"/>
      <c r="N8" s="283" t="str">
        <f>Badges!C209</f>
        <v>Have a scavenger hunt</v>
      </c>
      <c r="O8" s="281" t="str">
        <f>IF(Badges!M209="A","A"," ")</f>
        <v xml:space="preserve"> </v>
      </c>
      <c r="Q8" s="280">
        <v>1</v>
      </c>
      <c r="R8" s="283" t="str">
        <f>Badges!C285</f>
        <v>Try a scavenger hunt</v>
      </c>
      <c r="S8" s="294"/>
    </row>
    <row r="9" spans="1:21" x14ac:dyDescent="0.2">
      <c r="A9" s="512" t="str">
        <f>Summary!A9</f>
        <v>My Family Story</v>
      </c>
      <c r="B9" s="513"/>
      <c r="C9" s="329" t="str">
        <f>IF(Badges!M120="C","C",IF(Badges!M120="P","P",""))</f>
        <v/>
      </c>
      <c r="E9" s="280"/>
      <c r="F9" s="283" t="str">
        <f>Badges!C63</f>
        <v>Team up with an adult to find</v>
      </c>
      <c r="G9" s="281" t="str">
        <f>IF(Badges!M63="A","A"," ")</f>
        <v xml:space="preserve"> </v>
      </c>
      <c r="I9" s="280"/>
      <c r="J9" s="283" t="str">
        <f>Badges!C137</f>
        <v>Make a pinch or slab sculpture</v>
      </c>
      <c r="K9" s="281" t="str">
        <f>IF(Badges!M137="A","A"," ")</f>
        <v xml:space="preserve"> </v>
      </c>
      <c r="M9" s="280"/>
      <c r="N9" s="283" t="str">
        <f>Badges!C210</f>
        <v>Play "I Spy"</v>
      </c>
      <c r="O9" s="281" t="str">
        <f>IF(Badges!M210="A","A"," ")</f>
        <v xml:space="preserve"> </v>
      </c>
      <c r="Q9" s="280"/>
      <c r="R9" s="283" t="str">
        <f>Badges!C286</f>
        <v>Find it</v>
      </c>
      <c r="S9" s="281" t="str">
        <f>IF(Badges!M286="A","A"," ")</f>
        <v xml:space="preserve"> </v>
      </c>
    </row>
    <row r="10" spans="1:21" x14ac:dyDescent="0.2">
      <c r="A10" s="505" t="str">
        <f>Summary!A10</f>
        <v>It's Your Planet -- Love It!</v>
      </c>
      <c r="B10" s="505"/>
      <c r="C10" s="505"/>
      <c r="E10" s="280"/>
      <c r="F10" s="283" t="str">
        <f>Badges!C64</f>
        <v>Pretend you're a Girl Scout</v>
      </c>
      <c r="G10" s="281" t="str">
        <f>IF(Badges!M64="A","A"," ")</f>
        <v xml:space="preserve"> </v>
      </c>
      <c r="I10" s="280"/>
      <c r="J10" s="283" t="str">
        <f>Badges!C138</f>
        <v>Make beads for jewelry</v>
      </c>
      <c r="K10" s="281" t="str">
        <f>IF(Badges!M138="A","A"," ")</f>
        <v xml:space="preserve"> </v>
      </c>
      <c r="M10" s="280"/>
      <c r="N10" s="283" t="str">
        <f>Badges!C211</f>
        <v>Do a detective hike</v>
      </c>
      <c r="O10" s="281" t="str">
        <f>IF(Badges!M211="A","A"," ")</f>
        <v xml:space="preserve"> </v>
      </c>
      <c r="Q10" s="280"/>
      <c r="R10" s="283" t="str">
        <f>Badges!C287</f>
        <v>See it</v>
      </c>
      <c r="S10" s="281" t="str">
        <f>IF(Badges!M287="A","A"," ")</f>
        <v xml:space="preserve"> </v>
      </c>
    </row>
    <row r="11" spans="1:21" x14ac:dyDescent="0.2">
      <c r="A11" s="514" t="str">
        <f>Summary!A11</f>
        <v>Potter</v>
      </c>
      <c r="B11" s="515"/>
      <c r="C11" s="330" t="str">
        <f>IF(Badges!M144="C","C",IF(Badges!M144="P","P",""))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IF(Badges!M288="A","A"," ")</f>
        <v xml:space="preserve"> </v>
      </c>
    </row>
    <row r="12" spans="1:21" x14ac:dyDescent="0.2">
      <c r="A12" s="503" t="str">
        <f>Summary!A12</f>
        <v>Household Elf</v>
      </c>
      <c r="B12" s="504"/>
      <c r="C12" s="282" t="str">
        <f>IF(Badges!M167="C","C",IF(Badges!M167="P","P",""))</f>
        <v/>
      </c>
      <c r="E12" s="280"/>
      <c r="F12" s="283" t="str">
        <f>Badges!C66</f>
        <v>Create a special-occasion dance</v>
      </c>
      <c r="G12" s="281" t="str">
        <f>IF(Badges!M66="A","A"," ")</f>
        <v xml:space="preserve"> </v>
      </c>
      <c r="I12" s="280"/>
      <c r="J12" s="283" t="str">
        <f>Badges!C140</f>
        <v>Dip your pottery</v>
      </c>
      <c r="K12" s="281" t="str">
        <f>IF(Badges!M140="A","A","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IF(Badges!M190="C","C",IF(Badges!M190="P","P",""))</f>
        <v/>
      </c>
      <c r="E13" s="280"/>
      <c r="F13" s="283" t="str">
        <f>Badges!C67</f>
        <v>Use dance to tell a story</v>
      </c>
      <c r="G13" s="281" t="str">
        <f>IF(Badges!M67="A","A"," ")</f>
        <v xml:space="preserve"> </v>
      </c>
      <c r="I13" s="280"/>
      <c r="J13" s="283" t="str">
        <f>Badges!C141</f>
        <v>Paint on glaze</v>
      </c>
      <c r="K13" s="281" t="str">
        <f>IF(Badges!M141="A","A"," ")</f>
        <v xml:space="preserve"> </v>
      </c>
      <c r="M13" s="280"/>
      <c r="N13" s="283" t="str">
        <f>Badges!C216</f>
        <v>Set your alarm</v>
      </c>
      <c r="O13" s="281" t="str">
        <f>IF(Badges!M216="A","A"," ")</f>
        <v xml:space="preserve"> </v>
      </c>
      <c r="Q13" s="280"/>
      <c r="R13" s="283" t="str">
        <f>Badges!C290</f>
        <v>Get a clue</v>
      </c>
      <c r="S13" s="281" t="str">
        <f>IF(Badges!M290="A","A"," ")</f>
        <v xml:space="preserve"> </v>
      </c>
    </row>
    <row r="14" spans="1:21" x14ac:dyDescent="0.2">
      <c r="A14" s="503" t="str">
        <f>Summary!A14</f>
        <v>Hiker</v>
      </c>
      <c r="B14" s="504"/>
      <c r="C14" s="282" t="str">
        <f>IF(Badges!M213="C","C",IF(Badges!M213="P","P",""))</f>
        <v/>
      </c>
      <c r="E14" s="280"/>
      <c r="F14" s="283" t="str">
        <f>Badges!C68</f>
        <v>Make up a dance to your favorite</v>
      </c>
      <c r="G14" s="281" t="str">
        <f>IF(Badges!M68="A","A"," ")</f>
        <v xml:space="preserve"> </v>
      </c>
      <c r="I14" s="280"/>
      <c r="J14" s="283" t="str">
        <f>Badges!C142</f>
        <v>Sponge paint your pottery</v>
      </c>
      <c r="K14" s="281" t="str">
        <f>IF(Badges!M142="A","A"," ")</f>
        <v xml:space="preserve"> </v>
      </c>
      <c r="M14" s="280"/>
      <c r="N14" s="283" t="str">
        <f>Badges!C217</f>
        <v>Lay out your clothes</v>
      </c>
      <c r="O14" s="281" t="str">
        <f>IF(Badges!M217="A","A"," ")</f>
        <v xml:space="preserve"> </v>
      </c>
      <c r="Q14" s="280"/>
      <c r="R14" s="283" t="str">
        <f>Badges!C291</f>
        <v>Mystery box</v>
      </c>
      <c r="S14" s="281" t="str">
        <f>IF(Badges!M291="A","A"," ")</f>
        <v xml:space="preserve"> </v>
      </c>
    </row>
    <row r="15" spans="1:21" x14ac:dyDescent="0.2">
      <c r="A15" s="512" t="str">
        <f>Summary!A15</f>
        <v>My Great Day</v>
      </c>
      <c r="B15" s="513"/>
      <c r="C15" s="329" t="str">
        <f>IF(Badges!M236="C","C",IF(Badges!M236="P","P",""))</f>
        <v/>
      </c>
      <c r="E15" s="280">
        <v>5</v>
      </c>
      <c r="F15" s="283" t="str">
        <f>Badges!C69</f>
        <v>Show your moves</v>
      </c>
      <c r="G15" s="294"/>
      <c r="I15" s="489" t="str">
        <f>Badges!B145</f>
        <v>Household Elf</v>
      </c>
      <c r="J15" s="490"/>
      <c r="K15" s="490"/>
      <c r="M15" s="280"/>
      <c r="N15" s="283" t="str">
        <f>Badges!C218</f>
        <v>Make your bed</v>
      </c>
      <c r="O15" s="281" t="str">
        <f>IF(Badges!M218="A","A"," ")</f>
        <v xml:space="preserve"> </v>
      </c>
      <c r="Q15" s="280"/>
      <c r="R15" s="283" t="str">
        <f>Badges!C292</f>
        <v>Who's who</v>
      </c>
      <c r="S15" s="281" t="str">
        <f>IF(Badges!M292="A","A"," ")</f>
        <v xml:space="preserve"> </v>
      </c>
    </row>
    <row r="16" spans="1:21" x14ac:dyDescent="0.2">
      <c r="A16" s="505" t="str">
        <f>Summary!A16</f>
        <v>It's Your Story -- Tell It!</v>
      </c>
      <c r="B16" s="505"/>
      <c r="C16" s="505"/>
      <c r="E16" s="280"/>
      <c r="F16" s="283" t="str">
        <f>Badges!C70</f>
        <v>Throw a dance party</v>
      </c>
      <c r="G16" s="281" t="str">
        <f>IF(Badges!M70="A","A","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IF(Badges!M260="C","C",IF(Badges!M260="P","P",""))</f>
        <v/>
      </c>
      <c r="E17" s="280"/>
      <c r="F17" s="283" t="str">
        <f>Badges!C71</f>
        <v>Perform a dance show for your</v>
      </c>
      <c r="G17" s="281" t="str">
        <f>IF(Badges!M71="A","A"," ")</f>
        <v xml:space="preserve"> </v>
      </c>
      <c r="I17" s="280"/>
      <c r="J17" s="283" t="str">
        <f>Badges!C147</f>
        <v>Be a light-saver</v>
      </c>
      <c r="K17" s="281" t="str">
        <f>IF(Badges!M146="A","A"," ")</f>
        <v xml:space="preserve"> </v>
      </c>
      <c r="M17" s="280"/>
      <c r="N17" s="283" t="str">
        <f>Badges!C220</f>
        <v>Sort your school supplies</v>
      </c>
      <c r="O17" s="281" t="str">
        <f>IF(Badges!M220="A","A"," ")</f>
        <v xml:space="preserve"> </v>
      </c>
      <c r="Q17" s="280"/>
      <c r="R17" s="283" t="str">
        <f>Badges!C294</f>
        <v>Pin the tail on…</v>
      </c>
      <c r="S17" s="281" t="str">
        <f>IF(Badges!M294="A","A"," ")</f>
        <v xml:space="preserve"> </v>
      </c>
    </row>
    <row r="18" spans="1:19" x14ac:dyDescent="0.2">
      <c r="A18" s="503" t="str">
        <f>Summary!A18</f>
        <v>Pets</v>
      </c>
      <c r="B18" s="504"/>
      <c r="C18" s="282" t="str">
        <f>IF(Badges!M283="C","C",IF(Badges!M283="P","P",""))</f>
        <v/>
      </c>
      <c r="E18" s="280"/>
      <c r="F18" s="283" t="str">
        <f>Badges!C72</f>
        <v>Perform a dance for your family</v>
      </c>
      <c r="G18" s="281" t="str">
        <f>IF(Badges!M72="A","A"," ")</f>
        <v xml:space="preserve"> </v>
      </c>
      <c r="I18" s="280"/>
      <c r="J18" s="283" t="str">
        <f>Badges!C148</f>
        <v>Go on an energy scavenger hunt</v>
      </c>
      <c r="K18" s="281" t="str">
        <f>IF(Badges!M147="A","A"," ")</f>
        <v xml:space="preserve"> </v>
      </c>
      <c r="M18" s="280"/>
      <c r="N18" s="283" t="str">
        <f>Badges!C221</f>
        <v>Make and label play-stuff bins</v>
      </c>
      <c r="O18" s="281" t="str">
        <f>IF(Badges!M221="A","A"," ")</f>
        <v xml:space="preserve"> </v>
      </c>
      <c r="Q18" s="280"/>
      <c r="R18" s="283" t="str">
        <f>Badges!C295</f>
        <v>Heat things up</v>
      </c>
      <c r="S18" s="281" t="str">
        <f>IF(Badges!M295="A","A"," ")</f>
        <v xml:space="preserve"> </v>
      </c>
    </row>
    <row r="19" spans="1:19" x14ac:dyDescent="0.2">
      <c r="A19" s="503" t="str">
        <f>Summary!A19</f>
        <v>Making Games</v>
      </c>
      <c r="B19" s="504"/>
      <c r="C19" s="282" t="str">
        <f>IF(Badges!M306="C","C",IF(Badges!M306="P","P",""))</f>
        <v/>
      </c>
      <c r="E19" s="489" t="str">
        <f>Badges!B75</f>
        <v>Home Scientist</v>
      </c>
      <c r="F19" s="490"/>
      <c r="G19" s="490"/>
      <c r="I19" s="280"/>
      <c r="J19" s="283" t="str">
        <f>Badges!C149</f>
        <v>Find out about three ways to use</v>
      </c>
      <c r="K19" s="281" t="str">
        <f>IF(Badges!M148="A","A"," ")</f>
        <v xml:space="preserve"> </v>
      </c>
      <c r="M19" s="280"/>
      <c r="N19" s="283" t="str">
        <f>Badges!C222</f>
        <v>Organize your clothes</v>
      </c>
      <c r="O19" s="281" t="str">
        <f>IF(Badges!M222="A","A"," ")</f>
        <v xml:space="preserve"> </v>
      </c>
      <c r="Q19" s="280"/>
      <c r="R19" s="283" t="str">
        <f>Badges!C296</f>
        <v>Race day</v>
      </c>
      <c r="S19" s="281" t="str">
        <f>IF(Badges!M296="A","A"," ")</f>
        <v xml:space="preserve"> </v>
      </c>
    </row>
    <row r="20" spans="1:19" x14ac:dyDescent="0.2">
      <c r="A20" s="503" t="str">
        <f>Summary!A20</f>
        <v>Inventor</v>
      </c>
      <c r="B20" s="504"/>
      <c r="C20" s="282" t="str">
        <f>IF(Badges!M329="C","C",IF(Badges!M329="P","P",""))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IF(Badges!M352="C","C",IF(Badges!M352="P","P",""))</f>
        <v/>
      </c>
      <c r="E21" s="280"/>
      <c r="F21" s="283" t="str">
        <f>Badges!C77</f>
        <v>Make a salad dressing</v>
      </c>
      <c r="G21" s="281" t="str">
        <f>IF(Badges!M77="A","A"," ")</f>
        <v xml:space="preserve"> </v>
      </c>
      <c r="I21" s="280"/>
      <c r="J21" s="283" t="str">
        <f>Badges!C151</f>
        <v>Use less water by taking shorter</v>
      </c>
      <c r="K21" s="281" t="str">
        <f>IF(Badges!M150="A","A"," ")</f>
        <v xml:space="preserve"> </v>
      </c>
      <c r="M21" s="280"/>
      <c r="N21" s="283" t="str">
        <f>Badges!C224</f>
        <v>Create your own homework space</v>
      </c>
      <c r="O21" s="281" t="str">
        <f>IF(Badges!M224="A","A"," ")</f>
        <v xml:space="preserve"> </v>
      </c>
      <c r="Q21" s="280"/>
      <c r="R21" s="283" t="str">
        <f>Badges!C298</f>
        <v>You're It</v>
      </c>
      <c r="S21" s="281" t="str">
        <f>IF(Badges!M298="A","A"," ")</f>
        <v xml:space="preserve"> </v>
      </c>
    </row>
    <row r="22" spans="1:19" x14ac:dyDescent="0.2">
      <c r="A22" s="217"/>
      <c r="B22" s="327"/>
      <c r="C22" s="296"/>
      <c r="E22" s="280"/>
      <c r="F22" s="283" t="str">
        <f>Badges!C78</f>
        <v>Grow rock candy</v>
      </c>
      <c r="G22" s="281" t="str">
        <f>IF(Badges!M78="A","A"," ")</f>
        <v xml:space="preserve"> </v>
      </c>
      <c r="I22" s="280"/>
      <c r="J22" s="283" t="str">
        <f>Badges!C152</f>
        <v>Turn off the faucet when brushing</v>
      </c>
      <c r="K22" s="281" t="str">
        <f>IF(Badges!M151="A","A"," ")</f>
        <v xml:space="preserve"> </v>
      </c>
      <c r="M22" s="280"/>
      <c r="N22" s="283" t="str">
        <f>Badges!C225</f>
        <v>Make a homework station</v>
      </c>
      <c r="O22" s="281" t="str">
        <f>IF(Badges!M225="A","A"," ")</f>
        <v xml:space="preserve"> </v>
      </c>
      <c r="Q22" s="280"/>
      <c r="R22" s="283" t="str">
        <f>Badges!C299</f>
        <v>Duck, Duck, "Moo"-se</v>
      </c>
      <c r="S22" s="281" t="str">
        <f>IF(Badges!M299="A","A"," ")</f>
        <v xml:space="preserve"> </v>
      </c>
    </row>
    <row r="23" spans="1:19" x14ac:dyDescent="0.2">
      <c r="A23" s="489" t="str">
        <f>Badges!B6</f>
        <v>Computer Expert</v>
      </c>
      <c r="B23" s="490"/>
      <c r="C23" s="490"/>
      <c r="E23" s="280"/>
      <c r="F23" s="283" t="str">
        <f>Badges!C79</f>
        <v>Make your own ice cream</v>
      </c>
      <c r="G23" s="281" t="str">
        <f>IF(Badges!M79="A","A"," ")</f>
        <v xml:space="preserve"> </v>
      </c>
      <c r="I23" s="280"/>
      <c r="J23" s="283" t="str">
        <f>Badges!C153</f>
        <v>Find three ways to save water</v>
      </c>
      <c r="K23" s="281" t="str">
        <f>IF(Badges!M152="A","A"," ")</f>
        <v xml:space="preserve"> </v>
      </c>
      <c r="M23" s="280"/>
      <c r="N23" s="283" t="str">
        <f>Badges!C226</f>
        <v>Make a homework schedule</v>
      </c>
      <c r="O23" s="281" t="str">
        <f>IF(Badges!M226="A","A"," ")</f>
        <v xml:space="preserve"> </v>
      </c>
      <c r="Q23" s="280"/>
      <c r="R23" s="283" t="str">
        <f>Badges!C300</f>
        <v>Hop to it</v>
      </c>
      <c r="S23" s="281" t="str">
        <f>IF(Badges!M300="A","A","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IF(Badges!M8="A","A"," ")</f>
        <v xml:space="preserve"> </v>
      </c>
      <c r="E25" s="280"/>
      <c r="F25" s="283" t="str">
        <f>Badges!C81</f>
        <v>Follow the balloon leader</v>
      </c>
      <c r="G25" s="281" t="str">
        <f>IF(Badges!M81="A","A"," ")</f>
        <v xml:space="preserve"> </v>
      </c>
      <c r="I25" s="280"/>
      <c r="J25" s="283" t="str">
        <f>Badges!C155</f>
        <v>Make a natural cleaner</v>
      </c>
      <c r="K25" s="281" t="str">
        <f>IF(Badges!M154="A","A"," ")</f>
        <v xml:space="preserve"> </v>
      </c>
      <c r="M25" s="280"/>
      <c r="N25" s="283" t="str">
        <f>Badges!C228</f>
        <v>Make a "special dates" calendar</v>
      </c>
      <c r="O25" s="281" t="str">
        <f>IF(Badges!M228="A","A"," ")</f>
        <v xml:space="preserve"> </v>
      </c>
      <c r="Q25" s="280"/>
      <c r="R25" s="283" t="str">
        <f>Badges!C302</f>
        <v>Queen of the court</v>
      </c>
      <c r="S25" s="281" t="str">
        <f>IF(Badges!M302="A","A"," ")</f>
        <v xml:space="preserve"> </v>
      </c>
    </row>
    <row r="26" spans="1:19" x14ac:dyDescent="0.2">
      <c r="A26" s="280"/>
      <c r="B26" s="283" t="str">
        <f>Badges!C9</f>
        <v>Create a cool card</v>
      </c>
      <c r="C26" s="281" t="str">
        <f>IF(Badges!M9="A","A"," ")</f>
        <v xml:space="preserve"> </v>
      </c>
      <c r="E26" s="280"/>
      <c r="F26" s="283" t="str">
        <f>Badges!C82</f>
        <v>Make pepper dance</v>
      </c>
      <c r="G26" s="281" t="str">
        <f>IF(Badges!M82="A","A"," ")</f>
        <v xml:space="preserve"> </v>
      </c>
      <c r="I26" s="280"/>
      <c r="J26" s="283" t="str">
        <f>Badges!C156</f>
        <v>Make a natural spray to use on</v>
      </c>
      <c r="K26" s="281" t="str">
        <f>IF(Badges!M155="A","A"," ")</f>
        <v xml:space="preserve"> </v>
      </c>
      <c r="M26" s="280"/>
      <c r="N26" s="283" t="str">
        <f>Badges!C229</f>
        <v>Make a family activities schedule</v>
      </c>
      <c r="O26" s="281" t="str">
        <f>IF(Badges!M229="A","A"," ")</f>
        <v xml:space="preserve"> </v>
      </c>
      <c r="Q26" s="280"/>
      <c r="R26" s="283" t="str">
        <f>Badges!C303</f>
        <v>Field of dreams</v>
      </c>
      <c r="S26" s="281" t="str">
        <f>IF(Badges!M303="A","A"," ")</f>
        <v xml:space="preserve"> </v>
      </c>
    </row>
    <row r="27" spans="1:19" x14ac:dyDescent="0.2">
      <c r="A27" s="280"/>
      <c r="B27" s="283" t="str">
        <f>Badges!C10</f>
        <v>Build a bookmark</v>
      </c>
      <c r="C27" s="281" t="str">
        <f>IF(Badges!M10="A","A"," ")</f>
        <v xml:space="preserve"> </v>
      </c>
      <c r="E27" s="280"/>
      <c r="F27" s="283" t="str">
        <f>Badges!C79</f>
        <v>Make your own ice cream</v>
      </c>
      <c r="G27" s="281" t="str">
        <f>IF(Badges!M83="A","A"," ")</f>
        <v xml:space="preserve"> </v>
      </c>
      <c r="I27" s="280"/>
      <c r="J27" s="283" t="str">
        <f>Badges!C157</f>
        <v>Take your own reusable bag to the</v>
      </c>
      <c r="K27" s="281" t="str">
        <f>IF(Badges!M156="A","A"," ")</f>
        <v xml:space="preserve"> </v>
      </c>
      <c r="M27" s="280"/>
      <c r="N27" s="283" t="str">
        <f>Badges!C230</f>
        <v>Be a family grocery helper</v>
      </c>
      <c r="O27" s="281" t="str">
        <f>IF(Badges!M230="A","A"," ")</f>
        <v xml:space="preserve"> </v>
      </c>
      <c r="Q27" s="280"/>
      <c r="R27" s="283" t="str">
        <f>Badges!C304</f>
        <v>The new ballpark</v>
      </c>
      <c r="S27" s="281" t="str">
        <f>IF(Badges!M304="A","A","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IF(Badges!M12="A","A"," ")</f>
        <v xml:space="preserve"> </v>
      </c>
      <c r="E29" s="280"/>
      <c r="F29" s="283" t="str">
        <f>Badges!C85</f>
        <v>Eggs in salt water</v>
      </c>
      <c r="G29" s="281" t="str">
        <f>IF(Badges!M85="A","A"," ")</f>
        <v xml:space="preserve"> </v>
      </c>
      <c r="I29" s="280"/>
      <c r="J29" s="283" t="str">
        <f>Badges!C159</f>
        <v>How much trash can you stash</v>
      </c>
      <c r="K29" s="281" t="str">
        <f>IF(Badges!M158="A","A"," ")</f>
        <v xml:space="preserve"> </v>
      </c>
      <c r="M29" s="280"/>
      <c r="N29" s="283" t="str">
        <f>Badges!C232</f>
        <v>Organize a Girl Scout place</v>
      </c>
      <c r="O29" s="281" t="str">
        <f>IF(Badges!M232="A","A"," ")</f>
        <v xml:space="preserve"> </v>
      </c>
      <c r="Q29" s="280">
        <v>1</v>
      </c>
      <c r="R29" s="283" t="str">
        <f>Badges!C308</f>
        <v>Warm up your inventor's mind</v>
      </c>
      <c r="S29" s="294"/>
    </row>
    <row r="30" spans="1:19" x14ac:dyDescent="0.2">
      <c r="A30" s="280"/>
      <c r="B30" s="283" t="str">
        <f>Badges!C13</f>
        <v>Hometown history</v>
      </c>
      <c r="C30" s="281" t="str">
        <f>IF(Badges!M13="A","A"," ")</f>
        <v xml:space="preserve"> </v>
      </c>
      <c r="E30" s="280"/>
      <c r="F30" s="283" t="str">
        <f>Badges!C86</f>
        <v>Dancing raisins</v>
      </c>
      <c r="G30" s="281" t="str">
        <f>IF(Badges!M86="A","A"," ")</f>
        <v xml:space="preserve"> </v>
      </c>
      <c r="I30" s="280"/>
      <c r="J30" s="283" t="str">
        <f>Badges!C160</f>
        <v>Recycle plastic bags</v>
      </c>
      <c r="K30" s="281" t="str">
        <f>IF(Badges!M159="A","A"," ")</f>
        <v xml:space="preserve"> </v>
      </c>
      <c r="M30" s="280"/>
      <c r="N30" s="283" t="str">
        <f>Badges!C233</f>
        <v>Organize a community place</v>
      </c>
      <c r="O30" s="281" t="str">
        <f>IF(Badges!M233="A","A"," ")</f>
        <v xml:space="preserve"> </v>
      </c>
      <c r="Q30" s="280"/>
      <c r="R30" s="283" t="str">
        <f>Badges!C309</f>
        <v>Make up five new uses for a box</v>
      </c>
      <c r="S30" s="281" t="str">
        <f>IF(Badges!M309="A","A"," ")</f>
        <v xml:space="preserve"> </v>
      </c>
    </row>
    <row r="31" spans="1:19" x14ac:dyDescent="0.2">
      <c r="A31" s="280"/>
      <c r="B31" s="283" t="str">
        <f>Badges!C14</f>
        <v>Online art walk</v>
      </c>
      <c r="C31" s="281" t="str">
        <f>IF(Badges!M14="A","A"," ")</f>
        <v xml:space="preserve"> </v>
      </c>
      <c r="E31" s="280"/>
      <c r="F31" s="283" t="str">
        <f>Badges!C83</f>
        <v>Bend water</v>
      </c>
      <c r="G31" s="281" t="str">
        <f>IF(Badges!M87="A","A"," ")</f>
        <v xml:space="preserve"> </v>
      </c>
      <c r="I31" s="280"/>
      <c r="J31" s="283" t="str">
        <f>Badges!C161</f>
        <v>Donate toys and clothes</v>
      </c>
      <c r="K31" s="281" t="str">
        <f>IF(Badges!M160="A","A"," ")</f>
        <v xml:space="preserve"> </v>
      </c>
      <c r="M31" s="280"/>
      <c r="N31" s="283" t="str">
        <f>Badges!C234</f>
        <v>Help a relative, friend, or neighbor</v>
      </c>
      <c r="O31" s="281" t="str">
        <f>IF(Badges!M234="A","A"," ")</f>
        <v xml:space="preserve"> </v>
      </c>
      <c r="Q31" s="280"/>
      <c r="R31" s="283" t="str">
        <f>Badges!C310</f>
        <v>Come up with fun and different</v>
      </c>
      <c r="S31" s="281" t="str">
        <f>IF(Badges!M310="A","A","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IF(Badges!M311="A","A"," ")</f>
        <v xml:space="preserve"> </v>
      </c>
    </row>
    <row r="33" spans="1:19" x14ac:dyDescent="0.2">
      <c r="A33" s="280"/>
      <c r="B33" s="283" t="str">
        <f>Badges!C16</f>
        <v>Road trip</v>
      </c>
      <c r="C33" s="281" t="str">
        <f>IF(Badges!M16="A","A"," ")</f>
        <v xml:space="preserve"> </v>
      </c>
      <c r="E33" s="280"/>
      <c r="F33" s="283" t="str">
        <f>Badges!C89</f>
        <v>Soda geyser</v>
      </c>
      <c r="G33" s="281" t="str">
        <f>IF(Badges!M89="A","A"," ")</f>
        <v xml:space="preserve"> </v>
      </c>
      <c r="I33" s="280"/>
      <c r="J33" s="283" t="str">
        <f>Badges!C163</f>
        <v>Clean or replace an air filter</v>
      </c>
      <c r="K33" s="281" t="str">
        <f>IF(Badges!M162="A","A","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IF(Badges!M17="A","A"," ")</f>
        <v xml:space="preserve"> </v>
      </c>
      <c r="E34" s="280"/>
      <c r="F34" s="283" t="str">
        <f>Badges!C90</f>
        <v>Film-canister rockets</v>
      </c>
      <c r="G34" s="281" t="str">
        <f>IF(Badges!M90="A","A"," ")</f>
        <v xml:space="preserve"> </v>
      </c>
      <c r="I34" s="280"/>
      <c r="J34" s="283" t="str">
        <f>Badges!C164</f>
        <v>Discover natural filters</v>
      </c>
      <c r="K34" s="281" t="str">
        <f>IF(Badges!M163="A","A"," ")</f>
        <v xml:space="preserve"> </v>
      </c>
      <c r="M34" s="280"/>
      <c r="N34" s="283" t="str">
        <f>Badges!C240</f>
        <v>Make a letterboxing dictionary</v>
      </c>
      <c r="O34" s="281" t="str">
        <f>IF(Badges!M240="A","A"," ")</f>
        <v xml:space="preserve"> </v>
      </c>
      <c r="Q34" s="280"/>
      <c r="R34" s="283" t="str">
        <f>Badges!C313</f>
        <v>Making music</v>
      </c>
      <c r="S34" s="281" t="str">
        <f>IF(Badges!M313="A","A"," ")</f>
        <v xml:space="preserve"> </v>
      </c>
    </row>
    <row r="35" spans="1:19" x14ac:dyDescent="0.2">
      <c r="A35" s="280"/>
      <c r="B35" s="283" t="str">
        <f>Badges!C18</f>
        <v>3…2…1…blastoff!</v>
      </c>
      <c r="C35" s="281" t="str">
        <f>IF(Badges!M18="A","A"," ")</f>
        <v xml:space="preserve"> </v>
      </c>
      <c r="E35" s="280"/>
      <c r="F35" s="283" t="str">
        <f>Badges!C87</f>
        <v>Lemons vs. limes</v>
      </c>
      <c r="G35" s="281" t="str">
        <f>IF(Badges!M91="A","A"," ")</f>
        <v xml:space="preserve"> </v>
      </c>
      <c r="I35" s="280"/>
      <c r="J35" s="283" t="str">
        <f>Badges!C165</f>
        <v>Make a natural air freshener</v>
      </c>
      <c r="K35" s="281" t="str">
        <f>IF(Badges!M164="A","A"," ")</f>
        <v xml:space="preserve"> </v>
      </c>
      <c r="M35" s="280"/>
      <c r="N35" s="283" t="str">
        <f>Badges!C241</f>
        <v>Think of hiding places</v>
      </c>
      <c r="O35" s="281" t="str">
        <f>IF(Badges!M241="A","A"," ")</f>
        <v xml:space="preserve"> </v>
      </c>
      <c r="Q35" s="280"/>
      <c r="R35" s="283" t="str">
        <f>Badges!C314</f>
        <v>Carrying lunch</v>
      </c>
      <c r="S35" s="281" t="str">
        <f>IF(Badges!M314="A","A","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IF(Badges!M242="A","A"," ")</f>
        <v xml:space="preserve"> </v>
      </c>
      <c r="Q36" s="280"/>
      <c r="R36" s="283" t="str">
        <f>Badges!C315</f>
        <v>Watering plants</v>
      </c>
      <c r="S36" s="281" t="str">
        <f>IF(Badges!M315="A","A"," ")</f>
        <v xml:space="preserve"> </v>
      </c>
    </row>
    <row r="37" spans="1:19" ht="12.75" customHeight="1" x14ac:dyDescent="0.2">
      <c r="A37" s="280"/>
      <c r="B37" s="283" t="str">
        <f>Badges!C20</f>
        <v>Here is my card</v>
      </c>
      <c r="C37" s="281" t="str">
        <f>IF(Badges!M20="A","A"," ")</f>
        <v xml:space="preserve"> </v>
      </c>
      <c r="E37" s="280"/>
      <c r="F37" s="283" t="str">
        <f>Badges!C93</f>
        <v>Giant bubbles</v>
      </c>
      <c r="G37" s="281" t="str">
        <f>IF(Badges!M93="A","A","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IF(Badges!M21="A","A"," ")</f>
        <v xml:space="preserve"> </v>
      </c>
      <c r="E38" s="280"/>
      <c r="F38" s="283" t="str">
        <f>Badges!C94</f>
        <v>Homemade Silly Putty</v>
      </c>
      <c r="G38" s="281" t="str">
        <f>IF(Badges!M94="A","A"," ")</f>
        <v xml:space="preserve"> </v>
      </c>
      <c r="I38" s="280"/>
      <c r="J38" s="283" t="str">
        <f>Badges!C170</f>
        <v>Hold a scavenger hunt in your</v>
      </c>
      <c r="K38" s="281" t="str">
        <f>IF(Badges!M170="A","A"," ")</f>
        <v xml:space="preserve"> </v>
      </c>
      <c r="M38" s="280"/>
      <c r="N38" s="283" t="str">
        <f>Badges!C244</f>
        <v>Cut your own stamp from craft foam</v>
      </c>
      <c r="O38" s="281" t="str">
        <f>IF(Badges!M244="A","A"," ")</f>
        <v xml:space="preserve"> </v>
      </c>
      <c r="Q38" s="280"/>
      <c r="R38" s="283" t="str">
        <f>Badges!C317</f>
        <v>Mornings</v>
      </c>
      <c r="S38" s="281" t="str">
        <f>IF(Badges!M317="A","A"," ")</f>
        <v xml:space="preserve"> </v>
      </c>
    </row>
    <row r="39" spans="1:19" x14ac:dyDescent="0.2">
      <c r="A39" s="280"/>
      <c r="B39" s="283" t="str">
        <f>Badges!C22</f>
        <v>Dear President…</v>
      </c>
      <c r="C39" s="281" t="str">
        <f>IF(Badges!M22="A","A"," ")</f>
        <v xml:space="preserve"> </v>
      </c>
      <c r="E39" s="280"/>
      <c r="F39" s="283" t="str">
        <f>Badges!C91</f>
        <v>Blow up a balloon without using</v>
      </c>
      <c r="G39" s="281" t="str">
        <f>IF(Badges!M95="A","A"," ")</f>
        <v xml:space="preserve"> </v>
      </c>
      <c r="I39" s="280"/>
      <c r="J39" s="283" t="str">
        <f>Badges!C171</f>
        <v>Play Kim's Game</v>
      </c>
      <c r="K39" s="281" t="str">
        <f>IF(Badges!M171="A","A"," ")</f>
        <v xml:space="preserve"> </v>
      </c>
      <c r="M39" s="280"/>
      <c r="N39" s="283" t="str">
        <f>Badges!C245</f>
        <v>Use a stamp-making kit from a</v>
      </c>
      <c r="O39" s="281" t="str">
        <f>IF(Badges!M245="A","A"," ")</f>
        <v xml:space="preserve"> </v>
      </c>
      <c r="Q39" s="280"/>
      <c r="R39" s="283" t="str">
        <f>Badges!C318</f>
        <v>Lunch at school</v>
      </c>
      <c r="S39" s="281" t="str">
        <f>IF(Badges!M318="A","A","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IF(Badges!M172="A","A"," ")</f>
        <v xml:space="preserve"> </v>
      </c>
      <c r="M40" s="280"/>
      <c r="N40" s="283" t="str">
        <f>Badges!C246</f>
        <v>Choose a special stamp</v>
      </c>
      <c r="O40" s="281" t="str">
        <f>IF(Badges!M246="A","A"," ")</f>
        <v xml:space="preserve"> </v>
      </c>
      <c r="Q40" s="280"/>
      <c r="R40" s="283" t="str">
        <f>Badges!C319</f>
        <v>Brownie meetings</v>
      </c>
      <c r="S40" s="281" t="str">
        <f>IF(Badges!M319="A","A"," ")</f>
        <v xml:space="preserve"> </v>
      </c>
    </row>
    <row r="41" spans="1:19" x14ac:dyDescent="0.2">
      <c r="A41" s="280"/>
      <c r="B41" s="283" t="str">
        <f>Badges!C24</f>
        <v>Game on</v>
      </c>
      <c r="C41" s="281" t="str">
        <f>IF(Badges!M24="A","A","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IF(Badges!M25="A","A"," ")</f>
        <v xml:space="preserve"> </v>
      </c>
      <c r="E42" s="280"/>
      <c r="F42" s="283" t="str">
        <f>Badges!C100</f>
        <v>Read two stories starring families</v>
      </c>
      <c r="G42" s="281" t="str">
        <f>IF(Badges!M100="A","A"," ")</f>
        <v xml:space="preserve"> </v>
      </c>
      <c r="I42" s="280"/>
      <c r="J42" s="283" t="str">
        <f>Badges!C174</f>
        <v>Listen for 10 different sounds</v>
      </c>
      <c r="K42" s="281" t="str">
        <f>IF(Badges!M174="A","A"," ")</f>
        <v xml:space="preserve"> </v>
      </c>
      <c r="M42" s="280"/>
      <c r="N42" s="283" t="str">
        <f>Badges!C248</f>
        <v>Create a fill-in-the-blank clue</v>
      </c>
      <c r="O42" s="281" t="str">
        <f>IF(Badges!M248="A","A"," ")</f>
        <v xml:space="preserve"> </v>
      </c>
      <c r="Q42" s="280"/>
      <c r="R42" s="283" t="str">
        <f>Badges!C321</f>
        <v>Mind-map</v>
      </c>
      <c r="S42" s="281" t="str">
        <f>IF(Badges!M321="A","A"," ")</f>
        <v xml:space="preserve"> </v>
      </c>
    </row>
    <row r="43" spans="1:19" ht="12.75" customHeight="1" x14ac:dyDescent="0.2">
      <c r="A43" s="280"/>
      <c r="B43" s="283" t="str">
        <f>Badges!C26</f>
        <v>Print on</v>
      </c>
      <c r="C43" s="281" t="str">
        <f>IF(Badges!M26="A","A"," ")</f>
        <v xml:space="preserve"> </v>
      </c>
      <c r="E43" s="280"/>
      <c r="F43" s="283" t="str">
        <f>Badges!C101</f>
        <v>Watch a family story</v>
      </c>
      <c r="G43" s="281" t="str">
        <f>IF(Badges!M101="A","A"," ")</f>
        <v xml:space="preserve"> </v>
      </c>
      <c r="I43" s="280"/>
      <c r="J43" s="283" t="str">
        <f>Badges!C175</f>
        <v>Listen to sound boxes</v>
      </c>
      <c r="K43" s="281" t="str">
        <f>IF(Badges!M175="A","A"," ")</f>
        <v xml:space="preserve"> </v>
      </c>
      <c r="M43" s="280"/>
      <c r="N43" s="283" t="str">
        <f>Badges!C249</f>
        <v>Create a scramble</v>
      </c>
      <c r="O43" s="281" t="str">
        <f>IF(Badges!M249="A","A"," ")</f>
        <v xml:space="preserve"> </v>
      </c>
      <c r="Q43" s="280"/>
      <c r="R43" s="283" t="str">
        <f>Badges!C322</f>
        <v>Sketch it out</v>
      </c>
      <c r="S43" s="281" t="str">
        <f>IF(Badges!M322="A","A"," ")</f>
        <v xml:space="preserve"> </v>
      </c>
    </row>
    <row r="44" spans="1:19" x14ac:dyDescent="0.2">
      <c r="A44" s="489" t="str">
        <f>Badges!B29</f>
        <v>My Best Self</v>
      </c>
      <c r="B44" s="490"/>
      <c r="C44" s="490"/>
      <c r="E44" s="280"/>
      <c r="F44" s="283" t="str">
        <f>Badges!C102</f>
        <v>Share family stories with friends</v>
      </c>
      <c r="G44" s="281" t="str">
        <f>IF(Badges!M102="A","A"," ")</f>
        <v xml:space="preserve"> </v>
      </c>
      <c r="I44" s="280"/>
      <c r="J44" s="283" t="str">
        <f>Badges!C176</f>
        <v>Wear safety earplugs to understand</v>
      </c>
      <c r="K44" s="281" t="str">
        <f>IF(Badges!M176="A","A"," ")</f>
        <v xml:space="preserve"> </v>
      </c>
      <c r="M44" s="280"/>
      <c r="N44" s="283" t="str">
        <f>Badges!C250</f>
        <v>Create a number code clue</v>
      </c>
      <c r="O44" s="281" t="str">
        <f>IF(Badges!M250="A","A"," ")</f>
        <v xml:space="preserve"> </v>
      </c>
      <c r="Q44" s="280"/>
      <c r="R44" s="283" t="str">
        <f>Badges!C323</f>
        <v>Buddy up and brainstorm lots of</v>
      </c>
      <c r="S44" s="281" t="str">
        <f>IF(Badges!M323="A","A","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IF(Badges!M31="A","A"," ")</f>
        <v xml:space="preserve"> </v>
      </c>
      <c r="E46" s="280"/>
      <c r="F46" s="283" t="str">
        <f>Badges!C104</f>
        <v>Ask about a festival, holiday, or</v>
      </c>
      <c r="G46" s="281" t="str">
        <f>IF(Badges!M104="A","A"," ")</f>
        <v xml:space="preserve"> </v>
      </c>
      <c r="I46" s="280"/>
      <c r="J46" s="283" t="str">
        <f>Badges!C178</f>
        <v>Follow a friend using only your nose</v>
      </c>
      <c r="K46" s="281" t="str">
        <f>IF(Badges!M178="A","A"," ")</f>
        <v xml:space="preserve"> </v>
      </c>
      <c r="M46" s="280"/>
      <c r="N46" s="283" t="str">
        <f>Badges!C252</f>
        <v>Go on a letterbox search using a</v>
      </c>
      <c r="O46" s="281" t="str">
        <f>IF(Badges!M252="A","A"," ")</f>
        <v xml:space="preserve"> </v>
      </c>
      <c r="Q46" s="280"/>
      <c r="R46" s="283" t="str">
        <f>Badges!C325</f>
        <v>Draw it</v>
      </c>
      <c r="S46" s="281" t="str">
        <f>IF(Badges!M325="A","A"," ")</f>
        <v xml:space="preserve"> </v>
      </c>
    </row>
    <row r="47" spans="1:19" x14ac:dyDescent="0.2">
      <c r="A47" s="280"/>
      <c r="B47" s="283" t="str">
        <f>Badges!C32</f>
        <v xml:space="preserve">Write on your elf self where you </v>
      </c>
      <c r="C47" s="281" t="str">
        <f>IF(Badges!M32="A","A"," ")</f>
        <v xml:space="preserve"> </v>
      </c>
      <c r="E47" s="280"/>
      <c r="F47" s="283" t="str">
        <f>Badges!C105</f>
        <v>Ask about a song, game, or</v>
      </c>
      <c r="G47" s="281" t="str">
        <f>IF(Badges!M105="A","A"," ")</f>
        <v xml:space="preserve"> </v>
      </c>
      <c r="I47" s="280"/>
      <c r="J47" s="283" t="str">
        <f>Badges!C179</f>
        <v>Play a smelly game with your</v>
      </c>
      <c r="K47" s="281" t="str">
        <f>IF(Badges!M179="A","A"," ")</f>
        <v xml:space="preserve"> </v>
      </c>
      <c r="M47" s="280"/>
      <c r="N47" s="283" t="str">
        <f>Badges!C253</f>
        <v>Go on an adventure in a new place</v>
      </c>
      <c r="O47" s="281" t="str">
        <f>IF(Badges!M253="A","A"," ")</f>
        <v xml:space="preserve"> </v>
      </c>
      <c r="Q47" s="280"/>
      <c r="R47" s="283" t="str">
        <f>Badges!C326</f>
        <v>Act it out</v>
      </c>
      <c r="S47" s="281" t="str">
        <f>IF(Badges!M326="A","A"," ")</f>
        <v xml:space="preserve"> </v>
      </c>
    </row>
    <row r="48" spans="1:19" x14ac:dyDescent="0.2">
      <c r="A48" s="280"/>
      <c r="B48" s="283" t="str">
        <f>Badges!C33</f>
        <v>Share how you're unique</v>
      </c>
      <c r="C48" s="281" t="str">
        <f>IF(Badges!M33="A","A"," ")</f>
        <v xml:space="preserve"> </v>
      </c>
      <c r="E48" s="280"/>
      <c r="F48" s="283" t="str">
        <f>Badges!C106</f>
        <v>Ask about a family recipe</v>
      </c>
      <c r="G48" s="281" t="str">
        <f>IF(Badges!M106="A","A"," ")</f>
        <v xml:space="preserve"> </v>
      </c>
      <c r="I48" s="280"/>
      <c r="J48" s="283" t="str">
        <f>Badges!C180</f>
        <v>Try sniffing out three different foods</v>
      </c>
      <c r="K48" s="281" t="str">
        <f>IF(Badges!M180="A","A"," ")</f>
        <v xml:space="preserve"> </v>
      </c>
      <c r="M48" s="280"/>
      <c r="N48" s="283" t="str">
        <f>Badges!C254</f>
        <v xml:space="preserve">Go on a letterbox search that </v>
      </c>
      <c r="O48" s="281" t="str">
        <f>IF(Badges!M254="A","A"," ")</f>
        <v xml:space="preserve"> </v>
      </c>
      <c r="Q48" s="280"/>
      <c r="R48" s="283" t="str">
        <f>Badges!C327</f>
        <v>Build it</v>
      </c>
      <c r="S48" s="281" t="str">
        <f>IF(Badges!M327="A","A","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IF(Badges!M35="A","A"," ")</f>
        <v xml:space="preserve"> </v>
      </c>
      <c r="E50" s="280"/>
      <c r="F50" s="283" t="str">
        <f>Badges!C108</f>
        <v>Use the story tree</v>
      </c>
      <c r="G50" s="281" t="str">
        <f>IF(Badges!M108="A","A"," ")</f>
        <v xml:space="preserve"> </v>
      </c>
      <c r="I50" s="280"/>
      <c r="J50" s="283" t="str">
        <f>Badges!C182</f>
        <v>Do a taste test with salty, sweet</v>
      </c>
      <c r="K50" s="281" t="str">
        <f>IF(Badges!M182="A","A"," ")</f>
        <v xml:space="preserve"> </v>
      </c>
      <c r="M50" s="280"/>
      <c r="N50" s="283" t="str">
        <f>Badges!C256</f>
        <v>Hide a letterbox in your yard</v>
      </c>
      <c r="O50" s="281" t="str">
        <f>IF(Badges!M256="A","A"," ")</f>
        <v xml:space="preserve"> </v>
      </c>
      <c r="Q50" s="280">
        <v>1</v>
      </c>
      <c r="R50" s="283" t="str">
        <f>Badges!C331</f>
        <v>Make friendly introductions</v>
      </c>
      <c r="S50" s="294"/>
    </row>
    <row r="51" spans="1:19" x14ac:dyDescent="0.2">
      <c r="A51" s="280"/>
      <c r="B51" s="283" t="str">
        <f>Badges!C36</f>
        <v>Try three different kinds of exercise</v>
      </c>
      <c r="C51" s="281" t="str">
        <f>IF(Badges!M36="A","A"," ")</f>
        <v xml:space="preserve"> </v>
      </c>
      <c r="E51" s="280"/>
      <c r="F51" s="283" t="str">
        <f>Badges!C109</f>
        <v>Draw or paint your tree</v>
      </c>
      <c r="G51" s="281" t="str">
        <f>IF(Badges!M109="A","A"," ")</f>
        <v xml:space="preserve"> </v>
      </c>
      <c r="I51" s="280"/>
      <c r="J51" s="283" t="str">
        <f>Badges!C183</f>
        <v>Look at the taste buds on a friend's</v>
      </c>
      <c r="K51" s="281" t="str">
        <f>IF(Badges!M183="A","A"," ")</f>
        <v xml:space="preserve"> </v>
      </c>
      <c r="M51" s="280"/>
      <c r="N51" s="283" t="str">
        <f>Badges!C257</f>
        <v>Hide a letterbox along a nearby</v>
      </c>
      <c r="O51" s="281" t="str">
        <f>IF(Badges!M257="A","A"," ")</f>
        <v xml:space="preserve"> </v>
      </c>
      <c r="Q51" s="280"/>
      <c r="R51" s="283" t="str">
        <f>Badges!C332</f>
        <v>Introduce yourself</v>
      </c>
      <c r="S51" s="281" t="str">
        <f>IF(Badges!M332="A","A"," ")</f>
        <v xml:space="preserve"> </v>
      </c>
    </row>
    <row r="52" spans="1:19" x14ac:dyDescent="0.2">
      <c r="A52" s="280"/>
      <c r="B52" s="283" t="str">
        <f>Badges!C37</f>
        <v>Take a thirsty challenge</v>
      </c>
      <c r="C52" s="281" t="str">
        <f>IF(Badges!M37="A","A"," ")</f>
        <v xml:space="preserve"> </v>
      </c>
      <c r="E52" s="280"/>
      <c r="F52" s="283" t="str">
        <f>Badges!C110</f>
        <v xml:space="preserve">Use software on a computer, or </v>
      </c>
      <c r="G52" s="281" t="str">
        <f>IF(Badges!M110="A","A"," ")</f>
        <v xml:space="preserve"> </v>
      </c>
      <c r="I52" s="280"/>
      <c r="J52" s="283" t="str">
        <f>Badges!C184</f>
        <v>Explore how sight influences taste</v>
      </c>
      <c r="K52" s="281" t="str">
        <f>IF(Badges!M184="A","A"," ")</f>
        <v xml:space="preserve"> </v>
      </c>
      <c r="M52" s="280"/>
      <c r="N52" s="283" t="str">
        <f>Badges!C258</f>
        <v>Hide a letterbox using compass</v>
      </c>
      <c r="O52" s="281" t="str">
        <f>IF(Badges!M258="A","A"," ")</f>
        <v xml:space="preserve"> </v>
      </c>
      <c r="Q52" s="280"/>
      <c r="R52" s="283" t="str">
        <f>Badges!C333</f>
        <v>Introduce a friend to someone else</v>
      </c>
      <c r="S52" s="281" t="str">
        <f>IF(Badges!M333="A","A","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IF(Badges!M334="A","A"," ")</f>
        <v xml:space="preserve"> </v>
      </c>
    </row>
    <row r="54" spans="1:19" x14ac:dyDescent="0.2">
      <c r="A54" s="280"/>
      <c r="B54" s="283" t="str">
        <f>Badges!C39</f>
        <v>Talk about three common reasons</v>
      </c>
      <c r="C54" s="281" t="str">
        <f>IF(Badges!M39="A","A"," ")</f>
        <v xml:space="preserve"> </v>
      </c>
      <c r="E54" s="280"/>
      <c r="F54" s="283" t="str">
        <f>Badges!C112</f>
        <v>Ask about an old photo</v>
      </c>
      <c r="G54" s="281" t="str">
        <f>IF(Badges!M112="A","A"," ")</f>
        <v xml:space="preserve"> </v>
      </c>
      <c r="I54" s="280"/>
      <c r="J54" s="283" t="str">
        <f>Badges!C186</f>
        <v>Find things that have different</v>
      </c>
      <c r="K54" s="281" t="str">
        <f>IF(Badges!M186="A","A","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IF(Badges!M40="A","A"," ")</f>
        <v xml:space="preserve"> </v>
      </c>
      <c r="E55" s="280"/>
      <c r="F55" s="283" t="str">
        <f>Badges!C113</f>
        <v>Talk about an object that has been</v>
      </c>
      <c r="G55" s="281" t="str">
        <f>IF(Badges!M113="A","A"," ")</f>
        <v xml:space="preserve"> </v>
      </c>
      <c r="I55" s="280"/>
      <c r="J55" s="283" t="str">
        <f>Badges!C187</f>
        <v>Try an arm or leg touch test</v>
      </c>
      <c r="K55" s="281" t="str">
        <f>IF(Badges!M187="A","A"," ")</f>
        <v xml:space="preserve"> </v>
      </c>
      <c r="M55" s="280"/>
      <c r="N55" s="283" t="str">
        <f>Badges!C263</f>
        <v>Play bingo at a pet store</v>
      </c>
      <c r="O55" s="281" t="str">
        <f>IF(Badges!M263="A","A"," ")</f>
        <v xml:space="preserve"> </v>
      </c>
      <c r="Q55" s="280"/>
      <c r="R55" s="283" t="str">
        <f>Badges!C336</f>
        <v>Write a name poem</v>
      </c>
      <c r="S55" s="281" t="str">
        <f>IF(Badges!M336="A","A"," ")</f>
        <v xml:space="preserve"> </v>
      </c>
    </row>
    <row r="56" spans="1:19" x14ac:dyDescent="0.2">
      <c r="A56" s="280"/>
      <c r="B56" s="283" t="str">
        <f>Badges!C41</f>
        <v>Find out about bandages</v>
      </c>
      <c r="C56" s="281" t="str">
        <f>IF(Badges!M41="A","A"," ")</f>
        <v xml:space="preserve"> </v>
      </c>
      <c r="E56" s="280"/>
      <c r="F56" s="283" t="str">
        <f>Badges!C114</f>
        <v>Ask about an object that belongs</v>
      </c>
      <c r="G56" s="281" t="str">
        <f>IF(Badges!M114="A","A"," ")</f>
        <v xml:space="preserve"> </v>
      </c>
      <c r="I56" s="280"/>
      <c r="J56" s="283" t="str">
        <f>Badges!C188</f>
        <v>Try Braille</v>
      </c>
      <c r="K56" s="281" t="str">
        <f>IF(Badges!M188="A","A"," ")</f>
        <v xml:space="preserve"> </v>
      </c>
      <c r="M56" s="280"/>
      <c r="N56" s="283" t="str">
        <f>Badges!C264</f>
        <v>Play bingo at a veterinarian's office</v>
      </c>
      <c r="O56" s="281" t="str">
        <f>IF(Badges!M264="A","A"," ")</f>
        <v xml:space="preserve"> </v>
      </c>
      <c r="Q56" s="280"/>
      <c r="R56" s="283" t="str">
        <f>Badges!C337</f>
        <v>Give something special to a friend</v>
      </c>
      <c r="S56" s="281" t="str">
        <f>IF(Badges!M337="A","A","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IF(Badges!M265="A","A"," ")</f>
        <v xml:space="preserve"> </v>
      </c>
      <c r="Q57" s="280"/>
      <c r="R57" s="283" t="str">
        <f>Badges!C338</f>
        <v>Be a friend to someone you don't</v>
      </c>
      <c r="S57" s="281" t="str">
        <f>IF(Badges!M338="A","A"," ")</f>
        <v xml:space="preserve"> </v>
      </c>
    </row>
    <row r="58" spans="1:19" x14ac:dyDescent="0.2">
      <c r="A58" s="280"/>
      <c r="B58" s="283" t="str">
        <f>Badges!C43</f>
        <v>Create a "happy box" with five</v>
      </c>
      <c r="C58" s="281" t="str">
        <f>IF(Badges!M43="A","A"," ")</f>
        <v xml:space="preserve"> </v>
      </c>
      <c r="E58" s="280"/>
      <c r="F58" s="283" t="str">
        <f>Badges!C116</f>
        <v>Have a "family tree" potluck party</v>
      </c>
      <c r="G58" s="281" t="str">
        <f>IF(Badges!M116="A","A","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IF(Badges!M44="A","A"," ")</f>
        <v xml:space="preserve"> </v>
      </c>
      <c r="E59" s="280"/>
      <c r="F59" s="283" t="str">
        <f>Badges!C117</f>
        <v>Make a family crest</v>
      </c>
      <c r="G59" s="281" t="str">
        <f>IF(Badges!M117="A","A"," ")</f>
        <v xml:space="preserve"> </v>
      </c>
      <c r="I59" s="280"/>
      <c r="J59" s="283" t="str">
        <f>Badges!C193</f>
        <v>Find a trail</v>
      </c>
      <c r="K59" s="281" t="str">
        <f>IF(Badges!M193="A","A"," ")</f>
        <v xml:space="preserve"> </v>
      </c>
      <c r="M59" s="280"/>
      <c r="N59" s="283" t="str">
        <f>Badges!C267</f>
        <v>Be the cage or tank cleaner</v>
      </c>
      <c r="O59" s="281" t="str">
        <f>IF(Badges!M267="A","A"," ")</f>
        <v xml:space="preserve"> </v>
      </c>
      <c r="Q59" s="280"/>
      <c r="R59" s="283" t="str">
        <f>Badges!C340</f>
        <v>Do a friend's favorite thing</v>
      </c>
      <c r="S59" s="281" t="str">
        <f>IF(Badges!M340="A","A"," ")</f>
        <v xml:space="preserve"> </v>
      </c>
    </row>
    <row r="60" spans="1:19" x14ac:dyDescent="0.2">
      <c r="A60" s="280"/>
      <c r="B60" s="283" t="str">
        <f>Badges!C45</f>
        <v xml:space="preserve">Moving helps our bodies feel </v>
      </c>
      <c r="C60" s="281" t="str">
        <f>IF(Badges!M45="A","A"," ")</f>
        <v xml:space="preserve"> </v>
      </c>
      <c r="E60" s="280"/>
      <c r="F60" s="283" t="str">
        <f>Badges!C118</f>
        <v>Become pen pals with another</v>
      </c>
      <c r="G60" s="281" t="str">
        <f>IF(Badges!M118="A","A"," ")</f>
        <v xml:space="preserve"> </v>
      </c>
      <c r="I60" s="280"/>
      <c r="J60" s="283" t="str">
        <f>Badges!C194</f>
        <v>Ask an expert</v>
      </c>
      <c r="K60" s="281" t="str">
        <f>IF(Badges!M194="A","A"," ")</f>
        <v xml:space="preserve"> </v>
      </c>
      <c r="M60" s="280"/>
      <c r="N60" s="283" t="str">
        <f>Badges!C268</f>
        <v>Learn how to muck out a stall</v>
      </c>
      <c r="O60" s="281" t="str">
        <f>IF(Badges!M268="A","A"," ")</f>
        <v xml:space="preserve"> </v>
      </c>
      <c r="Q60" s="280"/>
      <c r="R60" s="283" t="str">
        <f>Badges!C341</f>
        <v>Share a favorite activity with a friend</v>
      </c>
      <c r="S60" s="281" t="str">
        <f>IF(Badges!M341="A","A","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IF(Badges!M195="A","A"," ")</f>
        <v xml:space="preserve"> </v>
      </c>
      <c r="M61" s="280"/>
      <c r="N61" s="283" t="str">
        <f>Badges!C269</f>
        <v>Make a cozy sleeping space for a</v>
      </c>
      <c r="O61" s="281" t="str">
        <f>IF(Badges!M269="A","A"," ")</f>
        <v xml:space="preserve"> </v>
      </c>
      <c r="Q61" s="280"/>
      <c r="R61" s="283" t="str">
        <f>Badges!C342</f>
        <v>Try a game or activity that's new to</v>
      </c>
      <c r="S61" s="281" t="str">
        <f>IF(Badges!M342="A","A"," ")</f>
        <v xml:space="preserve"> </v>
      </c>
    </row>
    <row r="62" spans="1:19" ht="12.75" customHeight="1" x14ac:dyDescent="0.2">
      <c r="A62" s="280"/>
      <c r="B62" s="283" t="str">
        <f>Badges!C47</f>
        <v>Visit a doctor, dentist, or</v>
      </c>
      <c r="C62" s="281" t="str">
        <f>IF(Badges!M47="A","A","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IF(Badges!M48="A","A"," ")</f>
        <v xml:space="preserve"> </v>
      </c>
      <c r="E63" s="280"/>
      <c r="F63" s="283" t="str">
        <f>Badges!C124</f>
        <v>Visit an art gallery or museum</v>
      </c>
      <c r="G63" s="281" t="str">
        <f>IF(Badges!M124="A","A"," ")</f>
        <v xml:space="preserve"> </v>
      </c>
      <c r="I63" s="280"/>
      <c r="J63" s="283" t="str">
        <f>Badges!C197</f>
        <v>Learn to follow trail signs</v>
      </c>
      <c r="K63" s="281" t="str">
        <f>IF(Badges!M197="A","A"," ")</f>
        <v xml:space="preserve"> </v>
      </c>
      <c r="M63" s="280"/>
      <c r="N63" s="283" t="str">
        <f>Badges!C271</f>
        <v>Ask a veterinarian about health</v>
      </c>
      <c r="O63" s="281" t="str">
        <f>IF(Badges!M271="A","A"," ")</f>
        <v xml:space="preserve"> </v>
      </c>
      <c r="Q63" s="280"/>
      <c r="R63" s="283" t="str">
        <f>Badges!C344</f>
        <v>Practice being a good listener</v>
      </c>
      <c r="S63" s="281" t="str">
        <f>IF(Badges!M344="A","A"," ")</f>
        <v xml:space="preserve"> </v>
      </c>
    </row>
    <row r="64" spans="1:19" x14ac:dyDescent="0.2">
      <c r="A64" s="280"/>
      <c r="B64" s="283" t="str">
        <f>Badges!C49</f>
        <v>Meet someone who works in an</v>
      </c>
      <c r="C64" s="281" t="str">
        <f>IF(Badges!M49="A","A"," ")</f>
        <v xml:space="preserve"> </v>
      </c>
      <c r="E64" s="280"/>
      <c r="F64" s="283" t="str">
        <f>Badges!C125</f>
        <v>Look for clay in your life</v>
      </c>
      <c r="G64" s="281" t="str">
        <f>IF(Badges!M125="A","A"," ")</f>
        <v xml:space="preserve"> </v>
      </c>
      <c r="I64" s="280"/>
      <c r="J64" s="283" t="str">
        <f>Badges!C198</f>
        <v>Practice observation on a</v>
      </c>
      <c r="K64" s="281" t="str">
        <f>IF(Badges!M198="A","A"," ")</f>
        <v xml:space="preserve"> </v>
      </c>
      <c r="M64" s="280"/>
      <c r="N64" s="283" t="str">
        <f>Badges!C272</f>
        <v>Help a dog get exercise for one</v>
      </c>
      <c r="O64" s="281" t="str">
        <f>IF(Badges!M272="A","A"," ")</f>
        <v xml:space="preserve"> </v>
      </c>
      <c r="Q64" s="280"/>
      <c r="R64" s="283" t="str">
        <f>Badges!C345</f>
        <v>Remember what you agree about</v>
      </c>
      <c r="S64" s="281" t="str">
        <f>IF(Badges!M345="A","A"," ")</f>
        <v xml:space="preserve"> </v>
      </c>
    </row>
    <row r="65" spans="1:19" x14ac:dyDescent="0.2">
      <c r="A65" s="489" t="str">
        <f>Badges!B52</f>
        <v>Dancer</v>
      </c>
      <c r="B65" s="490"/>
      <c r="C65" s="490"/>
      <c r="E65" s="280"/>
      <c r="F65" s="283" t="str">
        <f>Badges!C126</f>
        <v>Look in books, magazines, or</v>
      </c>
      <c r="G65" s="281" t="str">
        <f>IF(Badges!M126="A","A"," ")</f>
        <v xml:space="preserve"> </v>
      </c>
      <c r="I65" s="280"/>
      <c r="J65" s="283" t="str">
        <f>Badges!C199</f>
        <v>Know the trail</v>
      </c>
      <c r="K65" s="281" t="str">
        <f>IF(Badges!M199="A","A"," ")</f>
        <v xml:space="preserve"> </v>
      </c>
      <c r="M65" s="280"/>
      <c r="N65" s="283" t="str">
        <f>Badges!C273</f>
        <v>Find out how to keep different</v>
      </c>
      <c r="O65" s="281" t="str">
        <f>IF(Badges!M273="A","A"," ")</f>
        <v xml:space="preserve"> </v>
      </c>
      <c r="Q65" s="280"/>
      <c r="R65" s="283" t="str">
        <f>Badges!C346</f>
        <v>Find kind words</v>
      </c>
      <c r="S65" s="281" t="str">
        <f>IF(Badges!M346="A","A","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IF(Badges!M54="A","A"," ")</f>
        <v xml:space="preserve"> </v>
      </c>
      <c r="E67" s="280"/>
      <c r="F67" s="283" t="str">
        <f>Badges!C128</f>
        <v>Visit a potter's studio</v>
      </c>
      <c r="G67" s="281" t="str">
        <f>IF(Badges!M128="A","A"," ")</f>
        <v xml:space="preserve"> </v>
      </c>
      <c r="I67" s="280"/>
      <c r="J67" s="283" t="str">
        <f>Badges!C201</f>
        <v>Visit an outdoor store</v>
      </c>
      <c r="K67" s="281" t="str">
        <f>IF(Badges!M201="A","A"," ")</f>
        <v xml:space="preserve"> </v>
      </c>
      <c r="M67" s="280"/>
      <c r="N67" s="283" t="str">
        <f>Badges!C275</f>
        <v>Make up a game to play with a pet</v>
      </c>
      <c r="O67" s="281" t="str">
        <f>IF(Badges!M275="A","A"," ")</f>
        <v xml:space="preserve"> </v>
      </c>
      <c r="Q67" s="280"/>
      <c r="R67" s="283" t="str">
        <f>Badges!C348</f>
        <v>Invite another Brownie group to an</v>
      </c>
      <c r="S67" s="281" t="str">
        <f>IF(Badges!M348="A","A"," ")</f>
        <v xml:space="preserve"> </v>
      </c>
    </row>
    <row r="68" spans="1:19" x14ac:dyDescent="0.2">
      <c r="A68" s="280"/>
      <c r="B68" s="283" t="str">
        <f>Badges!C55</f>
        <v>Make your warm-up animal themed</v>
      </c>
      <c r="C68" s="281" t="str">
        <f>IF(Badges!M55="A","A"," ")</f>
        <v xml:space="preserve"> </v>
      </c>
      <c r="E68" s="280"/>
      <c r="F68" s="283" t="str">
        <f>Badges!C129</f>
        <v>Invite a craft teacher to your</v>
      </c>
      <c r="G68" s="281" t="str">
        <f>IF(Badges!M129="A","A"," ")</f>
        <v xml:space="preserve"> </v>
      </c>
      <c r="I68" s="280"/>
      <c r="J68" s="283" t="str">
        <f>Badges!C202</f>
        <v>Ask an older Girl Scout</v>
      </c>
      <c r="K68" s="281" t="str">
        <f>IF(Badges!M202="A","A"," ")</f>
        <v xml:space="preserve"> </v>
      </c>
      <c r="M68" s="280"/>
      <c r="N68" s="283" t="str">
        <f>Badges!C276</f>
        <v>Make a simple pet toy</v>
      </c>
      <c r="O68" s="281" t="str">
        <f>IF(Badges!M276="A","A"," ")</f>
        <v xml:space="preserve"> </v>
      </c>
      <c r="Q68" s="280"/>
      <c r="R68" s="283" t="str">
        <f>Badges!C349</f>
        <v>Sit at a different table or area at</v>
      </c>
      <c r="S68" s="281" t="str">
        <f>IF(Badges!M349="A","A"," ")</f>
        <v xml:space="preserve"> </v>
      </c>
    </row>
    <row r="69" spans="1:19" x14ac:dyDescent="0.2">
      <c r="A69" s="280"/>
      <c r="B69" s="283" t="str">
        <f>Badges!C56</f>
        <v>Use the music</v>
      </c>
      <c r="C69" s="281" t="str">
        <f>IF(Badges!M56="A","A"," ")</f>
        <v xml:space="preserve"> </v>
      </c>
      <c r="E69" s="280"/>
      <c r="F69" s="283" t="str">
        <f>Badges!C130</f>
        <v xml:space="preserve">Go to a pottery class at a </v>
      </c>
      <c r="G69" s="281" t="str">
        <f>IF(Badges!M130="A","A"," ")</f>
        <v xml:space="preserve"> </v>
      </c>
      <c r="I69" s="280"/>
      <c r="J69" s="283" t="str">
        <f>Badges!C203</f>
        <v>Invite an experienced hiker to your</v>
      </c>
      <c r="K69" s="281" t="str">
        <f>IF(Badges!M203="A","A"," ")</f>
        <v xml:space="preserve"> </v>
      </c>
      <c r="M69" s="280"/>
      <c r="N69" s="283" t="str">
        <f>Badges!C277</f>
        <v>Learn about how three different</v>
      </c>
      <c r="O69" s="281" t="str">
        <f>IF(Badges!M277="A","A"," ")</f>
        <v xml:space="preserve"> </v>
      </c>
      <c r="Q69" s="280"/>
      <c r="R69" s="283" t="str">
        <f>Badges!C350</f>
        <v>Go to a dance or art class, sports</v>
      </c>
      <c r="S69" s="281" t="str">
        <f>IF(Badges!M350="A","A"," ")</f>
        <v xml:space="preserve"> </v>
      </c>
    </row>
    <row r="70" spans="1:19" ht="23.25" x14ac:dyDescent="0.35">
      <c r="A70" s="524" t="str">
        <f ca="1">MID(CELL("filename",A8),FIND(IF(ISERROR(FIND("]",CELL("filename",A8))),"$","]"),CELL("filename",A8))+1,256)</f>
        <v>Brownie 10</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IF(Badges!M376="C","C",IF(Badges!M376="P","P",""))</f>
        <v/>
      </c>
      <c r="E73" s="280"/>
      <c r="F73" s="283" t="str">
        <f>Badges!C379</f>
        <v>Teach the rules of an active</v>
      </c>
      <c r="G73" s="281" t="str">
        <f>IF(Badges!M379="A","A"," ")</f>
        <v xml:space="preserve"> </v>
      </c>
      <c r="I73" s="280"/>
      <c r="J73" s="283" t="str">
        <f>Badges!C448</f>
        <v>Role-play 911</v>
      </c>
      <c r="K73" s="281" t="str">
        <f>IF(Badges!M448="A","A"," ")</f>
        <v xml:space="preserve"> </v>
      </c>
      <c r="M73" s="280"/>
      <c r="N73" s="283" t="str">
        <f>Badges!C518</f>
        <v>Go shopping…at home</v>
      </c>
      <c r="O73" s="281" t="str">
        <f>IF(Badges!M518="A","A"," ")</f>
        <v xml:space="preserve"> </v>
      </c>
      <c r="Q73" s="280"/>
      <c r="R73" s="283" t="str">
        <f>Badges!C592</f>
        <v>Try an outdoor challenge</v>
      </c>
      <c r="S73" s="281" t="str">
        <f>IF(Badges!M592="A","A"," ")</f>
        <v xml:space="preserve"> </v>
      </c>
    </row>
    <row r="74" spans="1:19" x14ac:dyDescent="0.2">
      <c r="A74" s="503" t="str">
        <f>Summary!A24</f>
        <v>Fair Play</v>
      </c>
      <c r="B74" s="504"/>
      <c r="C74" s="282" t="str">
        <f>IF(Badges!M399="C","C",IF(Badges!M399="P","P",""))</f>
        <v/>
      </c>
      <c r="E74" s="280"/>
      <c r="F74" s="283" t="str">
        <f>Badges!C380</f>
        <v>Make up two new rules for hide</v>
      </c>
      <c r="G74" s="281" t="str">
        <f>IF(Badges!M380="A","A"," ")</f>
        <v xml:space="preserve"> </v>
      </c>
      <c r="I74" s="280"/>
      <c r="J74" s="283" t="str">
        <f>Badges!C449</f>
        <v>Practice 911 with a friend or family</v>
      </c>
      <c r="K74" s="281" t="str">
        <f>IF(Badges!M449="A","A"," ")</f>
        <v xml:space="preserve"> </v>
      </c>
      <c r="M74" s="280"/>
      <c r="N74" s="283" t="str">
        <f>Badges!C519</f>
        <v>Go shopping with a Brownie friends</v>
      </c>
      <c r="O74" s="281" t="str">
        <f>IF(Badges!M519="A","A"," ")</f>
        <v xml:space="preserve"> </v>
      </c>
      <c r="Q74" s="280"/>
      <c r="R74" s="283" t="str">
        <f>Badges!C593</f>
        <v>Explore the night</v>
      </c>
      <c r="S74" s="281" t="str">
        <f>IF(Badges!M593="A","A"," ")</f>
        <v xml:space="preserve"> </v>
      </c>
    </row>
    <row r="75" spans="1:19" x14ac:dyDescent="0.2">
      <c r="A75" s="503" t="str">
        <f>Summary!A25</f>
        <v>Celebrating Community</v>
      </c>
      <c r="B75" s="504"/>
      <c r="C75" s="282" t="str">
        <f>IF(Badges!M422="C","C",IF(Badges!M422="P","P",""))</f>
        <v/>
      </c>
      <c r="E75" s="280"/>
      <c r="F75" s="283" t="str">
        <f>Badges!C381</f>
        <v>Learn two rules for a sport or</v>
      </c>
      <c r="G75" s="281" t="str">
        <f>IF(Badges!M381="A","A"," ")</f>
        <v xml:space="preserve"> </v>
      </c>
      <c r="I75" s="280"/>
      <c r="J75" s="283" t="str">
        <f>Badges!C450</f>
        <v>Get advice from an expert</v>
      </c>
      <c r="K75" s="281" t="str">
        <f>IF(Badges!M450="A","A"," ")</f>
        <v xml:space="preserve"> </v>
      </c>
      <c r="M75" s="280"/>
      <c r="N75" s="283" t="str">
        <f>Badges!C520</f>
        <v>Go shopping with your Brownie</v>
      </c>
      <c r="O75" s="281" t="str">
        <f>IF(Badges!M520="A","A"," ")</f>
        <v xml:space="preserve"> </v>
      </c>
      <c r="Q75" s="280"/>
      <c r="R75" s="283" t="str">
        <f>Badges!C594</f>
        <v>Have fun with water</v>
      </c>
      <c r="S75" s="281" t="str">
        <f>IF(Badges!M594="A","A"," ")</f>
        <v xml:space="preserve"> </v>
      </c>
    </row>
    <row r="76" spans="1:19" x14ac:dyDescent="0.2">
      <c r="A76" s="503" t="str">
        <f>Summary!A26</f>
        <v>Snacks</v>
      </c>
      <c r="B76" s="504"/>
      <c r="C76" s="282" t="str">
        <f>IF(Badges!M445="C","C",IF(Badges!M445="P","P",""))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IF(Badges!M468="C","C",IF(Badges!M468="P","P",""))</f>
        <v/>
      </c>
      <c r="E77" s="280"/>
      <c r="F77" s="283" t="str">
        <f>Badges!C383</f>
        <v>Ask a woman about Title IX</v>
      </c>
      <c r="G77" s="281" t="str">
        <f>IF(Badges!M383="A","A"," ")</f>
        <v xml:space="preserve"> </v>
      </c>
      <c r="I77" s="280"/>
      <c r="J77" s="283" t="str">
        <f>Badges!C452</f>
        <v>Interview a medical professional</v>
      </c>
      <c r="K77" s="281" t="str">
        <f>IF(Badges!M452="A","A"," ")</f>
        <v xml:space="preserve"> </v>
      </c>
      <c r="M77" s="280"/>
      <c r="N77" s="283" t="str">
        <f>Badges!C522</f>
        <v>Shop at a store</v>
      </c>
      <c r="O77" s="281" t="str">
        <f>IF(Badges!M522="A","A"," ")</f>
        <v xml:space="preserve"> </v>
      </c>
      <c r="Q77" s="280"/>
      <c r="R77" s="283" t="str">
        <f>Badges!C596</f>
        <v>Go on a nature hike</v>
      </c>
      <c r="S77" s="281" t="str">
        <f>IF(Badges!M596="A","A"," ")</f>
        <v xml:space="preserve"> </v>
      </c>
    </row>
    <row r="78" spans="1:19" x14ac:dyDescent="0.2">
      <c r="A78" s="503" t="str">
        <f>Summary!A28</f>
        <v>Brownie Girl Scout Way</v>
      </c>
      <c r="B78" s="504"/>
      <c r="C78" s="282" t="str">
        <f>IF(Badges!M491="C","C",IF(Badges!M491="P","P",""))</f>
        <v/>
      </c>
      <c r="E78" s="280"/>
      <c r="F78" s="283" t="str">
        <f>Badges!C384</f>
        <v>Find a sport that women play</v>
      </c>
      <c r="G78" s="281" t="str">
        <f>IF(Badges!M384="A","A"," ")</f>
        <v xml:space="preserve"> </v>
      </c>
      <c r="I78" s="280"/>
      <c r="J78" s="283" t="str">
        <f>Badges!C453</f>
        <v>Talk to the police</v>
      </c>
      <c r="K78" s="281" t="str">
        <f>IF(Badges!M453="A","A"," ")</f>
        <v xml:space="preserve"> </v>
      </c>
      <c r="M78" s="280"/>
      <c r="N78" s="283" t="str">
        <f>Badges!C523</f>
        <v>Shop on paper</v>
      </c>
      <c r="O78" s="281" t="str">
        <f>IF(Badges!M523="A","A"," ")</f>
        <v xml:space="preserve"> </v>
      </c>
      <c r="Q78" s="280"/>
      <c r="R78" s="283" t="str">
        <f>Badges!C597</f>
        <v>Create a scent diary</v>
      </c>
      <c r="S78" s="281" t="str">
        <f>IF(Badges!M597="A","A"," ")</f>
        <v xml:space="preserve"> </v>
      </c>
    </row>
    <row r="79" spans="1:19" x14ac:dyDescent="0.2">
      <c r="A79" s="512" t="str">
        <f>Summary!A29</f>
        <v>Bugs</v>
      </c>
      <c r="B79" s="513"/>
      <c r="C79" s="329" t="str">
        <f>IF(Badges!M514="C","C",IF(Badges!M514="P","P",""))</f>
        <v/>
      </c>
      <c r="E79" s="280"/>
      <c r="F79" s="283" t="str">
        <f>Badges!C385</f>
        <v>Learn about disabilities and</v>
      </c>
      <c r="G79" s="281" t="str">
        <f>IF(Badges!M385="A","A"," ")</f>
        <v xml:space="preserve"> </v>
      </c>
      <c r="I79" s="280"/>
      <c r="J79" s="283" t="str">
        <f>Badges!C454</f>
        <v>Visit a fire station</v>
      </c>
      <c r="K79" s="281" t="str">
        <f>IF(Badges!M454="A","A"," ")</f>
        <v xml:space="preserve"> </v>
      </c>
      <c r="M79" s="280"/>
      <c r="N79" s="283" t="str">
        <f>Badges!C524</f>
        <v>Shop online</v>
      </c>
      <c r="O79" s="281" t="str">
        <f>IF(Badges!M524="A","A"," ")</f>
        <v xml:space="preserve"> </v>
      </c>
      <c r="Q79" s="280"/>
      <c r="R79" s="283" t="str">
        <f>Badges!C598</f>
        <v>Sky watch</v>
      </c>
      <c r="S79" s="281" t="str">
        <f>IF(Badges!M598="A","A","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IF(Badges!M538="C","C",IF(Badges!M538="P","P",""))</f>
        <v/>
      </c>
      <c r="E81" s="280"/>
      <c r="F81" s="283" t="str">
        <f>Badges!C387</f>
        <v>Play popcorn</v>
      </c>
      <c r="G81" s="281" t="str">
        <f>IF(Badges!M387="A","A"," ")</f>
        <v xml:space="preserve"> </v>
      </c>
      <c r="I81" s="280"/>
      <c r="J81" s="283" t="str">
        <f>Badges!C456</f>
        <v>Make a first aid kit for your home</v>
      </c>
      <c r="K81" s="281" t="str">
        <f>IF(Badges!M456="A","A"," ")</f>
        <v xml:space="preserve"> </v>
      </c>
      <c r="M81" s="280"/>
      <c r="N81" s="283" t="str">
        <f>Badges!C526</f>
        <v>Browse through catalogs</v>
      </c>
      <c r="O81" s="281" t="str">
        <f>IF(Badges!M526="A","A"," ")</f>
        <v xml:space="preserve"> </v>
      </c>
      <c r="Q81" s="280"/>
      <c r="R81" s="283" t="str">
        <f>Badges!C600</f>
        <v>Play a survival game</v>
      </c>
      <c r="S81" s="281" t="str">
        <f>IF(Badges!M600="A","A"," ")</f>
        <v xml:space="preserve"> </v>
      </c>
    </row>
    <row r="82" spans="1:22" x14ac:dyDescent="0.2">
      <c r="A82" s="503" t="str">
        <f>Summary!A32</f>
        <v>Philanthropist</v>
      </c>
      <c r="B82" s="504"/>
      <c r="C82" s="282" t="str">
        <f>IF(Badges!M561="C","C",IF(Badges!M561="P","P",""))</f>
        <v/>
      </c>
      <c r="E82" s="280"/>
      <c r="F82" s="283" t="str">
        <f>Badges!C388</f>
        <v>Untangle yourself from a human</v>
      </c>
      <c r="G82" s="281" t="str">
        <f>IF(Badges!M388="A","A"," ")</f>
        <v xml:space="preserve"> </v>
      </c>
      <c r="I82" s="280"/>
      <c r="J82" s="283" t="str">
        <f>Badges!C457</f>
        <v>Make a kit for your Girl Scout</v>
      </c>
      <c r="K82" s="281" t="str">
        <f>IF(Badges!M457="A","A"," ")</f>
        <v xml:space="preserve"> </v>
      </c>
      <c r="M82" s="280"/>
      <c r="N82" s="283" t="str">
        <f>Badges!C527</f>
        <v>Go to the mall</v>
      </c>
      <c r="O82" s="281" t="str">
        <f>IF(Badges!M527="A","A"," ")</f>
        <v xml:space="preserve"> </v>
      </c>
      <c r="Q82" s="280"/>
      <c r="R82" s="283" t="str">
        <f>Badges!C601</f>
        <v>Play a night game</v>
      </c>
      <c r="S82" s="281" t="str">
        <f>IF(Badges!M601="A","A"," ")</f>
        <v xml:space="preserve"> </v>
      </c>
    </row>
    <row r="83" spans="1:22" x14ac:dyDescent="0.2">
      <c r="A83" s="520" t="str">
        <f>Summary!A33</f>
        <v>Cookie Business</v>
      </c>
      <c r="B83" s="521"/>
      <c r="C83" s="522"/>
      <c r="D83" s="124"/>
      <c r="E83" s="280"/>
      <c r="F83" s="283" t="str">
        <f>Badges!C389</f>
        <v>Try a game of Octopus Tag</v>
      </c>
      <c r="G83" s="281" t="str">
        <f>IF(Badges!M389="A","A"," ")</f>
        <v xml:space="preserve"> </v>
      </c>
      <c r="I83" s="280"/>
      <c r="J83" s="283" t="str">
        <f>Badges!C458</f>
        <v>Make a first aid kit and donate it</v>
      </c>
      <c r="K83" s="281" t="str">
        <f>IF(Badges!M458="A","A"," ")</f>
        <v xml:space="preserve"> </v>
      </c>
      <c r="M83" s="280"/>
      <c r="N83" s="283" t="str">
        <f>Badges!C528</f>
        <v>Shop secondhand</v>
      </c>
      <c r="O83" s="281" t="str">
        <f>IF(Badges!M528="A","A"," ")</f>
        <v xml:space="preserve"> </v>
      </c>
      <c r="Q83" s="280"/>
      <c r="R83" s="283" t="str">
        <f>Badges!C602</f>
        <v>Play a water game</v>
      </c>
      <c r="S83" s="281" t="str">
        <f>IF(Badges!M602="A","A"," ")</f>
        <v xml:space="preserve"> </v>
      </c>
    </row>
    <row r="84" spans="1:22" x14ac:dyDescent="0.2">
      <c r="A84" s="503" t="str">
        <f>Summary!A34</f>
        <v>Meet My Customers</v>
      </c>
      <c r="B84" s="504"/>
      <c r="C84" s="282" t="str">
        <f>IF(Badges!M575="C","C",IF(Badges!M575="P","P",""))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IF(Badges!M588="C","C",IF(Badges!M588="P","P",""))</f>
        <v/>
      </c>
      <c r="E85" s="280"/>
      <c r="F85" s="283" t="str">
        <f>Badges!C391</f>
        <v>See a sport live or on television</v>
      </c>
      <c r="G85" s="281" t="str">
        <f>IF(Badges!M391="A","A"," ")</f>
        <v xml:space="preserve"> </v>
      </c>
      <c r="I85" s="280"/>
      <c r="J85" s="283" t="str">
        <f>Badges!C460</f>
        <v>Get tips from a medical professional</v>
      </c>
      <c r="K85" s="281" t="str">
        <f>IF(Badges!M460="A","A"," ")</f>
        <v xml:space="preserve"> </v>
      </c>
      <c r="M85" s="280"/>
      <c r="N85" s="283" t="str">
        <f>Badges!C530</f>
        <v>You have $15 total</v>
      </c>
      <c r="O85" s="281" t="str">
        <f>IF(Badges!M530="A","A"," ")</f>
        <v xml:space="preserve"> </v>
      </c>
      <c r="Q85" s="280"/>
      <c r="R85" s="283" t="str">
        <f>Badges!C604</f>
        <v>Prepare a campfire</v>
      </c>
      <c r="S85" s="281" t="str">
        <f>IF(Badges!M604="A","A"," ")</f>
        <v xml:space="preserve"> </v>
      </c>
    </row>
    <row r="86" spans="1:22" x14ac:dyDescent="0.2">
      <c r="A86" s="520" t="str">
        <f>Summary!A36</f>
        <v>Outdoor Badge</v>
      </c>
      <c r="B86" s="521"/>
      <c r="C86" s="522"/>
      <c r="E86" s="280"/>
      <c r="F86" s="283" t="str">
        <f>Badges!C392</f>
        <v>Make more points</v>
      </c>
      <c r="G86" s="281" t="str">
        <f>IF(Badges!M392="A","A"," ")</f>
        <v xml:space="preserve"> </v>
      </c>
      <c r="I86" s="280"/>
      <c r="J86" s="283" t="str">
        <f>Badges!C461</f>
        <v>Learn with the Red Cross</v>
      </c>
      <c r="K86" s="281" t="str">
        <f>IF(Badges!M461="A","A"," ")</f>
        <v xml:space="preserve"> </v>
      </c>
      <c r="M86" s="280"/>
      <c r="N86" s="283" t="str">
        <f>Badges!C531</f>
        <v>You have $30 total</v>
      </c>
      <c r="O86" s="281" t="str">
        <f>IF(Badges!M531="A","A"," ")</f>
        <v xml:space="preserve"> </v>
      </c>
      <c r="Q86" s="280"/>
      <c r="R86" s="283" t="str">
        <f>Badges!C605</f>
        <v>Tie an overhand and square knot</v>
      </c>
      <c r="S86" s="281" t="str">
        <f>IF(Badges!M605="A","A"," ")</f>
        <v xml:space="preserve"> </v>
      </c>
    </row>
    <row r="87" spans="1:22" x14ac:dyDescent="0.2">
      <c r="A87" s="503" t="str">
        <f>Summary!A37</f>
        <v>Outdoor Adventurer</v>
      </c>
      <c r="B87" s="504"/>
      <c r="C87" s="282" t="str">
        <f>IF(Badges!M612="C","C",IF(Badges!M612="P","P",""))</f>
        <v/>
      </c>
      <c r="E87" s="280"/>
      <c r="F87" s="283" t="str">
        <f>Badges!C393</f>
        <v>Keep score for a sport you play</v>
      </c>
      <c r="G87" s="281" t="str">
        <f>IF(Badges!M393="A","A"," ")</f>
        <v xml:space="preserve"> </v>
      </c>
      <c r="I87" s="280"/>
      <c r="J87" s="283" t="str">
        <f>Badges!C462</f>
        <v>Talk to an EMT</v>
      </c>
      <c r="K87" s="281" t="str">
        <f>IF(Badges!M462="A","A"," ")</f>
        <v xml:space="preserve"> </v>
      </c>
      <c r="M87" s="280"/>
      <c r="N87" s="283" t="str">
        <f>Badges!C532</f>
        <v>Pool your money</v>
      </c>
      <c r="O87" s="281" t="str">
        <f>IF(Badges!M532="A","A"," ")</f>
        <v xml:space="preserve"> </v>
      </c>
      <c r="Q87" s="280"/>
      <c r="R87" s="283" t="str">
        <f>Badges!C606</f>
        <v>Learn to roll a sleeping bag</v>
      </c>
      <c r="S87" s="281" t="str">
        <f>IF(Badges!M606="A","A","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IF(Badges!M395="A","A"," ")</f>
        <v xml:space="preserve"> </v>
      </c>
      <c r="I89" s="280"/>
      <c r="J89" s="283" t="str">
        <f>Badges!C464</f>
        <v>Take a hike</v>
      </c>
      <c r="K89" s="281" t="str">
        <f>IF(Badges!M464="A","A"," ")</f>
        <v xml:space="preserve"> </v>
      </c>
      <c r="M89" s="280"/>
      <c r="N89" s="283" t="str">
        <f>Badges!C534</f>
        <v>Go to the movies with a friend</v>
      </c>
      <c r="O89" s="281" t="str">
        <f>IF(Badges!M534="A","A"," ")</f>
        <v xml:space="preserve"> </v>
      </c>
      <c r="Q89" s="280"/>
      <c r="R89" s="283" t="str">
        <f>Badges!C608</f>
        <v>Improve a trail</v>
      </c>
      <c r="S89" s="281" t="str">
        <f>IF(Badges!M608="A","A"," ")</f>
        <v xml:space="preserve"> </v>
      </c>
    </row>
    <row r="90" spans="1:22" x14ac:dyDescent="0.2">
      <c r="B90" s="516" t="str">
        <f>'Journey Awards'!A6</f>
        <v>Brownie Quest</v>
      </c>
      <c r="C90" s="517"/>
      <c r="E90" s="280"/>
      <c r="F90" s="283" t="str">
        <f>Badges!C396</f>
        <v>Make a theme day</v>
      </c>
      <c r="G90" s="281" t="str">
        <f>IF(Badges!M396="A","A"," ")</f>
        <v xml:space="preserve"> </v>
      </c>
      <c r="I90" s="280"/>
      <c r="J90" s="283" t="str">
        <f>Badges!C465</f>
        <v>Read all about it</v>
      </c>
      <c r="K90" s="281" t="str">
        <f>IF(Badges!M465="A","A"," ")</f>
        <v xml:space="preserve"> </v>
      </c>
      <c r="M90" s="280"/>
      <c r="N90" s="283" t="str">
        <f>Badges!C535</f>
        <v>Get outdoors</v>
      </c>
      <c r="O90" s="281" t="str">
        <f>IF(Badges!M535="A","A"," ")</f>
        <v xml:space="preserve"> </v>
      </c>
      <c r="Q90" s="280"/>
      <c r="R90" s="283" t="str">
        <f>Badges!C609</f>
        <v>Care for animals</v>
      </c>
      <c r="S90" s="281" t="str">
        <f>IF(Badges!M609="A","A"," ")</f>
        <v xml:space="preserve"> </v>
      </c>
    </row>
    <row r="91" spans="1:22" x14ac:dyDescent="0.2">
      <c r="B91" s="289" t="str">
        <f>'Journey Awards'!B7</f>
        <v>The Discover Key</v>
      </c>
      <c r="C91" s="288" t="str">
        <f>'Journey Awards'!M11</f>
        <v xml:space="preserve"> </v>
      </c>
      <c r="E91" s="280"/>
      <c r="F91" s="283" t="str">
        <f>Badges!C397</f>
        <v>Make up a championship</v>
      </c>
      <c r="G91" s="281" t="str">
        <f>IF(Badges!M397="A","A"," ")</f>
        <v xml:space="preserve"> </v>
      </c>
      <c r="I91" s="280"/>
      <c r="J91" s="283" t="str">
        <f>Badges!C466</f>
        <v>Talk to an outdoor expert</v>
      </c>
      <c r="K91" s="281" t="str">
        <f>IF(Badges!M466="A","A"," ")</f>
        <v xml:space="preserve"> </v>
      </c>
      <c r="M91" s="280"/>
      <c r="N91" s="283" t="str">
        <f>Badges!C536</f>
        <v>Have fun with friends</v>
      </c>
      <c r="O91" s="281" t="str">
        <f>IF(Badges!M536="A","A"," ")</f>
        <v xml:space="preserve"> </v>
      </c>
      <c r="Q91" s="280"/>
      <c r="R91" s="283" t="str">
        <f>Badges!C610</f>
        <v>Help an outdoors space you love</v>
      </c>
      <c r="S91" s="281" t="str">
        <f>IF(Badges!M610="A","A"," ")</f>
        <v xml:space="preserve"> </v>
      </c>
    </row>
    <row r="92" spans="1:22" ht="15.75" x14ac:dyDescent="0.2">
      <c r="B92" s="289" t="str">
        <f>'Journey Awards'!B12</f>
        <v>The Connect Key</v>
      </c>
      <c r="C92" s="288" t="str">
        <f>'Journey Awards'!M16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Awards'!M21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IF('Age-Level'!M6="A","A"," ")</f>
        <v xml:space="preserve"> </v>
      </c>
    </row>
    <row r="94" spans="1:22" x14ac:dyDescent="0.2">
      <c r="B94" s="289" t="str">
        <f>'Journey Awards'!B22</f>
        <v>The Brownie Quest Award</v>
      </c>
      <c r="C94" s="288" t="str">
        <f>'Journey Awards'!M24</f>
        <v xml:space="preserve"> </v>
      </c>
      <c r="E94" s="280"/>
      <c r="F94" s="283" t="str">
        <f>Badges!C402</f>
        <v>Go on a flag hunt</v>
      </c>
      <c r="G94" s="281" t="str">
        <f>IF(Badges!M402="A","A"," ")</f>
        <v xml:space="preserve"> </v>
      </c>
      <c r="I94" s="280"/>
      <c r="J94" s="283" t="str">
        <f>Badges!C471</f>
        <v>Learn three new Girl Scout songs</v>
      </c>
      <c r="K94" s="281" t="str">
        <f>IF(Badges!M471="A","A"," ")</f>
        <v xml:space="preserve"> </v>
      </c>
      <c r="M94" s="280"/>
      <c r="N94" s="283" t="str">
        <f>Badges!C541</f>
        <v>Create a list</v>
      </c>
      <c r="O94" s="281" t="str">
        <f>IF(Badges!M541="A","A"," ")</f>
        <v xml:space="preserve"> </v>
      </c>
      <c r="Q94" s="533" t="str">
        <f>'Age-Level'!C7</f>
        <v>Cookie Sales (Year 1)</v>
      </c>
      <c r="R94" s="533"/>
      <c r="S94" s="288" t="str">
        <f>IF('Age-Level'!M7="A","A"," ")</f>
        <v xml:space="preserve"> </v>
      </c>
    </row>
    <row r="95" spans="1:22" x14ac:dyDescent="0.2">
      <c r="A95" s="383"/>
      <c r="B95" s="343" t="str">
        <f>'Journey Awards'!A27</f>
        <v>WOW! Wonders of Water</v>
      </c>
      <c r="C95" s="344"/>
      <c r="E95" s="280"/>
      <c r="F95" s="283" t="str">
        <f>Badges!C403</f>
        <v>Draw your state's symbols</v>
      </c>
      <c r="G95" s="281" t="str">
        <f>IF(Badges!M403="A","A"," ")</f>
        <v xml:space="preserve"> </v>
      </c>
      <c r="I95" s="280"/>
      <c r="J95" s="283" t="str">
        <f>Badges!C472</f>
        <v>Learn a new singing game</v>
      </c>
      <c r="K95" s="281" t="str">
        <f>IF(Badges!M472="A","A"," ")</f>
        <v xml:space="preserve"> </v>
      </c>
      <c r="M95" s="280"/>
      <c r="N95" s="283" t="str">
        <f>Badges!C542</f>
        <v>Create posters</v>
      </c>
      <c r="O95" s="281" t="str">
        <f>IF(Badges!M542="A","A"," ")</f>
        <v xml:space="preserve"> </v>
      </c>
      <c r="Q95" s="533" t="str">
        <f>'Age-Level'!C8</f>
        <v>Cookie Pin (Year 1)</v>
      </c>
      <c r="R95" s="533"/>
      <c r="S95" s="288" t="str">
        <f>IF('Age-Level'!M8="A","A"," ")</f>
        <v xml:space="preserve"> </v>
      </c>
      <c r="U95" s="279"/>
      <c r="V95" s="279"/>
    </row>
    <row r="96" spans="1:22" x14ac:dyDescent="0.2">
      <c r="A96" s="383"/>
      <c r="B96" s="289" t="str">
        <f>'Journey Awards'!B28</f>
        <v>LOVE Water</v>
      </c>
      <c r="C96" s="288" t="str">
        <f>'Journey Awards'!M31</f>
        <v xml:space="preserve"> </v>
      </c>
      <c r="E96" s="280"/>
      <c r="F96" s="283" t="str">
        <f>Badges!C404</f>
        <v>Find your own town's symbols</v>
      </c>
      <c r="G96" s="281" t="str">
        <f>IF(Badges!M404="A","A"," ")</f>
        <v xml:space="preserve"> </v>
      </c>
      <c r="I96" s="280"/>
      <c r="J96" s="283" t="str">
        <f>Badges!C473</f>
        <v>Make up your own song based on</v>
      </c>
      <c r="K96" s="281" t="str">
        <f>IF(Badges!M473="A","A"," ")</f>
        <v xml:space="preserve"> </v>
      </c>
      <c r="M96" s="280"/>
      <c r="N96" s="283" t="str">
        <f>Badges!C543</f>
        <v>Get Inspired</v>
      </c>
      <c r="O96" s="281" t="str">
        <f>IF(Badges!M543="A","A"," ")</f>
        <v xml:space="preserve"> </v>
      </c>
      <c r="Q96" s="533" t="str">
        <f>'Age-Level'!C9</f>
        <v>Cookie Rally (Year 2)</v>
      </c>
      <c r="R96" s="533"/>
      <c r="S96" s="288" t="str">
        <f>IF('Age-Level'!M9="A","A"," ")</f>
        <v xml:space="preserve"> </v>
      </c>
      <c r="U96" s="279"/>
      <c r="V96" s="279"/>
    </row>
    <row r="97" spans="1:23" x14ac:dyDescent="0.2">
      <c r="A97" s="383"/>
      <c r="B97" s="289" t="str">
        <f>'Journey Awards'!B32</f>
        <v>SAVE Water</v>
      </c>
      <c r="C97" s="288" t="str">
        <f>'Journey Awards'!M34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IF('Age-Level'!M10="A","A"," ")</f>
        <v xml:space="preserve"> </v>
      </c>
      <c r="U97" s="279"/>
      <c r="V97" s="279"/>
    </row>
    <row r="98" spans="1:23" ht="14.25" customHeight="1" x14ac:dyDescent="0.2">
      <c r="A98" s="217"/>
      <c r="B98" s="289" t="str">
        <f>'Journey Awards'!B35</f>
        <v>SHARE Water</v>
      </c>
      <c r="C98" s="288" t="str">
        <f>'Journey Awards'!M37</f>
        <v xml:space="preserve"> </v>
      </c>
      <c r="E98" s="280"/>
      <c r="F98" s="283" t="str">
        <f>Badges!C406</f>
        <v>Choose natinoal songs</v>
      </c>
      <c r="G98" s="281" t="str">
        <f>IF(Badges!M406="A","A"," ")</f>
        <v xml:space="preserve"> </v>
      </c>
      <c r="I98" s="280"/>
      <c r="J98" s="283" t="str">
        <f>Badges!C475</f>
        <v>Throw a birthday bash</v>
      </c>
      <c r="K98" s="281" t="str">
        <f>IF(Badges!M475="A","A"," ")</f>
        <v xml:space="preserve"> </v>
      </c>
      <c r="M98" s="280"/>
      <c r="N98" s="283" t="str">
        <f>Badges!C545</f>
        <v>Do you own research</v>
      </c>
      <c r="O98" s="281" t="str">
        <f>IF(Badges!M545="A","A"," ")</f>
        <v xml:space="preserve"> </v>
      </c>
      <c r="Q98" s="533" t="str">
        <f>'Age-Level'!C11</f>
        <v>Cookie Pin (Year 2)</v>
      </c>
      <c r="R98" s="533"/>
      <c r="S98" s="288" t="str">
        <f>IF('Age-Level'!M11="A","A"," ")</f>
        <v xml:space="preserve"> </v>
      </c>
      <c r="U98" s="279"/>
      <c r="V98" s="279"/>
    </row>
    <row r="99" spans="1:23" x14ac:dyDescent="0.2">
      <c r="A99" s="217"/>
      <c r="B99" s="289" t="str">
        <f>'Journey Awards'!B38</f>
        <v>WOW!</v>
      </c>
      <c r="C99" s="288" t="str">
        <f>'Journey Awards'!M40</f>
        <v xml:space="preserve"> </v>
      </c>
      <c r="E99" s="280"/>
      <c r="F99" s="283" t="str">
        <f>Badges!C407</f>
        <v>Pick three community songs</v>
      </c>
      <c r="G99" s="281" t="str">
        <f>IF(Badges!M407="A","A"," ")</f>
        <v xml:space="preserve"> </v>
      </c>
      <c r="I99" s="280"/>
      <c r="J99" s="283" t="str">
        <f>Badges!C476</f>
        <v>Make a birthday card for a Daisy</v>
      </c>
      <c r="K99" s="281" t="str">
        <f>IF(Badges!M476="A","A"," ")</f>
        <v xml:space="preserve"> </v>
      </c>
      <c r="M99" s="280"/>
      <c r="N99" s="283" t="str">
        <f>Badges!C546</f>
        <v>Take a field trip</v>
      </c>
      <c r="O99" s="281" t="str">
        <f>IF(Badges!M546="A","A"," ")</f>
        <v xml:space="preserve"> </v>
      </c>
      <c r="Q99" s="533" t="str">
        <f>Summary!A68</f>
        <v>Fall Sales (Year 1)</v>
      </c>
      <c r="R99" s="533"/>
      <c r="S99" s="282" t="str">
        <f>IF('Age-Level'!M13="A","A","")</f>
        <v/>
      </c>
      <c r="U99" s="352"/>
      <c r="V99" s="353"/>
      <c r="W99" s="337"/>
    </row>
    <row r="100" spans="1:23" x14ac:dyDescent="0.2">
      <c r="B100" s="392" t="str">
        <f>'Journey Awards'!A43</f>
        <v>A World of Girls</v>
      </c>
      <c r="C100" s="393"/>
      <c r="E100" s="280"/>
      <c r="F100" s="283" t="str">
        <f>Badges!C408</f>
        <v>Find three celebration songs</v>
      </c>
      <c r="G100" s="281" t="str">
        <f>IF(Badges!M408="A","A"," ")</f>
        <v xml:space="preserve"> </v>
      </c>
      <c r="I100" s="280"/>
      <c r="J100" s="283" t="str">
        <f>Badges!C477</f>
        <v>Make up a birthday message</v>
      </c>
      <c r="K100" s="281" t="str">
        <f>IF(Badges!M477="A","A"," ")</f>
        <v xml:space="preserve"> </v>
      </c>
      <c r="M100" s="280"/>
      <c r="N100" s="283" t="str">
        <f>Badges!C547</f>
        <v>Invite a guest speaker</v>
      </c>
      <c r="O100" s="281" t="str">
        <f>IF(Badges!M547="A","A"," ")</f>
        <v xml:space="preserve"> </v>
      </c>
      <c r="Q100" s="533" t="str">
        <f>Summary!A69</f>
        <v>Fall Sales (Year 2)</v>
      </c>
      <c r="R100" s="533"/>
      <c r="S100" s="282" t="str">
        <f>IF('Age-Level'!M14="A","A","")</f>
        <v/>
      </c>
      <c r="U100" s="279"/>
      <c r="V100" s="279"/>
    </row>
    <row r="101" spans="1:23" x14ac:dyDescent="0.2">
      <c r="B101" s="289" t="str">
        <f>'Journey Awards'!B44</f>
        <v>Hear a Story</v>
      </c>
      <c r="C101" s="288" t="str">
        <f>'Journey Awards'!M46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IF('Age-Level'!M16="A","A","")</f>
        <v/>
      </c>
      <c r="U101" s="279"/>
      <c r="V101" s="279"/>
    </row>
    <row r="102" spans="1:23" x14ac:dyDescent="0.2">
      <c r="B102" s="289" t="str">
        <f>'Journey Awards'!B47</f>
        <v>Change a Story</v>
      </c>
      <c r="C102" s="288" t="str">
        <f>'Journey Awards'!M49</f>
        <v xml:space="preserve"> </v>
      </c>
      <c r="E102" s="280"/>
      <c r="F102" s="283" t="str">
        <f>Badges!C410</f>
        <v>Join a parade</v>
      </c>
      <c r="G102" s="281" t="str">
        <f>IF(Badges!M410="A","A"," ")</f>
        <v xml:space="preserve"> </v>
      </c>
      <c r="I102" s="280"/>
      <c r="J102" s="283" t="str">
        <f>Badges!C479</f>
        <v>Make up a game about your</v>
      </c>
      <c r="K102" s="281" t="str">
        <f>IF(Badges!M479="A","A"," ")</f>
        <v xml:space="preserve"> </v>
      </c>
      <c r="M102" s="280"/>
      <c r="N102" s="283" t="str">
        <f>Badges!C549</f>
        <v>Do you own research</v>
      </c>
      <c r="O102" s="281" t="str">
        <f>IF(Badges!M549="A","A"," ")</f>
        <v xml:space="preserve"> </v>
      </c>
      <c r="Q102" s="533" t="str">
        <f>Summary!A71</f>
        <v>Thinking Day (Year 2)</v>
      </c>
      <c r="R102" s="533"/>
      <c r="S102" s="282" t="str">
        <f>IF('Age-Level'!M17="A","A","")</f>
        <v/>
      </c>
      <c r="U102" s="279"/>
      <c r="V102" s="279"/>
    </row>
    <row r="103" spans="1:23" x14ac:dyDescent="0.2">
      <c r="B103" s="289" t="str">
        <f>'Journey Awards'!B50</f>
        <v>Tell a Story</v>
      </c>
      <c r="C103" s="288" t="str">
        <f>'Journey Awards'!M52</f>
        <v xml:space="preserve"> </v>
      </c>
      <c r="E103" s="280"/>
      <c r="F103" s="283" t="str">
        <f>Badges!C411</f>
        <v>Learn to march</v>
      </c>
      <c r="G103" s="281" t="str">
        <f>IF(Badges!M411="A","A"," ")</f>
        <v xml:space="preserve"> </v>
      </c>
      <c r="I103" s="280"/>
      <c r="J103" s="283" t="str">
        <f>Badges!C480</f>
        <v>Create a story, play, or puppet</v>
      </c>
      <c r="K103" s="281" t="str">
        <f>IF(Badges!M480="A","A"," ")</f>
        <v xml:space="preserve"> </v>
      </c>
      <c r="M103" s="280"/>
      <c r="N103" s="283" t="str">
        <f>Badges!C550</f>
        <v>Get secondhand knowledge</v>
      </c>
      <c r="O103" s="281" t="str">
        <f>IF(Badges!M550="A","A"," ")</f>
        <v xml:space="preserve"> </v>
      </c>
      <c r="Q103" s="533" t="str">
        <f>Summary!A72</f>
        <v>Investiture</v>
      </c>
      <c r="R103" s="533"/>
      <c r="S103" s="282" t="str">
        <f>IF('Age-Level'!M19="A","A","")</f>
        <v/>
      </c>
      <c r="U103" s="279"/>
      <c r="V103" s="279"/>
    </row>
    <row r="104" spans="1:23" x14ac:dyDescent="0.2">
      <c r="B104" s="289" t="str">
        <f>'Journey Awards'!B53</f>
        <v>Better World for Girls!</v>
      </c>
      <c r="C104" s="288" t="str">
        <f>'Journey Awards'!M55</f>
        <v xml:space="preserve"> </v>
      </c>
      <c r="E104" s="280"/>
      <c r="F104" s="283" t="str">
        <f>Badges!C412</f>
        <v>See a band review or field show</v>
      </c>
      <c r="G104" s="281" t="str">
        <f>IF(Badges!M412="A","A"," ")</f>
        <v xml:space="preserve"> </v>
      </c>
      <c r="I104" s="280"/>
      <c r="J104" s="283" t="str">
        <f>Badges!C481</f>
        <v>Make a team mural, collage, flag</v>
      </c>
      <c r="K104" s="281" t="str">
        <f>IF(Badges!M481="A","A"," ")</f>
        <v xml:space="preserve"> </v>
      </c>
      <c r="M104" s="280"/>
      <c r="N104" s="283" t="str">
        <f>Badges!C551</f>
        <v>Invite a guest speaker</v>
      </c>
      <c r="O104" s="281" t="str">
        <f>IF(Badges!M551="A","A"," ")</f>
        <v xml:space="preserve"> </v>
      </c>
      <c r="Q104" s="533" t="str">
        <f>Summary!A73</f>
        <v>Rededication (1st year)</v>
      </c>
      <c r="R104" s="533"/>
      <c r="S104" s="282" t="str">
        <f>IF('Age-Level'!M20="A","A","")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IF('Age-Level'!M21="A","A","")</f>
        <v/>
      </c>
      <c r="U105" s="279"/>
      <c r="V105" s="279"/>
    </row>
    <row r="106" spans="1:23" x14ac:dyDescent="0.2">
      <c r="A106" s="388" t="s">
        <v>416</v>
      </c>
      <c r="B106" s="390"/>
      <c r="C106" s="390"/>
      <c r="E106" s="280"/>
      <c r="F106" s="283" t="str">
        <f>Badges!C414</f>
        <v>Follow a landmark trail</v>
      </c>
      <c r="G106" s="281" t="str">
        <f>IF(Badges!M414="A","A"," ")</f>
        <v xml:space="preserve"> </v>
      </c>
      <c r="I106" s="280"/>
      <c r="J106" s="283" t="str">
        <f>Badges!C483</f>
        <v>A better room or home</v>
      </c>
      <c r="K106" s="281" t="str">
        <f>IF(Badges!M483="A","A"," ")</f>
        <v xml:space="preserve"> </v>
      </c>
      <c r="M106" s="280"/>
      <c r="N106" s="283" t="str">
        <f>Badges!C553</f>
        <v>Take a field trip</v>
      </c>
      <c r="O106" s="281" t="str">
        <f>IF(Badges!M553="A","A"," ")</f>
        <v xml:space="preserve"> </v>
      </c>
      <c r="Q106" s="533" t="str">
        <f>Summary!A75</f>
        <v>Rededication (3rd year)</v>
      </c>
      <c r="R106" s="533"/>
      <c r="S106" s="282" t="str">
        <f>IF('Age-Level'!M22="A","A","")</f>
        <v/>
      </c>
      <c r="U106" s="279"/>
      <c r="V106" s="279"/>
    </row>
    <row r="107" spans="1:23" x14ac:dyDescent="0.2">
      <c r="A107" s="284"/>
      <c r="B107" s="396" t="str">
        <f>Bridging!B6</f>
        <v>Pass It On!</v>
      </c>
      <c r="C107" s="330" t="str">
        <f>IF(Bridging!M10="C","C",IF(Bridging!M10="P","P",""))</f>
        <v/>
      </c>
      <c r="E107" s="280"/>
      <c r="F107" s="283" t="str">
        <f>Badges!C415</f>
        <v>Tour a landmark that honors the</v>
      </c>
      <c r="G107" s="281" t="str">
        <f>IF(Badges!M415="A","A"," ")</f>
        <v xml:space="preserve"> </v>
      </c>
      <c r="I107" s="280"/>
      <c r="J107" s="283" t="str">
        <f>Badges!C484</f>
        <v>A better meeting place</v>
      </c>
      <c r="K107" s="281" t="str">
        <f>IF(Badges!M484="A","A"," ")</f>
        <v xml:space="preserve"> </v>
      </c>
      <c r="M107" s="280"/>
      <c r="N107" s="283" t="str">
        <f>Badges!C554</f>
        <v>Invite a guest speaker</v>
      </c>
      <c r="O107" s="281" t="str">
        <f>IF(Badges!M554="A","A"," ")</f>
        <v xml:space="preserve"> </v>
      </c>
      <c r="Q107" s="487" t="str">
        <f>Summary!A76</f>
        <v>My Promise, My Faith (Year 1)</v>
      </c>
      <c r="R107" s="535"/>
      <c r="S107" s="291" t="str">
        <f>IF('Age-Level'!M29="C","C","")</f>
        <v/>
      </c>
      <c r="U107" s="279"/>
      <c r="V107" s="279"/>
    </row>
    <row r="108" spans="1:23" x14ac:dyDescent="0.2">
      <c r="A108" s="284"/>
      <c r="B108" s="286" t="str">
        <f>Bridging!B11</f>
        <v>Look Ahead!</v>
      </c>
      <c r="C108" s="282" t="str">
        <f>IF(Bridging!M15="C","C",IF(Bridging!M15="P","P",""))</f>
        <v/>
      </c>
      <c r="E108" s="280"/>
      <c r="F108" s="283" t="str">
        <f>Badges!C416</f>
        <v>Make a landmark map</v>
      </c>
      <c r="G108" s="281" t="str">
        <f>IF(Badges!M416="A","A"," ")</f>
        <v xml:space="preserve"> </v>
      </c>
      <c r="I108" s="280"/>
      <c r="J108" s="283" t="str">
        <f>Badges!C485</f>
        <v>A better classroom</v>
      </c>
      <c r="K108" s="281" t="str">
        <f>IF(Badges!M485="A","A"," ")</f>
        <v xml:space="preserve"> </v>
      </c>
      <c r="M108" s="280"/>
      <c r="N108" s="283" t="str">
        <f>Badges!C555</f>
        <v>Find out about helping people</v>
      </c>
      <c r="O108" s="281" t="str">
        <f>IF(Badges!M555="A","A"," ")</f>
        <v xml:space="preserve"> </v>
      </c>
      <c r="Q108" s="292">
        <v>1</v>
      </c>
      <c r="R108" s="341" t="str">
        <f>'Age-Level'!C24</f>
        <v>Choose one line from the Law</v>
      </c>
      <c r="S108" s="282" t="str">
        <f>IF('Age-Level'!M24="A","A","")</f>
        <v/>
      </c>
      <c r="U108" s="279"/>
      <c r="V108" s="279"/>
    </row>
    <row r="109" spans="1:23" x14ac:dyDescent="0.2">
      <c r="A109" s="284"/>
      <c r="B109" s="394" t="str">
        <f>Bridging!C16</f>
        <v>Plan a Ceremony</v>
      </c>
      <c r="C109" s="282" t="str">
        <f>IF(Bridging!M17="C","C",IF(Bridging!M17="P","P",""))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IF('Age-Level'!M25="A","A","")</f>
        <v/>
      </c>
      <c r="U109" s="279"/>
      <c r="V109" s="279"/>
    </row>
    <row r="110" spans="1:23" x14ac:dyDescent="0.2">
      <c r="B110" s="287" t="s">
        <v>80</v>
      </c>
      <c r="C110" s="282" t="str">
        <f>IF(Bridging!M18="C","C",IF(Bridging!M18="P","P",""))</f>
        <v/>
      </c>
      <c r="E110" s="280"/>
      <c r="F110" s="283" t="str">
        <f>Badges!C418</f>
        <v>Join a flag ceremony</v>
      </c>
      <c r="G110" s="281" t="str">
        <f>IF(Badges!M418="A","A"," ")</f>
        <v xml:space="preserve"> </v>
      </c>
      <c r="I110" s="280"/>
      <c r="J110" s="283" t="str">
        <f>Badges!C487</f>
        <v>Follow in a Girl Scout's footsteps</v>
      </c>
      <c r="K110" s="281" t="str">
        <f>IF(Badges!M487="A","A"," ")</f>
        <v xml:space="preserve"> </v>
      </c>
      <c r="M110" s="280"/>
      <c r="N110" s="283" t="str">
        <f>Badges!C557</f>
        <v>Donate money</v>
      </c>
      <c r="O110" s="281" t="str">
        <f>IF(Badges!M557="A","A"," ")</f>
        <v xml:space="preserve"> </v>
      </c>
      <c r="Q110" s="293">
        <v>3</v>
      </c>
      <c r="R110" s="341" t="str">
        <f>'Age-Level'!C26</f>
        <v>Gather three inspirational quotes</v>
      </c>
      <c r="S110" s="282" t="str">
        <f>IF('Age-Level'!M26="A","A","")</f>
        <v/>
      </c>
      <c r="U110" s="353"/>
      <c r="V110" s="353"/>
      <c r="W110" s="337"/>
    </row>
    <row r="111" spans="1:23" x14ac:dyDescent="0.2">
      <c r="B111" s="327"/>
      <c r="C111" s="389"/>
      <c r="E111" s="280"/>
      <c r="F111" s="283" t="str">
        <f>Badges!C419</f>
        <v>Join a town ceremony</v>
      </c>
      <c r="G111" s="281" t="str">
        <f>IF(Badges!M419="A","A"," ")</f>
        <v xml:space="preserve"> </v>
      </c>
      <c r="I111" s="280"/>
      <c r="J111" s="283" t="str">
        <f>Badges!C488</f>
        <v>Read the Brownie Story from an</v>
      </c>
      <c r="K111" s="281" t="str">
        <f>IF(Badges!M488="A","A"," ")</f>
        <v xml:space="preserve"> </v>
      </c>
      <c r="M111" s="280"/>
      <c r="N111" s="283" t="str">
        <f>Badges!C558</f>
        <v>Organize a great food donation</v>
      </c>
      <c r="O111" s="281" t="str">
        <f>IF(Badges!M558="A","A"," ")</f>
        <v xml:space="preserve"> </v>
      </c>
      <c r="Q111" s="293">
        <v>4</v>
      </c>
      <c r="R111" s="341" t="str">
        <f>'Age-Level'!C27</f>
        <v>Make something to remind you</v>
      </c>
      <c r="S111" s="282" t="str">
        <f>IF('Age-Level'!M27="A","A","")</f>
        <v/>
      </c>
      <c r="U111" s="279"/>
      <c r="V111" s="279"/>
    </row>
    <row r="112" spans="1:23" x14ac:dyDescent="0.2">
      <c r="A112" s="395" t="str">
        <f>Badges!B354</f>
        <v>Painting</v>
      </c>
      <c r="B112" s="391"/>
      <c r="C112" s="391"/>
      <c r="E112" s="280"/>
      <c r="F112" s="283" t="str">
        <f>Badges!C420</f>
        <v>Make up your own</v>
      </c>
      <c r="G112" s="281" t="str">
        <f>IF(Badges!M420="A","A"," ")</f>
        <v xml:space="preserve"> </v>
      </c>
      <c r="I112" s="280"/>
      <c r="J112" s="283" t="str">
        <f>Badges!C489</f>
        <v>Make up a story about Campbell</v>
      </c>
      <c r="K112" s="281" t="str">
        <f>IF(Badges!M489="A","A"," ")</f>
        <v xml:space="preserve"> </v>
      </c>
      <c r="M112" s="280"/>
      <c r="N112" s="283" t="str">
        <f>Badges!C559</f>
        <v>Host a clothing-donation party</v>
      </c>
      <c r="O112" s="281" t="str">
        <f>IF(Badges!M559="A","A"," ")</f>
        <v xml:space="preserve"> </v>
      </c>
      <c r="Q112" s="342">
        <v>5</v>
      </c>
      <c r="R112" s="341" t="str">
        <f>'Age-Level'!C28</f>
        <v>Keep the connection strong.</v>
      </c>
      <c r="S112" s="282" t="str">
        <f>IF('Age-Level'!M28="A","A","")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IF('Age-Level'!M35="C","C","")</f>
        <v/>
      </c>
      <c r="U113" s="279"/>
      <c r="V113" s="279"/>
    </row>
    <row r="114" spans="1:22" x14ac:dyDescent="0.2">
      <c r="A114" s="280"/>
      <c r="B114" s="283" t="str">
        <f>Badges!C356</f>
        <v>Talk to a painter</v>
      </c>
      <c r="C114" s="281" t="str">
        <f>IF(Badges!M356="A","A","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IF('Age-Level'!M31="A","A","")</f>
        <v/>
      </c>
      <c r="U114" s="279"/>
      <c r="V114" s="279"/>
    </row>
    <row r="115" spans="1:22" x14ac:dyDescent="0.2">
      <c r="A115" s="280"/>
      <c r="B115" s="283" t="str">
        <f>Badges!C357</f>
        <v>Go to an art show or museum</v>
      </c>
      <c r="C115" s="281" t="str">
        <f>IF(Badges!M357="A","A"," ")</f>
        <v xml:space="preserve"> </v>
      </c>
      <c r="E115" s="280"/>
      <c r="F115" s="283" t="str">
        <f>Badges!C425</f>
        <v>Is the food good for me?</v>
      </c>
      <c r="G115" s="281" t="str">
        <f>IF(Badges!M425="A","A"," ")</f>
        <v xml:space="preserve"> </v>
      </c>
      <c r="I115" s="280"/>
      <c r="J115" s="283" t="str">
        <f>Badges!C494</f>
        <v>Talk to a bug specialist in your</v>
      </c>
      <c r="K115" s="281" t="str">
        <f>IF(Badges!M494="A","A"," ")</f>
        <v xml:space="preserve"> </v>
      </c>
      <c r="M115" s="280"/>
      <c r="N115" s="283" t="str">
        <f>Badges!C565</f>
        <v xml:space="preserve">Talk to your family or Brownie </v>
      </c>
      <c r="O115" s="281" t="str">
        <f>IF(Badges!M565="A","A"," ")</f>
        <v xml:space="preserve"> </v>
      </c>
      <c r="Q115" s="293">
        <v>2</v>
      </c>
      <c r="R115" s="394" t="str">
        <f>'Age-Level'!C32</f>
        <v>Find a woman in your community</v>
      </c>
      <c r="S115" s="282" t="str">
        <f>IF('Age-Level'!M32="A","A","")</f>
        <v/>
      </c>
      <c r="U115" s="279"/>
      <c r="V115" s="279"/>
    </row>
    <row r="116" spans="1:22" x14ac:dyDescent="0.2">
      <c r="A116" s="280"/>
      <c r="B116" s="283" t="str">
        <f>Badges!C358</f>
        <v xml:space="preserve">Team up with an adult to find </v>
      </c>
      <c r="C116" s="281" t="str">
        <f>IF(Badges!M358="A","A"," ")</f>
        <v xml:space="preserve"> </v>
      </c>
      <c r="E116" s="280"/>
      <c r="F116" s="283" t="str">
        <f>Badges!C426</f>
        <v>Is the food good for the earth?</v>
      </c>
      <c r="G116" s="281" t="str">
        <f>IF(Badges!M426="A","A"," ")</f>
        <v xml:space="preserve"> </v>
      </c>
      <c r="I116" s="280"/>
      <c r="J116" s="283" t="str">
        <f>Badges!C495</f>
        <v>With an adult's help, find websites</v>
      </c>
      <c r="K116" s="281" t="str">
        <f>IF(Badges!M495="A","A"," ")</f>
        <v xml:space="preserve"> </v>
      </c>
      <c r="M116" s="280">
        <v>2</v>
      </c>
      <c r="N116" s="283" t="str">
        <f>Badges!C566</f>
        <v>Talk to some customers</v>
      </c>
      <c r="O116" s="294"/>
      <c r="Q116" s="293">
        <v>3</v>
      </c>
      <c r="R116" s="394" t="str">
        <f>'Age-Level'!C33</f>
        <v>Gather three inspirational quotes</v>
      </c>
      <c r="S116" s="282" t="str">
        <f>IF('Age-Level'!M33="A","A","")</f>
        <v/>
      </c>
    </row>
    <row r="117" spans="1:22" x14ac:dyDescent="0.2">
      <c r="A117" s="280">
        <v>2</v>
      </c>
      <c r="B117" s="283" t="str">
        <f>Badges!C359</f>
        <v>Paint the real world</v>
      </c>
      <c r="C117" s="294"/>
      <c r="E117" s="280"/>
      <c r="F117" s="283" t="str">
        <f>Badges!C427</f>
        <v>What's in that snack?</v>
      </c>
      <c r="G117" s="281" t="str">
        <f>IF(Badges!M427="A","A"," ")</f>
        <v xml:space="preserve"> </v>
      </c>
      <c r="I117" s="280"/>
      <c r="J117" s="283" t="str">
        <f>Badges!C496</f>
        <v>Read a book or watch a video</v>
      </c>
      <c r="K117" s="281" t="str">
        <f>IF(Badges!M496="A","A"," ")</f>
        <v xml:space="preserve"> </v>
      </c>
      <c r="M117" s="280"/>
      <c r="N117" s="283" t="str">
        <f>Badges!C567</f>
        <v>With your family or Brownie friends</v>
      </c>
      <c r="O117" s="281" t="str">
        <f>IF(Badges!M567="A","A"," ")</f>
        <v xml:space="preserve"> </v>
      </c>
      <c r="Q117" s="293">
        <v>4</v>
      </c>
      <c r="R117" s="394" t="str">
        <f>'Age-Level'!C34</f>
        <v>Make something to remind you</v>
      </c>
      <c r="S117" s="282" t="str">
        <f>IF('Age-Level'!M34="A","A","")</f>
        <v/>
      </c>
    </row>
    <row r="118" spans="1:22" x14ac:dyDescent="0.2">
      <c r="A118" s="280"/>
      <c r="B118" s="283" t="str">
        <f>Badges!C360</f>
        <v>Paint a portrait of a family</v>
      </c>
      <c r="C118" s="281" t="str">
        <f>IF(Badges!M360="A","A","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IF('Age-Level'!M35="A","A","")</f>
        <v/>
      </c>
    </row>
    <row r="119" spans="1:22" x14ac:dyDescent="0.2">
      <c r="A119" s="280"/>
      <c r="B119" s="283" t="str">
        <f>Badges!C361</f>
        <v>Paint an outdoor landscape</v>
      </c>
      <c r="C119" s="281" t="str">
        <f>IF(Badges!M361="A","A"," ")</f>
        <v xml:space="preserve"> </v>
      </c>
      <c r="E119" s="280"/>
      <c r="F119" s="283" t="str">
        <f>Badges!C429</f>
        <v>Make your own restaurant snack</v>
      </c>
      <c r="G119" s="281" t="str">
        <f>IF(Badges!M429="A","A"," ")</f>
        <v xml:space="preserve"> </v>
      </c>
      <c r="I119" s="280"/>
      <c r="J119" s="283" t="str">
        <f>Badges!C498</f>
        <v>Make a paper-plate spider</v>
      </c>
      <c r="K119" s="281" t="str">
        <f>IF(Badges!M498="A","A"," ")</f>
        <v xml:space="preserve"> </v>
      </c>
      <c r="M119" s="280"/>
      <c r="N119" s="283" t="str">
        <f>Badges!C569</f>
        <v>In your group or with your family</v>
      </c>
      <c r="O119" s="281" t="str">
        <f>IF(Badges!M569="A","A"," ")</f>
        <v xml:space="preserve"> </v>
      </c>
      <c r="Q119" s="394" t="str">
        <f>Summary!A78</f>
        <v>Global Action Award</v>
      </c>
      <c r="R119" s="394"/>
      <c r="S119" s="282" t="str">
        <f>IF('Age-Level'!M38="A","A","")</f>
        <v/>
      </c>
    </row>
    <row r="120" spans="1:22" x14ac:dyDescent="0.2">
      <c r="A120" s="280"/>
      <c r="B120" s="283" t="str">
        <f>Badges!C362</f>
        <v>Paint a still live.</v>
      </c>
      <c r="C120" s="281" t="str">
        <f>IF(Badges!M362="A","A"," ")</f>
        <v xml:space="preserve"> </v>
      </c>
      <c r="E120" s="280"/>
      <c r="F120" s="283" t="str">
        <f>Badges!C430</f>
        <v>Make a savory snack from a</v>
      </c>
      <c r="G120" s="281" t="str">
        <f>IF(Badges!M430="A","A"," ")</f>
        <v xml:space="preserve"> </v>
      </c>
      <c r="I120" s="280"/>
      <c r="J120" s="283" t="str">
        <f>Badges!C499</f>
        <v>Make an egg-carton caterpillar</v>
      </c>
      <c r="K120" s="281" t="str">
        <f>IF(Badges!M499="A","A"," ")</f>
        <v xml:space="preserve"> </v>
      </c>
      <c r="M120" s="280">
        <v>4</v>
      </c>
      <c r="N120" s="283" t="str">
        <f>Badges!C570</f>
        <v>Role-play good customer relations</v>
      </c>
      <c r="O120" s="294"/>
      <c r="Q120" s="394" t="str">
        <f>Summary!A79</f>
        <v>Journey Summit Pin</v>
      </c>
      <c r="R120" s="394"/>
      <c r="S120" s="282" t="str">
        <f>IF('Age-Level'!M40="C","C","")</f>
        <v/>
      </c>
    </row>
    <row r="121" spans="1:22" x14ac:dyDescent="0.2">
      <c r="A121" s="280">
        <v>3</v>
      </c>
      <c r="B121" s="283" t="str">
        <f>Badges!C363</f>
        <v>Paint a mood</v>
      </c>
      <c r="C121" s="294"/>
      <c r="E121" s="280"/>
      <c r="F121" s="283" t="str">
        <f>Badges!C431</f>
        <v>Make a veggie face</v>
      </c>
      <c r="G121" s="281" t="str">
        <f>IF(Badges!M431="A","A"," ")</f>
        <v xml:space="preserve"> </v>
      </c>
      <c r="I121" s="280"/>
      <c r="J121" s="283" t="str">
        <f>Badges!C500</f>
        <v>Make your own butterfly</v>
      </c>
      <c r="K121" s="281" t="str">
        <f>IF(Badges!M500="A","A"," ")</f>
        <v xml:space="preserve"> </v>
      </c>
      <c r="M121" s="280"/>
      <c r="N121" s="283" t="str">
        <f>Badges!C571</f>
        <v>With your friends or family</v>
      </c>
      <c r="O121" s="281" t="str">
        <f>IF(Badges!M571="A","A"," ")</f>
        <v xml:space="preserve"> </v>
      </c>
      <c r="Q121" s="394" t="str">
        <f>Summary!A80</f>
        <v>Safety Award</v>
      </c>
      <c r="R121" s="385"/>
      <c r="S121" s="291"/>
    </row>
    <row r="122" spans="1:22" x14ac:dyDescent="0.2">
      <c r="A122" s="280"/>
      <c r="B122" s="283" t="str">
        <f>Badges!C364</f>
        <v>Calm</v>
      </c>
      <c r="C122" s="281" t="str">
        <f>IF(Badges!M364="A","A","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IF('Age-Level'!M42="A","A","")</f>
        <v/>
      </c>
    </row>
    <row r="123" spans="1:22" x14ac:dyDescent="0.2">
      <c r="A123" s="280"/>
      <c r="B123" s="283" t="str">
        <f>Badges!C365</f>
        <v>Happy</v>
      </c>
      <c r="C123" s="281" t="str">
        <f>IF(Badges!M365="A","A"," ")</f>
        <v xml:space="preserve"> </v>
      </c>
      <c r="E123" s="280"/>
      <c r="F123" s="283" t="str">
        <f>Badges!C433</f>
        <v>Create a holiday dessert</v>
      </c>
      <c r="G123" s="281" t="str">
        <f>IF(Badges!M433="A","A"," ")</f>
        <v xml:space="preserve"> </v>
      </c>
      <c r="I123" s="280"/>
      <c r="J123" s="283" t="str">
        <f>Badges!C502</f>
        <v>Watch three bugs</v>
      </c>
      <c r="K123" s="281" t="str">
        <f>IF(Badges!M502="A","A"," ")</f>
        <v xml:space="preserve"> </v>
      </c>
      <c r="M123" s="280"/>
      <c r="N123" s="283" t="str">
        <f>Badges!C573</f>
        <v>Everybody who buys cookies is</v>
      </c>
      <c r="O123" s="281" t="str">
        <f>IF(Badges!M573="A","A"," ")</f>
        <v xml:space="preserve"> </v>
      </c>
      <c r="Q123" s="293">
        <v>2</v>
      </c>
      <c r="R123" s="394" t="str">
        <f>'Age-Level'!C43</f>
        <v>Get a map of your neighborhood</v>
      </c>
      <c r="S123" s="282" t="str">
        <f>IF('Age-Level'!M43="A","A","")</f>
        <v/>
      </c>
    </row>
    <row r="124" spans="1:22" x14ac:dyDescent="0.2">
      <c r="A124" s="280"/>
      <c r="B124" s="283" t="str">
        <f>Badges!C366</f>
        <v>Angry</v>
      </c>
      <c r="C124" s="281" t="str">
        <f>IF(Badges!M366="A","A"," ")</f>
        <v xml:space="preserve"> </v>
      </c>
      <c r="E124" s="280"/>
      <c r="F124" s="283" t="str">
        <f>Badges!C434</f>
        <v>Make a snack "in disguise"</v>
      </c>
      <c r="G124" s="281" t="str">
        <f>IF(Badges!M434="A","A"," ")</f>
        <v xml:space="preserve"> </v>
      </c>
      <c r="I124" s="280"/>
      <c r="J124" s="283" t="str">
        <f>Badges!C503</f>
        <v>With an adult, find an ant trail</v>
      </c>
      <c r="K124" s="281" t="str">
        <f>IF(Badges!M503="A","A"," ")</f>
        <v xml:space="preserve"> </v>
      </c>
      <c r="M124" s="386" t="str">
        <f>Badges!B576</f>
        <v>Give Back</v>
      </c>
      <c r="N124" s="387"/>
      <c r="O124" s="387"/>
      <c r="Q124" s="293">
        <v>3</v>
      </c>
      <c r="R124" s="394" t="str">
        <f>'Age-Level'!C44</f>
        <v>Find out how a smoke alarm</v>
      </c>
      <c r="S124" s="282" t="str">
        <f>IF('Age-Level'!M44="A","A","")</f>
        <v/>
      </c>
    </row>
    <row r="125" spans="1:22" x14ac:dyDescent="0.2">
      <c r="A125" s="280">
        <v>4</v>
      </c>
      <c r="B125" s="283" t="str">
        <f>Badges!C367</f>
        <v>Paint without brushes</v>
      </c>
      <c r="C125" s="294"/>
      <c r="E125" s="280"/>
      <c r="F125" s="283" t="str">
        <f>Badges!C435</f>
        <v>Make your own cookies</v>
      </c>
      <c r="G125" s="281" t="str">
        <f>IF(Badges!M435="A","A"," ")</f>
        <v xml:space="preserve"> </v>
      </c>
      <c r="I125" s="280"/>
      <c r="J125" s="283" t="str">
        <f>Badges!C504</f>
        <v>Make a bug box</v>
      </c>
      <c r="K125" s="281" t="str">
        <f>IF(Badges!M504="A","A"," ")</f>
        <v xml:space="preserve"> </v>
      </c>
      <c r="M125" s="280">
        <v>1</v>
      </c>
      <c r="N125" s="283" t="str">
        <f>Badges!C577</f>
        <v>Find out about businesses that</v>
      </c>
      <c r="O125" s="294"/>
      <c r="Q125" s="293">
        <v>4</v>
      </c>
      <c r="R125" s="394" t="str">
        <f>'Age-Level'!C45</f>
        <v>Choose an upcoming trip you</v>
      </c>
      <c r="S125" s="282" t="str">
        <f>IF('Age-Level'!M45="A","A","")</f>
        <v/>
      </c>
    </row>
    <row r="126" spans="1:22" x14ac:dyDescent="0.2">
      <c r="A126" s="280"/>
      <c r="B126" s="283" t="str">
        <f>Badges!C368</f>
        <v>Paint something from nature</v>
      </c>
      <c r="C126" s="281" t="str">
        <f>IF(Badges!M368="A","A","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IF(Badges!M578="A","A"," ")</f>
        <v xml:space="preserve"> </v>
      </c>
      <c r="Q126" s="384">
        <v>5</v>
      </c>
      <c r="R126" s="394" t="str">
        <f>'Age-Level'!C46</f>
        <v>Find out what natural disasters</v>
      </c>
      <c r="S126" s="282" t="str">
        <f>IF('Age-Level'!M46="A","A","")</f>
        <v/>
      </c>
    </row>
    <row r="127" spans="1:22" x14ac:dyDescent="0.2">
      <c r="A127" s="280"/>
      <c r="B127" s="283" t="str">
        <f>Badges!C369</f>
        <v>Paint with indoor objects</v>
      </c>
      <c r="C127" s="281" t="str">
        <f>IF(Badges!M369="A","A"," ")</f>
        <v xml:space="preserve"> </v>
      </c>
      <c r="E127" s="280"/>
      <c r="F127" s="283" t="str">
        <f>Badges!C437</f>
        <v>Make no-bake energy bars</v>
      </c>
      <c r="G127" s="281" t="str">
        <f>IF(Badges!M437="A","A"," ")</f>
        <v xml:space="preserve"> </v>
      </c>
      <c r="I127" s="280"/>
      <c r="J127" s="283" t="str">
        <f>Badges!C506</f>
        <v>Draw a cocoon</v>
      </c>
      <c r="K127" s="281" t="str">
        <f>IF(Badges!M506="A","A"," ")</f>
        <v xml:space="preserve"> </v>
      </c>
      <c r="M127" s="280">
        <v>2</v>
      </c>
      <c r="N127" s="283" t="str">
        <f>Badges!C579</f>
        <v>Set a giving goal</v>
      </c>
      <c r="O127" s="294"/>
      <c r="Q127" s="394" t="str">
        <f>'Age-Level'!C49</f>
        <v>International Friendship</v>
      </c>
      <c r="R127" s="394"/>
      <c r="S127" s="282" t="str">
        <f>IF('Age-Level'!M49="A","A","")</f>
        <v/>
      </c>
    </row>
    <row r="128" spans="1:22" x14ac:dyDescent="0.2">
      <c r="A128" s="280"/>
      <c r="B128" s="283" t="str">
        <f>Badges!C370</f>
        <v>Paint with a stamp</v>
      </c>
      <c r="C128" s="281" t="str">
        <f>IF(Badges!M370="A","A"," ")</f>
        <v xml:space="preserve"> </v>
      </c>
      <c r="E128" s="280"/>
      <c r="F128" s="283" t="str">
        <f>Badges!C438</f>
        <v>Create a snack for a group</v>
      </c>
      <c r="G128" s="281" t="str">
        <f>IF(Badges!M438="A","A"," ")</f>
        <v xml:space="preserve"> </v>
      </c>
      <c r="I128" s="280"/>
      <c r="J128" s="283" t="str">
        <f>Badges!C507</f>
        <v>Make a model of a bug house</v>
      </c>
      <c r="K128" s="281" t="str">
        <f>IF(Badges!M507="A","A"," ")</f>
        <v xml:space="preserve"> </v>
      </c>
      <c r="M128" s="280"/>
      <c r="N128" s="283" t="str">
        <f>Badges!C580</f>
        <v xml:space="preserve">With your Brownie friends, talk </v>
      </c>
      <c r="O128" s="281" t="str">
        <f>IF(Badges!M580="A","A"," ")</f>
        <v xml:space="preserve"> </v>
      </c>
    </row>
    <row r="129" spans="1:19" x14ac:dyDescent="0.2">
      <c r="A129" s="280">
        <v>5</v>
      </c>
      <c r="B129" s="283" t="str">
        <f>Badges!C371</f>
        <v>Paint a mural</v>
      </c>
      <c r="C129" s="294"/>
      <c r="E129" s="280"/>
      <c r="F129" s="283" t="str">
        <f>Badges!C439</f>
        <v>Make a lunchtime snack</v>
      </c>
      <c r="G129" s="281" t="str">
        <f>IF(Badges!M439="A","A"," ")</f>
        <v xml:space="preserve"> </v>
      </c>
      <c r="I129" s="280"/>
      <c r="J129" s="283" t="str">
        <f>Badges!C508</f>
        <v>For one week, watch a spider</v>
      </c>
      <c r="K129" s="281" t="str">
        <f>IF(Badges!M508="A","A"," ")</f>
        <v xml:space="preserve"> </v>
      </c>
      <c r="M129" s="280">
        <v>3</v>
      </c>
      <c r="N129" s="283" t="str">
        <f>Badges!C581</f>
        <v>Involve your customers</v>
      </c>
      <c r="O129" s="294"/>
    </row>
    <row r="130" spans="1:19" x14ac:dyDescent="0.2">
      <c r="A130" s="280"/>
      <c r="B130" s="283" t="str">
        <f>Badges!C372</f>
        <v>Paint a mural that tells a story</v>
      </c>
      <c r="C130" s="281" t="str">
        <f>IF(Badges!M372="A","A","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IF(Badges!M582="A","A"," ")</f>
        <v xml:space="preserve"> </v>
      </c>
    </row>
    <row r="131" spans="1:19" x14ac:dyDescent="0.2">
      <c r="A131" s="280"/>
      <c r="B131" s="283" t="str">
        <f>Badges!C373</f>
        <v>Paint a mural about your Girl</v>
      </c>
      <c r="C131" s="281" t="str">
        <f>IF(Badges!M373="A","A"," ")</f>
        <v xml:space="preserve"> </v>
      </c>
      <c r="E131" s="280"/>
      <c r="F131" s="283" t="str">
        <f>Badges!C441</f>
        <v>Make your own milk shake</v>
      </c>
      <c r="G131" s="281" t="str">
        <f>IF(Badges!M441="A","A"," ")</f>
        <v xml:space="preserve"> </v>
      </c>
      <c r="I131" s="280"/>
      <c r="J131" s="283" t="str">
        <f>Badges!C510</f>
        <v>Visit a farm</v>
      </c>
      <c r="K131" s="281" t="str">
        <f>IF(Badges!M510="A","A"," ")</f>
        <v xml:space="preserve"> </v>
      </c>
      <c r="M131" s="280">
        <v>4</v>
      </c>
      <c r="N131" s="283" t="str">
        <f>Badges!C583</f>
        <v>Practice giving back</v>
      </c>
      <c r="O131" s="294"/>
    </row>
    <row r="132" spans="1:19" x14ac:dyDescent="0.2">
      <c r="A132" s="280"/>
      <c r="B132" s="283" t="str">
        <f>Badges!C374</f>
        <v>Paint a mural that tells the story</v>
      </c>
      <c r="C132" s="281" t="str">
        <f>IF(Badges!M374="A","A"," ")</f>
        <v xml:space="preserve"> </v>
      </c>
      <c r="E132" s="280"/>
      <c r="F132" s="283" t="str">
        <f>Badges!C442</f>
        <v>Make your own fruit smoothie</v>
      </c>
      <c r="G132" s="281" t="str">
        <f>IF(Badges!M442="A","A"," ")</f>
        <v xml:space="preserve"> </v>
      </c>
      <c r="I132" s="280"/>
      <c r="J132" s="283" t="str">
        <f>Badges!C511</f>
        <v>Take a bug walk or bug hike</v>
      </c>
      <c r="K132" s="281" t="str">
        <f>IF(Badges!M511="A","A"," ")</f>
        <v xml:space="preserve"> </v>
      </c>
      <c r="M132" s="280"/>
      <c r="N132" s="283" t="str">
        <f>Badges!C584</f>
        <v>If you want to help others with your</v>
      </c>
      <c r="O132" s="281" t="str">
        <f>IF(Badges!M584="A","A"," ")</f>
        <v xml:space="preserve"> </v>
      </c>
    </row>
    <row r="133" spans="1:19" x14ac:dyDescent="0.2">
      <c r="E133" s="280"/>
      <c r="F133" s="283" t="str">
        <f>Badges!C443</f>
        <v>Make your own party punch</v>
      </c>
      <c r="G133" s="281" t="str">
        <f>IF(Badges!M443="A","A"," ")</f>
        <v xml:space="preserve"> </v>
      </c>
      <c r="I133" s="280"/>
      <c r="J133" s="283" t="str">
        <f>Badges!C512</f>
        <v>Visit a museum, zoo, or botanical</v>
      </c>
      <c r="K133" s="281" t="str">
        <f>IF(Badges!M512="A","A"," ")</f>
        <v xml:space="preserve"> </v>
      </c>
      <c r="M133" s="280">
        <v>5</v>
      </c>
      <c r="N133" s="283" t="str">
        <f>Badges!C585</f>
        <v>Tell your cookie customers how</v>
      </c>
      <c r="O133" s="294"/>
    </row>
    <row r="134" spans="1:19" x14ac:dyDescent="0.2">
      <c r="M134" s="280"/>
      <c r="N134" s="283" t="str">
        <f>Badges!C586</f>
        <v>Write your cookie customers</v>
      </c>
      <c r="O134" s="281" t="str">
        <f>IF(Badges!M586="A","A"," ")</f>
        <v xml:space="preserve"> </v>
      </c>
    </row>
    <row r="140" spans="1:19" ht="23.25" x14ac:dyDescent="0.35">
      <c r="A140" s="524" t="str">
        <f ca="1">MID(CELL("filename",A78),FIND(IF(ISERROR(FIND("]",CELL("filename",A78))),"$","]"),CELL("filename",A78))+1,256)</f>
        <v>Brownie 10</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Own'!M31="A","A"," ")</f>
        <v xml:space="preserve"> </v>
      </c>
      <c r="I142" s="280">
        <v>1</v>
      </c>
      <c r="J142" s="341" t="str">
        <f>'Council Own'!C55</f>
        <v>&lt;List Requirement Here&gt;</v>
      </c>
      <c r="K142" s="288" t="str">
        <f>IF('Council Own'!M55="A","A"," ")</f>
        <v xml:space="preserve"> </v>
      </c>
      <c r="M142" s="280">
        <v>1</v>
      </c>
      <c r="N142" s="341" t="str">
        <f>'Council Own'!C79</f>
        <v>&lt;List Requirement Here&gt;</v>
      </c>
      <c r="O142" s="288" t="str">
        <f>IF('Council Own'!M79="A","A"," ")</f>
        <v xml:space="preserve"> </v>
      </c>
      <c r="Q142" s="280">
        <v>1</v>
      </c>
      <c r="R142" s="341" t="str">
        <f>'Council Own'!C103</f>
        <v>&lt;List Requirement Here&gt;</v>
      </c>
      <c r="S142" s="288" t="str">
        <f>IF('Council Own'!M103="A","A"," ")</f>
        <v xml:space="preserve"> </v>
      </c>
    </row>
    <row r="143" spans="1:19" x14ac:dyDescent="0.2">
      <c r="A143" s="518" t="str">
        <f>'Council Own'!B6</f>
        <v>&lt;&lt;List Badge Here&gt;&gt;</v>
      </c>
      <c r="B143" s="519"/>
      <c r="C143" s="282" t="str">
        <f>IF('Council Own'!M28="C","C",IF('Council Own'!M28="P","P",""))</f>
        <v/>
      </c>
      <c r="E143" s="280"/>
      <c r="F143" s="341" t="str">
        <f>'Council Own'!C32</f>
        <v>&lt;List Requirement Here&gt;</v>
      </c>
      <c r="G143" s="288" t="str">
        <f>IF('Council Own'!M32="A","A"," ")</f>
        <v xml:space="preserve"> </v>
      </c>
      <c r="I143" s="280"/>
      <c r="J143" s="341" t="str">
        <f>'Council Own'!C56</f>
        <v>&lt;List Requirement Here&gt;</v>
      </c>
      <c r="K143" s="288" t="str">
        <f>IF('Council Own'!M56="A","A"," ")</f>
        <v xml:space="preserve"> </v>
      </c>
      <c r="M143" s="280"/>
      <c r="N143" s="341" t="str">
        <f>'Council Own'!C80</f>
        <v>&lt;List Requirement Here&gt;</v>
      </c>
      <c r="O143" s="288" t="str">
        <f>IF('Council Own'!M80="A","A"," ")</f>
        <v xml:space="preserve"> </v>
      </c>
      <c r="Q143" s="280"/>
      <c r="R143" s="341" t="str">
        <f>'Council Own'!C104</f>
        <v>&lt;List Requirement Here&gt;</v>
      </c>
      <c r="S143" s="288" t="str">
        <f>IF('Council Own'!M104="A","A"," ")</f>
        <v xml:space="preserve"> </v>
      </c>
    </row>
    <row r="144" spans="1:19" x14ac:dyDescent="0.2">
      <c r="A144" s="518" t="str">
        <f>'Council Own'!B30</f>
        <v>&lt;&lt;List Badge Here&gt;&gt;</v>
      </c>
      <c r="B144" s="519"/>
      <c r="C144" s="282" t="str">
        <f>IF('Council Own'!M52="C","C",IF('Council Own'!M52="P","P",""))</f>
        <v/>
      </c>
      <c r="E144" s="280"/>
      <c r="F144" s="341" t="str">
        <f>'Council Own'!C33</f>
        <v>&lt;List Requirement Here&gt;</v>
      </c>
      <c r="G144" s="288" t="str">
        <f>IF('Council Own'!M33="A","A"," ")</f>
        <v xml:space="preserve"> </v>
      </c>
      <c r="I144" s="280"/>
      <c r="J144" s="341" t="str">
        <f>'Council Own'!C57</f>
        <v>&lt;List Requirement Here&gt;</v>
      </c>
      <c r="K144" s="288" t="str">
        <f>IF('Council Own'!M57="A","A"," ")</f>
        <v xml:space="preserve"> </v>
      </c>
      <c r="M144" s="280"/>
      <c r="N144" s="341" t="str">
        <f>'Council Own'!C81</f>
        <v>&lt;List Requirement Here&gt;</v>
      </c>
      <c r="O144" s="288" t="str">
        <f>IF('Council Own'!M81="A","A"," ")</f>
        <v xml:space="preserve"> </v>
      </c>
      <c r="Q144" s="280"/>
      <c r="R144" s="341" t="str">
        <f>'Council Own'!C105</f>
        <v>&lt;List Requirement Here&gt;</v>
      </c>
      <c r="S144" s="288" t="str">
        <f>IF('Council Own'!M105="A","A"," ")</f>
        <v xml:space="preserve"> </v>
      </c>
    </row>
    <row r="145" spans="1:19" ht="12.75" customHeight="1" x14ac:dyDescent="0.2">
      <c r="A145" s="518" t="str">
        <f>'Council Own'!B54</f>
        <v>&lt;&lt;List Badge Here&gt;&gt;</v>
      </c>
      <c r="B145" s="519"/>
      <c r="C145" s="282" t="str">
        <f>IF('Council Own'!M76="C","C",IF('Council Own'!M76="P","P",""))</f>
        <v/>
      </c>
      <c r="E145" s="280"/>
      <c r="F145" s="341" t="str">
        <f>'Council Own'!C34</f>
        <v>&lt;List Requirement Here&gt;</v>
      </c>
      <c r="G145" s="288" t="str">
        <f>IF('Council Own'!M34="A","A"," ")</f>
        <v xml:space="preserve"> </v>
      </c>
      <c r="I145" s="280"/>
      <c r="J145" s="341" t="str">
        <f>'Council Own'!C58</f>
        <v>&lt;List Requirement Here&gt;</v>
      </c>
      <c r="K145" s="288" t="str">
        <f>IF('Council Own'!M58="A","A"," ")</f>
        <v xml:space="preserve"> </v>
      </c>
      <c r="M145" s="280"/>
      <c r="N145" s="341" t="str">
        <f>'Council Own'!C82</f>
        <v>&lt;List Requirement Here&gt;</v>
      </c>
      <c r="O145" s="288" t="str">
        <f>IF('Council Own'!M82="A","A"," ")</f>
        <v xml:space="preserve"> </v>
      </c>
      <c r="Q145" s="280"/>
      <c r="R145" s="341" t="str">
        <f>'Council Own'!C106</f>
        <v>&lt;List Requirement Here&gt;</v>
      </c>
      <c r="S145" s="288" t="str">
        <f>IF('Council Own'!M106="A","A"," ")</f>
        <v xml:space="preserve"> </v>
      </c>
    </row>
    <row r="146" spans="1:19" ht="12.75" customHeight="1" x14ac:dyDescent="0.2">
      <c r="A146" s="518" t="str">
        <f>'Council Own'!B78</f>
        <v>&lt;&lt;List Badge Here&gt;&gt;</v>
      </c>
      <c r="B146" s="519"/>
      <c r="C146" s="282" t="str">
        <f>IF('Council Own'!M100="C","C",IF('Council Own'!M100="P","P",""))</f>
        <v/>
      </c>
      <c r="E146" s="280">
        <v>2</v>
      </c>
      <c r="F146" s="341" t="str">
        <f>'Council Own'!C35</f>
        <v>&lt;List Requirement Here&gt;</v>
      </c>
      <c r="G146" s="288" t="str">
        <f>IF('Council Own'!M35="A","A"," ")</f>
        <v xml:space="preserve"> </v>
      </c>
      <c r="I146" s="280">
        <v>2</v>
      </c>
      <c r="J146" s="341" t="str">
        <f>'Council Own'!C59</f>
        <v>&lt;List Requirement Here&gt;</v>
      </c>
      <c r="K146" s="288" t="str">
        <f>IF('Council Own'!M59="A","A"," ")</f>
        <v xml:space="preserve"> </v>
      </c>
      <c r="M146" s="280">
        <v>2</v>
      </c>
      <c r="N146" s="341" t="str">
        <f>'Council Own'!C83</f>
        <v>&lt;List Requirement Here&gt;</v>
      </c>
      <c r="O146" s="288" t="str">
        <f>IF('Council Own'!M83="A","A"," ")</f>
        <v xml:space="preserve"> </v>
      </c>
      <c r="Q146" s="280">
        <v>2</v>
      </c>
      <c r="R146" s="341" t="str">
        <f>'Council Own'!C107</f>
        <v>&lt;List Requirement Here&gt;</v>
      </c>
      <c r="S146" s="288" t="str">
        <f>IF('Council Own'!M107="A","A"," ")</f>
        <v xml:space="preserve"> </v>
      </c>
    </row>
    <row r="147" spans="1:19" x14ac:dyDescent="0.2">
      <c r="A147" s="518" t="str">
        <f>'Council Own'!B102</f>
        <v>&lt;&lt;List Badge Here&gt;&gt;</v>
      </c>
      <c r="B147" s="519"/>
      <c r="C147" s="282" t="str">
        <f>IF('Council Own'!M124="C","C",IF('Council Own'!M124="P","P",""))</f>
        <v/>
      </c>
      <c r="E147" s="280"/>
      <c r="F147" s="341" t="str">
        <f>'Council Own'!C36</f>
        <v>&lt;List Requirement Here&gt;</v>
      </c>
      <c r="G147" s="288" t="str">
        <f>IF('Council Own'!M36="A","A"," ")</f>
        <v xml:space="preserve"> </v>
      </c>
      <c r="I147" s="280"/>
      <c r="J147" s="341" t="str">
        <f>'Council Own'!C60</f>
        <v>&lt;List Requirement Here&gt;</v>
      </c>
      <c r="K147" s="288" t="str">
        <f>IF('Council Own'!M60="A","A"," ")</f>
        <v xml:space="preserve"> </v>
      </c>
      <c r="M147" s="280"/>
      <c r="N147" s="341" t="str">
        <f>'Council Own'!C84</f>
        <v>&lt;List Requirement Here&gt;</v>
      </c>
      <c r="O147" s="288" t="str">
        <f>IF('Council Own'!M84="A","A"," ")</f>
        <v xml:space="preserve"> </v>
      </c>
      <c r="Q147" s="280"/>
      <c r="R147" s="341" t="str">
        <f>'Council Own'!C108</f>
        <v>&lt;List Requirement Here&gt;</v>
      </c>
      <c r="S147" s="288" t="str">
        <f>IF('Council Own'!M108="A","A"," ")</f>
        <v xml:space="preserve"> </v>
      </c>
    </row>
    <row r="148" spans="1:19" x14ac:dyDescent="0.2">
      <c r="E148" s="280"/>
      <c r="F148" s="341" t="str">
        <f>'Council Own'!C37</f>
        <v>&lt;List Requirement Here&gt;</v>
      </c>
      <c r="G148" s="288" t="str">
        <f>IF('Council Own'!M37="A","A"," ")</f>
        <v xml:space="preserve"> </v>
      </c>
      <c r="I148" s="280"/>
      <c r="J148" s="341" t="str">
        <f>'Council Own'!C61</f>
        <v>&lt;List Requirement Here&gt;</v>
      </c>
      <c r="K148" s="288" t="str">
        <f>IF('Council Own'!M61="A","A"," ")</f>
        <v xml:space="preserve"> </v>
      </c>
      <c r="M148" s="280"/>
      <c r="N148" s="341" t="str">
        <f>'Council Own'!C85</f>
        <v>&lt;List Requirement Here&gt;</v>
      </c>
      <c r="O148" s="288" t="str">
        <f>IF('Council Own'!M85="A","A"," ")</f>
        <v xml:space="preserve"> </v>
      </c>
      <c r="Q148" s="280"/>
      <c r="R148" s="341" t="str">
        <f>'Council Own'!C109</f>
        <v>&lt;List Requirement Here&gt;</v>
      </c>
      <c r="S148" s="288" t="str">
        <f>IF('Council Own'!M109="A","A"," ")</f>
        <v xml:space="preserve"> </v>
      </c>
    </row>
    <row r="149" spans="1:19" x14ac:dyDescent="0.2">
      <c r="A149" s="505" t="s">
        <v>76</v>
      </c>
      <c r="B149" s="505"/>
      <c r="C149" s="505"/>
      <c r="E149" s="280"/>
      <c r="F149" s="341" t="str">
        <f>'Council Own'!C38</f>
        <v>&lt;List Requirement Here&gt;</v>
      </c>
      <c r="G149" s="288" t="str">
        <f>IF('Council Own'!M38="A","A"," ")</f>
        <v xml:space="preserve"> </v>
      </c>
      <c r="I149" s="280"/>
      <c r="J149" s="341" t="str">
        <f>'Council Own'!C62</f>
        <v>&lt;List Requirement Here&gt;</v>
      </c>
      <c r="K149" s="288" t="str">
        <f>IF('Council Own'!M62="A","A"," ")</f>
        <v xml:space="preserve"> </v>
      </c>
      <c r="M149" s="280"/>
      <c r="N149" s="341" t="str">
        <f>'Council Own'!C86</f>
        <v>&lt;List Requirement Here&gt;</v>
      </c>
      <c r="O149" s="288" t="str">
        <f>IF('Council Own'!M86="A","A"," ")</f>
        <v xml:space="preserve"> </v>
      </c>
      <c r="Q149" s="280"/>
      <c r="R149" s="341" t="str">
        <f>'Council Own'!C110</f>
        <v>&lt;List Requirement Here&gt;</v>
      </c>
      <c r="S149" s="288" t="str">
        <f>IF('Council Own'!M110="A","A"," ")</f>
        <v xml:space="preserve"> </v>
      </c>
    </row>
    <row r="150" spans="1:19" x14ac:dyDescent="0.2">
      <c r="A150" s="275" t="str">
        <f>'Council Own'!B6</f>
        <v>&lt;&lt;List Badge Here&gt;&gt;</v>
      </c>
      <c r="B150" s="275"/>
      <c r="C150" s="275"/>
      <c r="E150" s="280">
        <v>3</v>
      </c>
      <c r="F150" s="341" t="str">
        <f>'Council Own'!C39</f>
        <v>&lt;List Requirement Here&gt;</v>
      </c>
      <c r="G150" s="288" t="str">
        <f>IF('Council Own'!M39="A","A"," ")</f>
        <v xml:space="preserve"> </v>
      </c>
      <c r="I150" s="280">
        <v>3</v>
      </c>
      <c r="J150" s="341" t="str">
        <f>'Council Own'!C63</f>
        <v>&lt;List Requirement Here&gt;</v>
      </c>
      <c r="K150" s="288" t="str">
        <f>IF('Council Own'!M63="A","A"," ")</f>
        <v xml:space="preserve"> </v>
      </c>
      <c r="M150" s="280">
        <v>3</v>
      </c>
      <c r="N150" s="341" t="str">
        <f>'Council Own'!C87</f>
        <v>&lt;List Requirement Here&gt;</v>
      </c>
      <c r="O150" s="288" t="str">
        <f>IF('Council Own'!M87="A","A"," ")</f>
        <v xml:space="preserve"> </v>
      </c>
      <c r="Q150" s="280">
        <v>3</v>
      </c>
      <c r="R150" s="341" t="str">
        <f>'Council Own'!C111</f>
        <v>&lt;List Requirement Here&gt;</v>
      </c>
      <c r="S150" s="288" t="str">
        <f>IF('Council Own'!M111="A","A"," ")</f>
        <v xml:space="preserve"> </v>
      </c>
    </row>
    <row r="151" spans="1:19" x14ac:dyDescent="0.2">
      <c r="A151" s="280">
        <v>1</v>
      </c>
      <c r="B151" s="341" t="str">
        <f>'Council Own'!C7</f>
        <v>&lt;List Requirement Here&gt;</v>
      </c>
      <c r="C151" s="288" t="str">
        <f>IF('Council Own'!M7="A","A"," ")</f>
        <v xml:space="preserve"> </v>
      </c>
      <c r="E151" s="280"/>
      <c r="F151" s="341" t="str">
        <f>'Council Own'!C40</f>
        <v>&lt;List Requirement Here&gt;</v>
      </c>
      <c r="G151" s="288" t="str">
        <f>IF('Council Own'!M40="A","A"," ")</f>
        <v xml:space="preserve"> </v>
      </c>
      <c r="I151" s="280"/>
      <c r="J151" s="341" t="str">
        <f>'Council Own'!C64</f>
        <v>&lt;List Requirement Here&gt;</v>
      </c>
      <c r="K151" s="288" t="str">
        <f>IF('Council Own'!M64="A","A"," ")</f>
        <v xml:space="preserve"> </v>
      </c>
      <c r="M151" s="280"/>
      <c r="N151" s="341" t="str">
        <f>'Council Own'!C88</f>
        <v>&lt;List Requirement Here&gt;</v>
      </c>
      <c r="O151" s="288" t="str">
        <f>IF('Council Own'!M88="A","A"," ")</f>
        <v xml:space="preserve"> </v>
      </c>
      <c r="Q151" s="280"/>
      <c r="R151" s="341" t="str">
        <f>'Council Own'!C112</f>
        <v>&lt;List Requirement Here&gt;</v>
      </c>
      <c r="S151" s="288" t="str">
        <f>IF('Council Own'!M112="A","A"," ")</f>
        <v xml:space="preserve"> </v>
      </c>
    </row>
    <row r="152" spans="1:19" x14ac:dyDescent="0.2">
      <c r="A152" s="280"/>
      <c r="B152" s="341" t="str">
        <f>'Council Own'!C8</f>
        <v>&lt;List Requirement Here&gt;</v>
      </c>
      <c r="C152" s="288" t="str">
        <f>IF('Council Own'!M8="A","A"," ")</f>
        <v xml:space="preserve"> </v>
      </c>
      <c r="E152" s="280"/>
      <c r="F152" s="341" t="str">
        <f>'Council Own'!C41</f>
        <v>&lt;List Requirement Here&gt;</v>
      </c>
      <c r="G152" s="288" t="str">
        <f>IF('Council Own'!M41="A","A"," ")</f>
        <v xml:space="preserve"> </v>
      </c>
      <c r="I152" s="280"/>
      <c r="J152" s="341" t="str">
        <f>'Council Own'!C65</f>
        <v>&lt;List Requirement Here&gt;</v>
      </c>
      <c r="K152" s="288" t="str">
        <f>IF('Council Own'!M65="A","A"," ")</f>
        <v xml:space="preserve"> </v>
      </c>
      <c r="M152" s="280"/>
      <c r="N152" s="341" t="str">
        <f>'Council Own'!C89</f>
        <v>&lt;List Requirement Here&gt;</v>
      </c>
      <c r="O152" s="288" t="str">
        <f>IF('Council Own'!M89="A","A"," ")</f>
        <v xml:space="preserve"> </v>
      </c>
      <c r="Q152" s="280"/>
      <c r="R152" s="341" t="str">
        <f>'Council Own'!C113</f>
        <v>&lt;List Requirement Here&gt;</v>
      </c>
      <c r="S152" s="288" t="str">
        <f>IF('Council Own'!M113="A","A"," ")</f>
        <v xml:space="preserve"> </v>
      </c>
    </row>
    <row r="153" spans="1:19" x14ac:dyDescent="0.2">
      <c r="A153" s="280"/>
      <c r="B153" s="341" t="str">
        <f>'Council Own'!C9</f>
        <v>&lt;List Requirement Here&gt;</v>
      </c>
      <c r="C153" s="288" t="str">
        <f>IF('Council Own'!M9="A","A"," ")</f>
        <v xml:space="preserve"> </v>
      </c>
      <c r="E153" s="280"/>
      <c r="F153" s="341" t="str">
        <f>'Council Own'!C42</f>
        <v>&lt;List Requirement Here&gt;</v>
      </c>
      <c r="G153" s="288" t="str">
        <f>IF('Council Own'!M42="A","A"," ")</f>
        <v xml:space="preserve"> </v>
      </c>
      <c r="I153" s="280"/>
      <c r="J153" s="341" t="str">
        <f>'Council Own'!C66</f>
        <v>&lt;List Requirement Here&gt;</v>
      </c>
      <c r="K153" s="288" t="str">
        <f>IF('Council Own'!M66="A","A"," ")</f>
        <v xml:space="preserve"> </v>
      </c>
      <c r="M153" s="280"/>
      <c r="N153" s="341" t="str">
        <f>'Council Own'!C90</f>
        <v>&lt;List Requirement Here&gt;</v>
      </c>
      <c r="O153" s="288" t="str">
        <f>IF('Council Own'!M90="A","A"," ")</f>
        <v xml:space="preserve"> </v>
      </c>
      <c r="Q153" s="280"/>
      <c r="R153" s="341" t="str">
        <f>'Council Own'!C114</f>
        <v>&lt;List Requirement Here&gt;</v>
      </c>
      <c r="S153" s="288" t="str">
        <f>IF('Council Own'!M114="A","A"," ")</f>
        <v xml:space="preserve"> </v>
      </c>
    </row>
    <row r="154" spans="1:19" x14ac:dyDescent="0.2">
      <c r="A154" s="280"/>
      <c r="B154" s="341" t="str">
        <f>'Council Own'!C10</f>
        <v>&lt;List Requirement Here&gt;</v>
      </c>
      <c r="C154" s="288" t="str">
        <f>IF('Council Own'!M10="A","A"," ")</f>
        <v xml:space="preserve"> </v>
      </c>
      <c r="E154" s="280">
        <v>4</v>
      </c>
      <c r="F154" s="341" t="str">
        <f>'Council Own'!C43</f>
        <v>&lt;List Requirement Here&gt;</v>
      </c>
      <c r="G154" s="288" t="str">
        <f>IF('Council Own'!M43="A","A"," ")</f>
        <v xml:space="preserve"> </v>
      </c>
      <c r="I154" s="280">
        <v>4</v>
      </c>
      <c r="J154" s="341" t="str">
        <f>'Council Own'!C67</f>
        <v>&lt;List Requirement Here&gt;</v>
      </c>
      <c r="K154" s="288" t="str">
        <f>IF('Council Own'!M67="A","A"," ")</f>
        <v xml:space="preserve"> </v>
      </c>
      <c r="M154" s="280">
        <v>4</v>
      </c>
      <c r="N154" s="341" t="str">
        <f>'Council Own'!C91</f>
        <v>&lt;List Requirement Here&gt;</v>
      </c>
      <c r="O154" s="288" t="str">
        <f>IF('Council Own'!M91="A","A"," ")</f>
        <v xml:space="preserve"> </v>
      </c>
      <c r="Q154" s="280">
        <v>4</v>
      </c>
      <c r="R154" s="341" t="str">
        <f>'Council Own'!C115</f>
        <v>&lt;List Requirement Here&gt;</v>
      </c>
      <c r="S154" s="288" t="str">
        <f>IF('Council Own'!M115="A","A"," ")</f>
        <v xml:space="preserve"> </v>
      </c>
    </row>
    <row r="155" spans="1:19" x14ac:dyDescent="0.2">
      <c r="A155" s="280">
        <v>2</v>
      </c>
      <c r="B155" s="341" t="str">
        <f>'Council Own'!C11</f>
        <v>&lt;List Requirement Here&gt;</v>
      </c>
      <c r="C155" s="288" t="str">
        <f>IF('Council Own'!M11="A","A"," ")</f>
        <v xml:space="preserve"> </v>
      </c>
      <c r="E155" s="280"/>
      <c r="F155" s="341" t="str">
        <f>'Council Own'!C44</f>
        <v>&lt;List Requirement Here&gt;</v>
      </c>
      <c r="G155" s="288" t="str">
        <f>IF('Council Own'!M44="A","A"," ")</f>
        <v xml:space="preserve"> </v>
      </c>
      <c r="I155" s="280"/>
      <c r="J155" s="341" t="str">
        <f>'Council Own'!C68</f>
        <v>&lt;List Requirement Here&gt;</v>
      </c>
      <c r="K155" s="288" t="str">
        <f>IF('Council Own'!M68="A","A"," ")</f>
        <v xml:space="preserve"> </v>
      </c>
      <c r="M155" s="280"/>
      <c r="N155" s="341" t="str">
        <f>'Council Own'!C92</f>
        <v>&lt;List Requirement Here&gt;</v>
      </c>
      <c r="O155" s="288" t="str">
        <f>IF('Council Own'!M92="A","A"," ")</f>
        <v xml:space="preserve"> </v>
      </c>
      <c r="Q155" s="280"/>
      <c r="R155" s="341" t="str">
        <f>'Council Own'!C116</f>
        <v>&lt;List Requirement Here&gt;</v>
      </c>
      <c r="S155" s="288" t="str">
        <f>IF('Council Own'!M116="A","A"," ")</f>
        <v xml:space="preserve"> </v>
      </c>
    </row>
    <row r="156" spans="1:19" x14ac:dyDescent="0.2">
      <c r="A156" s="280"/>
      <c r="B156" s="341" t="str">
        <f>'Council Own'!C12</f>
        <v>&lt;List Requirement Here&gt;</v>
      </c>
      <c r="C156" s="288" t="str">
        <f>IF('Council Own'!M12="A","A"," ")</f>
        <v xml:space="preserve"> </v>
      </c>
      <c r="E156" s="280"/>
      <c r="F156" s="341" t="str">
        <f>'Council Own'!C45</f>
        <v>&lt;List Requirement Here&gt;</v>
      </c>
      <c r="G156" s="288" t="str">
        <f>IF('Council Own'!M45="A","A"," ")</f>
        <v xml:space="preserve"> </v>
      </c>
      <c r="I156" s="280"/>
      <c r="J156" s="341" t="str">
        <f>'Council Own'!C69</f>
        <v>&lt;List Requirement Here&gt;</v>
      </c>
      <c r="K156" s="288" t="str">
        <f>IF('Council Own'!M69="A","A"," ")</f>
        <v xml:space="preserve"> </v>
      </c>
      <c r="M156" s="280"/>
      <c r="N156" s="341" t="str">
        <f>'Council Own'!C93</f>
        <v>&lt;List Requirement Here&gt;</v>
      </c>
      <c r="O156" s="288" t="str">
        <f>IF('Council Own'!M93="A","A"," ")</f>
        <v xml:space="preserve"> </v>
      </c>
      <c r="Q156" s="280"/>
      <c r="R156" s="341" t="str">
        <f>'Council Own'!C117</f>
        <v>&lt;List Requirement Here&gt;</v>
      </c>
      <c r="S156" s="288" t="str">
        <f>IF('Council Own'!M117="A","A"," ")</f>
        <v xml:space="preserve"> </v>
      </c>
    </row>
    <row r="157" spans="1:19" x14ac:dyDescent="0.2">
      <c r="A157" s="280"/>
      <c r="B157" s="341" t="str">
        <f>'Council Own'!C13</f>
        <v>&lt;List Requirement Here&gt;</v>
      </c>
      <c r="C157" s="288" t="str">
        <f>IF('Council Own'!M13="A","A"," ")</f>
        <v xml:space="preserve"> </v>
      </c>
      <c r="E157" s="280"/>
      <c r="F157" s="341" t="str">
        <f>'Council Own'!C46</f>
        <v>&lt;List Requirement Here&gt;</v>
      </c>
      <c r="G157" s="288" t="str">
        <f>IF('Council Own'!M46="A","A"," ")</f>
        <v xml:space="preserve"> </v>
      </c>
      <c r="I157" s="280"/>
      <c r="J157" s="341" t="str">
        <f>'Council Own'!C70</f>
        <v>&lt;List Requirement Here&gt;</v>
      </c>
      <c r="K157" s="288" t="str">
        <f>IF('Council Own'!M70="A","A"," ")</f>
        <v xml:space="preserve"> </v>
      </c>
      <c r="M157" s="280"/>
      <c r="N157" s="341" t="str">
        <f>'Council Own'!C94</f>
        <v>&lt;List Requirement Here&gt;</v>
      </c>
      <c r="O157" s="288" t="str">
        <f>IF('Council Own'!M94="A","A"," ")</f>
        <v xml:space="preserve"> </v>
      </c>
      <c r="Q157" s="280"/>
      <c r="R157" s="341" t="str">
        <f>'Council Own'!C118</f>
        <v>&lt;List Requirement Here&gt;</v>
      </c>
      <c r="S157" s="288" t="str">
        <f>IF('Council Own'!M118="A","A"," ")</f>
        <v xml:space="preserve"> </v>
      </c>
    </row>
    <row r="158" spans="1:19" x14ac:dyDescent="0.2">
      <c r="A158" s="280"/>
      <c r="B158" s="341" t="str">
        <f>'Council Own'!C14</f>
        <v>&lt;List Requirement Here&gt;</v>
      </c>
      <c r="C158" s="288" t="str">
        <f>IF('Council Own'!M14="A","A"," ")</f>
        <v xml:space="preserve"> </v>
      </c>
      <c r="E158" s="280">
        <v>5</v>
      </c>
      <c r="F158" s="341" t="str">
        <f>'Council Own'!C47</f>
        <v>&lt;List Requirement Here&gt;</v>
      </c>
      <c r="G158" s="288" t="str">
        <f>IF('Council Own'!M47="A","A"," ")</f>
        <v xml:space="preserve"> </v>
      </c>
      <c r="I158" s="280">
        <v>5</v>
      </c>
      <c r="J158" s="341" t="str">
        <f>'Council Own'!C71</f>
        <v>&lt;List Requirement Here&gt;</v>
      </c>
      <c r="K158" s="288" t="str">
        <f>IF('Council Own'!M71="A","A"," ")</f>
        <v xml:space="preserve"> </v>
      </c>
      <c r="M158" s="280">
        <v>5</v>
      </c>
      <c r="N158" s="341" t="str">
        <f>'Council Own'!C95</f>
        <v>&lt;List Requirement Here&gt;</v>
      </c>
      <c r="O158" s="288" t="str">
        <f>IF('Council Own'!M95="A","A"," ")</f>
        <v xml:space="preserve"> </v>
      </c>
      <c r="Q158" s="280">
        <v>5</v>
      </c>
      <c r="R158" s="341" t="str">
        <f>'Council Own'!C119</f>
        <v>&lt;List Requirement Here&gt;</v>
      </c>
      <c r="S158" s="288" t="str">
        <f>IF('Council Own'!M119="A","A"," ")</f>
        <v xml:space="preserve"> </v>
      </c>
    </row>
    <row r="159" spans="1:19" x14ac:dyDescent="0.2">
      <c r="A159" s="280">
        <v>3</v>
      </c>
      <c r="B159" s="341" t="str">
        <f>'Council Own'!C15</f>
        <v>&lt;List Requirement Here&gt;</v>
      </c>
      <c r="C159" s="288" t="str">
        <f>IF('Council Own'!M15="A","A"," ")</f>
        <v xml:space="preserve"> </v>
      </c>
      <c r="E159" s="280"/>
      <c r="F159" s="341" t="str">
        <f>'Council Own'!C48</f>
        <v>&lt;List Requirement Here&gt;</v>
      </c>
      <c r="G159" s="288" t="str">
        <f>IF('Council Own'!M48="A","A"," ")</f>
        <v xml:space="preserve"> </v>
      </c>
      <c r="I159" s="280"/>
      <c r="J159" s="341" t="str">
        <f>'Council Own'!C72</f>
        <v>&lt;List Requirement Here&gt;</v>
      </c>
      <c r="K159" s="288" t="str">
        <f>IF('Council Own'!M72="A","A"," ")</f>
        <v xml:space="preserve"> </v>
      </c>
      <c r="M159" s="280"/>
      <c r="N159" s="341" t="str">
        <f>'Council Own'!C96</f>
        <v>&lt;List Requirement Here&gt;</v>
      </c>
      <c r="O159" s="288" t="str">
        <f>IF('Council Own'!M96="A","A"," ")</f>
        <v xml:space="preserve"> </v>
      </c>
      <c r="Q159" s="280"/>
      <c r="R159" s="341" t="str">
        <f>'Council Own'!C120</f>
        <v>&lt;List Requirement Here&gt;</v>
      </c>
      <c r="S159" s="288" t="str">
        <f>IF('Council Own'!M120="A","A"," ")</f>
        <v xml:space="preserve"> </v>
      </c>
    </row>
    <row r="160" spans="1:19" x14ac:dyDescent="0.2">
      <c r="A160" s="280"/>
      <c r="B160" s="341" t="str">
        <f>'Council Own'!C16</f>
        <v>&lt;List Requirement Here&gt;</v>
      </c>
      <c r="C160" s="288" t="str">
        <f>IF('Council Own'!M16="A","A"," ")</f>
        <v xml:space="preserve"> </v>
      </c>
      <c r="E160" s="280"/>
      <c r="F160" s="341" t="str">
        <f>'Council Own'!C49</f>
        <v>&lt;List Requirement Here&gt;</v>
      </c>
      <c r="G160" s="288" t="str">
        <f>IF('Council Own'!M49="A","A"," ")</f>
        <v xml:space="preserve"> </v>
      </c>
      <c r="I160" s="280"/>
      <c r="J160" s="341" t="str">
        <f>'Council Own'!C73</f>
        <v>&lt;List Requirement Here&gt;</v>
      </c>
      <c r="K160" s="288" t="str">
        <f>IF('Council Own'!M73="A","A"," ")</f>
        <v xml:space="preserve"> </v>
      </c>
      <c r="M160" s="280"/>
      <c r="N160" s="341" t="str">
        <f>'Council Own'!C97</f>
        <v>&lt;List Requirement Here&gt;</v>
      </c>
      <c r="O160" s="288" t="str">
        <f>IF('Council Own'!M97="A","A"," ")</f>
        <v xml:space="preserve"> </v>
      </c>
      <c r="Q160" s="280"/>
      <c r="R160" s="341" t="str">
        <f>'Council Own'!C121</f>
        <v>&lt;List Requirement Here&gt;</v>
      </c>
      <c r="S160" s="288" t="str">
        <f>IF('Council Own'!M121="A","A"," ")</f>
        <v xml:space="preserve"> </v>
      </c>
    </row>
    <row r="161" spans="1:19" x14ac:dyDescent="0.2">
      <c r="A161" s="280"/>
      <c r="B161" s="341" t="str">
        <f>'Council Own'!C17</f>
        <v>&lt;List Requirement Here&gt;</v>
      </c>
      <c r="C161" s="288" t="str">
        <f>IF('Council Own'!M17="A","A"," ")</f>
        <v xml:space="preserve"> </v>
      </c>
      <c r="E161" s="280"/>
      <c r="F161" s="341" t="str">
        <f>'Council Own'!C50</f>
        <v>&lt;List Requirement Here&gt;</v>
      </c>
      <c r="G161" s="288" t="str">
        <f>IF('Council Own'!M50="A","A"," ")</f>
        <v xml:space="preserve"> </v>
      </c>
      <c r="I161" s="280"/>
      <c r="J161" s="341" t="str">
        <f>'Council Own'!C74</f>
        <v>&lt;List Requirement Here&gt;</v>
      </c>
      <c r="K161" s="288" t="str">
        <f>IF('Council Own'!M68="A","A"," ")</f>
        <v xml:space="preserve"> </v>
      </c>
      <c r="M161" s="280"/>
      <c r="N161" s="341" t="str">
        <f>'Council Own'!C98</f>
        <v>&lt;List Requirement Here&gt;</v>
      </c>
      <c r="O161" s="288" t="str">
        <f>IF('Council Own'!M98="A","A"," ")</f>
        <v xml:space="preserve"> </v>
      </c>
      <c r="Q161" s="280"/>
      <c r="R161" s="341" t="str">
        <f>'Council Own'!C122</f>
        <v>&lt;List Requirement Here&gt;</v>
      </c>
      <c r="S161" s="288" t="str">
        <f>IF('Council Own'!M122="A","A"," ")</f>
        <v xml:space="preserve"> </v>
      </c>
    </row>
    <row r="162" spans="1:19" x14ac:dyDescent="0.2">
      <c r="A162" s="280"/>
      <c r="B162" s="341" t="str">
        <f>'Council Own'!C18</f>
        <v>&lt;List Requirement Here&gt;</v>
      </c>
      <c r="C162" s="288" t="str">
        <f>IF('Council Own'!M18="A","A"," ")</f>
        <v xml:space="preserve"> </v>
      </c>
    </row>
    <row r="163" spans="1:19" x14ac:dyDescent="0.2">
      <c r="A163" s="280">
        <v>4</v>
      </c>
      <c r="B163" s="341" t="str">
        <f>'Council Own'!C19</f>
        <v>&lt;List Requirement Here&gt;</v>
      </c>
      <c r="C163" s="288" t="str">
        <f>IF('Council Own'!M19="A","A","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Own'!M20="A","A"," ")</f>
        <v xml:space="preserve"> </v>
      </c>
      <c r="F164" s="495" t="str">
        <f>'Fun Patches'!C5</f>
        <v>&lt;List Patch Here&gt;</v>
      </c>
      <c r="G164" s="496"/>
      <c r="H164" s="281" t="str">
        <f>IF('Fun Patches'!M5="A","A"," ")</f>
        <v xml:space="preserve"> </v>
      </c>
      <c r="J164" s="487" t="str">
        <f>'Fun Patches'!C24</f>
        <v>&lt;List Patch Here&gt;</v>
      </c>
      <c r="K164" s="488"/>
      <c r="L164" s="288" t="str">
        <f>IF('Fun Patches'!M24="A","A"," ")</f>
        <v xml:space="preserve"> </v>
      </c>
      <c r="N164" s="487" t="str">
        <f>'Fun Patches'!C43</f>
        <v>&lt;List Patch Here&gt;</v>
      </c>
      <c r="O164" s="488"/>
      <c r="P164" s="288" t="str">
        <f>IF('Fun Patches'!M43="A","A"," ")</f>
        <v xml:space="preserve"> </v>
      </c>
    </row>
    <row r="165" spans="1:19" x14ac:dyDescent="0.2">
      <c r="A165" s="280"/>
      <c r="B165" s="341" t="str">
        <f>'Council Own'!C21</f>
        <v>&lt;List Requirement Here&gt;</v>
      </c>
      <c r="C165" s="288" t="str">
        <f>IF('Council Own'!M21="A","A"," ")</f>
        <v xml:space="preserve"> </v>
      </c>
      <c r="F165" s="487" t="str">
        <f>'Fun Patches'!C6</f>
        <v>&lt;List Patch Here&gt;</v>
      </c>
      <c r="G165" s="488"/>
      <c r="H165" s="288" t="str">
        <f>IF('Fun Patches'!M6="A","A"," ")</f>
        <v xml:space="preserve"> </v>
      </c>
      <c r="J165" s="487" t="str">
        <f>'Fun Patches'!C25</f>
        <v>&lt;List Patch Here&gt;</v>
      </c>
      <c r="K165" s="488"/>
      <c r="L165" s="288" t="str">
        <f>IF('Fun Patches'!M25="A","A"," ")</f>
        <v xml:space="preserve"> </v>
      </c>
      <c r="N165" s="487" t="str">
        <f>'Fun Patches'!C44</f>
        <v>&lt;List Patch Here&gt;</v>
      </c>
      <c r="O165" s="488"/>
      <c r="P165" s="288" t="str">
        <f>IF('Fun Patches'!M44="A","A"," ")</f>
        <v xml:space="preserve"> </v>
      </c>
    </row>
    <row r="166" spans="1:19" x14ac:dyDescent="0.2">
      <c r="A166" s="280"/>
      <c r="B166" s="341" t="str">
        <f>'Council Own'!C22</f>
        <v>&lt;List Requirement Here&gt;</v>
      </c>
      <c r="C166" s="288" t="str">
        <f>IF('Council Own'!M22="A","A"," ")</f>
        <v xml:space="preserve"> </v>
      </c>
      <c r="F166" s="487" t="str">
        <f>'Fun Patches'!C7</f>
        <v>&lt;List Patch Here&gt;</v>
      </c>
      <c r="G166" s="488"/>
      <c r="H166" s="288" t="str">
        <f>IF('Fun Patches'!M7="A","A"," ")</f>
        <v xml:space="preserve"> </v>
      </c>
      <c r="J166" s="487" t="str">
        <f>'Fun Patches'!C26</f>
        <v>&lt;List Patch Here&gt;</v>
      </c>
      <c r="K166" s="488"/>
      <c r="L166" s="288" t="str">
        <f>IF('Fun Patches'!M26="A","A"," ")</f>
        <v xml:space="preserve"> </v>
      </c>
      <c r="N166" s="487" t="str">
        <f>'Fun Patches'!C45</f>
        <v>&lt;List Patch Here&gt;</v>
      </c>
      <c r="O166" s="488"/>
      <c r="P166" s="288" t="str">
        <f>IF('Fun Patches'!M45="A","A"," ")</f>
        <v xml:space="preserve"> </v>
      </c>
    </row>
    <row r="167" spans="1:19" x14ac:dyDescent="0.2">
      <c r="A167" s="280">
        <v>5</v>
      </c>
      <c r="B167" s="341" t="str">
        <f>'Council Own'!C23</f>
        <v>&lt;List Requirement Here&gt;</v>
      </c>
      <c r="C167" s="288" t="str">
        <f>IF('Council Own'!M23="A","A"," ")</f>
        <v xml:space="preserve"> </v>
      </c>
      <c r="F167" s="487" t="str">
        <f>'Fun Patches'!C8</f>
        <v>&lt;List Patch Here&gt;</v>
      </c>
      <c r="G167" s="488"/>
      <c r="H167" s="288" t="str">
        <f>IF('Fun Patches'!M8="A","A"," ")</f>
        <v xml:space="preserve"> </v>
      </c>
      <c r="J167" s="487" t="str">
        <f>'Fun Patches'!C27</f>
        <v>&lt;List Patch Here&gt;</v>
      </c>
      <c r="K167" s="488"/>
      <c r="L167" s="288" t="str">
        <f>IF('Fun Patches'!M27="A","A"," ")</f>
        <v xml:space="preserve"> </v>
      </c>
      <c r="N167" s="487" t="str">
        <f>'Fun Patches'!C46</f>
        <v>&lt;List Patch Here&gt;</v>
      </c>
      <c r="O167" s="488"/>
      <c r="P167" s="288" t="str">
        <f>IF('Fun Patches'!M46="A","A"," ")</f>
        <v xml:space="preserve"> </v>
      </c>
    </row>
    <row r="168" spans="1:19" x14ac:dyDescent="0.2">
      <c r="A168" s="280"/>
      <c r="B168" s="341" t="str">
        <f>'Council Own'!C24</f>
        <v>&lt;List Requirement Here&gt;</v>
      </c>
      <c r="C168" s="288" t="str">
        <f>IF('Council Own'!M24="A","A"," ")</f>
        <v xml:space="preserve"> </v>
      </c>
      <c r="F168" s="487" t="str">
        <f>'Fun Patches'!C9</f>
        <v>&lt;List Patch Here&gt;</v>
      </c>
      <c r="G168" s="488"/>
      <c r="H168" s="288" t="str">
        <f>IF('Fun Patches'!M9="A","A"," ")</f>
        <v xml:space="preserve"> </v>
      </c>
      <c r="J168" s="487" t="str">
        <f>'Fun Patches'!C28</f>
        <v>&lt;List Patch Here&gt;</v>
      </c>
      <c r="K168" s="488"/>
      <c r="L168" s="288" t="str">
        <f>IF('Fun Patches'!M28="A","A"," ")</f>
        <v xml:space="preserve"> </v>
      </c>
      <c r="N168" s="495" t="str">
        <f>'Fun Patches'!C47</f>
        <v>&lt;List Patch Here&gt;</v>
      </c>
      <c r="O168" s="496"/>
      <c r="P168" s="281" t="str">
        <f>IF('Fun Patches'!M47="A","A"," ")</f>
        <v xml:space="preserve"> </v>
      </c>
    </row>
    <row r="169" spans="1:19" x14ac:dyDescent="0.2">
      <c r="A169" s="280"/>
      <c r="B169" s="341" t="str">
        <f>'Council Own'!C25</f>
        <v>&lt;List Requirement Here&gt;</v>
      </c>
      <c r="C169" s="288" t="str">
        <f>IF('Council Own'!M25="A","A"," ")</f>
        <v xml:space="preserve"> </v>
      </c>
      <c r="F169" s="487" t="str">
        <f>'Fun Patches'!C10</f>
        <v>&lt;List Patch Here&gt;</v>
      </c>
      <c r="G169" s="488"/>
      <c r="H169" s="288" t="str">
        <f>IF('Fun Patches'!M10="A","A"," ")</f>
        <v xml:space="preserve"> </v>
      </c>
      <c r="J169" s="487" t="str">
        <f>'Fun Patches'!C29</f>
        <v>&lt;List Patch Here&gt;</v>
      </c>
      <c r="K169" s="488"/>
      <c r="L169" s="288" t="str">
        <f>IF('Fun Patches'!M29="A","A"," ")</f>
        <v xml:space="preserve"> </v>
      </c>
      <c r="N169" s="487" t="str">
        <f>'Fun Patches'!C48</f>
        <v>&lt;List Patch Here&gt;</v>
      </c>
      <c r="O169" s="488"/>
      <c r="P169" s="288" t="str">
        <f>IF('Fun Patches'!M48="A","A"," ")</f>
        <v xml:space="preserve"> </v>
      </c>
    </row>
    <row r="170" spans="1:19" ht="12.75" customHeight="1" x14ac:dyDescent="0.2">
      <c r="A170" s="280"/>
      <c r="B170" s="341" t="str">
        <f>'Council Own'!C26</f>
        <v>&lt;List Requirement Here&gt;</v>
      </c>
      <c r="C170" s="288" t="str">
        <f>IF('Council Own'!M26="A","A"," ")</f>
        <v xml:space="preserve"> </v>
      </c>
      <c r="F170" s="487" t="str">
        <f>'Fun Patches'!C11</f>
        <v>&lt;List Patch Here&gt;</v>
      </c>
      <c r="G170" s="488"/>
      <c r="H170" s="288" t="str">
        <f>IF('Fun Patches'!M11="A","A"," ")</f>
        <v xml:space="preserve"> </v>
      </c>
      <c r="J170" s="487" t="str">
        <f>'Fun Patches'!C30</f>
        <v>&lt;List Patch Here&gt;</v>
      </c>
      <c r="K170" s="488"/>
      <c r="L170" s="288" t="str">
        <f>IF('Fun Patches'!M30="A","A"," ")</f>
        <v xml:space="preserve"> </v>
      </c>
      <c r="N170" s="487" t="str">
        <f>'Fun Patches'!C49</f>
        <v>&lt;List Patch Here&gt;</v>
      </c>
      <c r="O170" s="488"/>
      <c r="P170" s="288" t="str">
        <f>IF('Fun Patches'!M49="A","A"," ")</f>
        <v xml:space="preserve"> </v>
      </c>
    </row>
    <row r="171" spans="1:19" ht="12.75" customHeight="1" x14ac:dyDescent="0.2">
      <c r="F171" s="487" t="str">
        <f>'Fun Patches'!C12</f>
        <v>&lt;List Patch Here&gt;</v>
      </c>
      <c r="G171" s="488"/>
      <c r="H171" s="288" t="str">
        <f>IF('Fun Patches'!M12="A","A"," ")</f>
        <v xml:space="preserve"> </v>
      </c>
      <c r="J171" s="487" t="str">
        <f>'Fun Patches'!C31</f>
        <v>&lt;List Patch Here&gt;</v>
      </c>
      <c r="K171" s="488"/>
      <c r="L171" s="288" t="str">
        <f>IF('Fun Patches'!M31="A","A"," ")</f>
        <v xml:space="preserve"> </v>
      </c>
      <c r="N171" s="487" t="str">
        <f>'Fun Patches'!C50</f>
        <v>&lt;List Patch Here&gt;</v>
      </c>
      <c r="O171" s="488"/>
      <c r="P171" s="288" t="str">
        <f>IF('Fun Patches'!M50="A","A"," ")</f>
        <v xml:space="preserve"> </v>
      </c>
    </row>
    <row r="172" spans="1:19" x14ac:dyDescent="0.2">
      <c r="A172" s="509" t="s">
        <v>81</v>
      </c>
      <c r="B172" s="510"/>
      <c r="C172" s="510"/>
      <c r="F172" s="487" t="str">
        <f>'Fun Patches'!C13</f>
        <v>&lt;List Patch Here&gt;</v>
      </c>
      <c r="G172" s="488"/>
      <c r="H172" s="288" t="str">
        <f>IF('Fun Patches'!M13="A","A"," ")</f>
        <v xml:space="preserve"> </v>
      </c>
      <c r="J172" s="487" t="str">
        <f>'Fun Patches'!C32</f>
        <v>&lt;List Patch Here&gt;</v>
      </c>
      <c r="K172" s="488"/>
      <c r="L172" s="288" t="str">
        <f>IF('Fun Patches'!M32="A","A"," ")</f>
        <v xml:space="preserve"> </v>
      </c>
      <c r="N172" s="487" t="str">
        <f>'Fun Patches'!C51</f>
        <v>&lt;List Patch Here&gt;</v>
      </c>
      <c r="O172" s="488"/>
      <c r="P172" s="288" t="str">
        <f>IF('Fun Patches'!M51="A","A"," ")</f>
        <v xml:space="preserve"> </v>
      </c>
    </row>
    <row r="173" spans="1:19" x14ac:dyDescent="0.2">
      <c r="A173" s="500" t="s">
        <v>82</v>
      </c>
      <c r="B173" s="501"/>
      <c r="C173" s="502"/>
      <c r="F173" s="487" t="str">
        <f>'Fun Patches'!C14</f>
        <v>&lt;List Patch Here&gt;</v>
      </c>
      <c r="G173" s="488"/>
      <c r="H173" s="288" t="str">
        <f>IF('Fun Patches'!M14="A","A"," ")</f>
        <v xml:space="preserve"> </v>
      </c>
      <c r="J173" s="487" t="str">
        <f>'Fun Patches'!C33</f>
        <v>&lt;List Patch Here&gt;</v>
      </c>
      <c r="K173" s="488"/>
      <c r="L173" s="288" t="str">
        <f>IF('Fun Patches'!M33="A","A"," ")</f>
        <v xml:space="preserve"> </v>
      </c>
      <c r="N173" s="487" t="str">
        <f>'Fun Patches'!C52</f>
        <v>&lt;List Patch Here&gt;</v>
      </c>
      <c r="O173" s="488"/>
      <c r="P173" s="288" t="str">
        <f>IF('Fun Patches'!M52="A","A"," ")</f>
        <v xml:space="preserve"> </v>
      </c>
    </row>
    <row r="174" spans="1:19" x14ac:dyDescent="0.2">
      <c r="A174" s="500" t="s">
        <v>83</v>
      </c>
      <c r="B174" s="501"/>
      <c r="C174" s="502"/>
      <c r="F174" s="487" t="str">
        <f>'Fun Patches'!C15</f>
        <v>&lt;List Patch Here&gt;</v>
      </c>
      <c r="G174" s="488"/>
      <c r="H174" s="288" t="str">
        <f>IF('Fun Patches'!M15="A","A"," ")</f>
        <v xml:space="preserve"> </v>
      </c>
      <c r="J174" s="487" t="str">
        <f>'Fun Patches'!C34</f>
        <v>&lt;List Patch Here&gt;</v>
      </c>
      <c r="K174" s="488"/>
      <c r="L174" s="288" t="str">
        <f>IF('Fun Patches'!M34="A","A"," ")</f>
        <v xml:space="preserve"> </v>
      </c>
      <c r="N174" s="487" t="str">
        <f>'Fun Patches'!C53</f>
        <v>&lt;List Patch Here&gt;</v>
      </c>
      <c r="O174" s="488"/>
      <c r="P174" s="288" t="str">
        <f>IF('Fun Patches'!M53="A","A"," ")</f>
        <v xml:space="preserve"> </v>
      </c>
    </row>
    <row r="175" spans="1:19" x14ac:dyDescent="0.2">
      <c r="A175" s="497" t="s">
        <v>84</v>
      </c>
      <c r="B175" s="498"/>
      <c r="C175" s="499"/>
      <c r="F175" s="487" t="str">
        <f>'Fun Patches'!C16</f>
        <v>&lt;List Patch Here&gt;</v>
      </c>
      <c r="G175" s="488"/>
      <c r="H175" s="288" t="str">
        <f>IF('Fun Patches'!M16="A","A"," ")</f>
        <v xml:space="preserve"> </v>
      </c>
      <c r="J175" s="487" t="str">
        <f>'Fun Patches'!C35</f>
        <v>&lt;List Patch Here&gt;</v>
      </c>
      <c r="K175" s="488"/>
      <c r="L175" s="288" t="str">
        <f>IF('Fun Patches'!M35="A","A"," ")</f>
        <v xml:space="preserve"> </v>
      </c>
      <c r="N175" s="487" t="str">
        <f>'Fun Patches'!C54</f>
        <v>&lt;List Patch Here&gt;</v>
      </c>
      <c r="O175" s="488"/>
      <c r="P175" s="288" t="str">
        <f>IF('Fun Patches'!M54="A","A"," ")</f>
        <v xml:space="preserve"> </v>
      </c>
    </row>
    <row r="176" spans="1:19" x14ac:dyDescent="0.2">
      <c r="F176" s="495" t="str">
        <f>'Fun Patches'!C17</f>
        <v>&lt;List Patch Here&gt;</v>
      </c>
      <c r="G176" s="496"/>
      <c r="H176" s="281" t="str">
        <f>IF('Fun Patches'!M17="A","A"," ")</f>
        <v xml:space="preserve"> </v>
      </c>
      <c r="J176" s="487" t="str">
        <f>'Fun Patches'!C36</f>
        <v>&lt;List Patch Here&gt;</v>
      </c>
      <c r="K176" s="488"/>
      <c r="L176" s="288" t="str">
        <f>IF('Fun Patches'!M36="A","A"," ")</f>
        <v xml:space="preserve"> </v>
      </c>
    </row>
    <row r="177" spans="6:12" x14ac:dyDescent="0.2">
      <c r="F177" s="487" t="str">
        <f>'Fun Patches'!C18</f>
        <v>&lt;List Patch Here&gt;</v>
      </c>
      <c r="G177" s="488"/>
      <c r="H177" s="288" t="str">
        <f>IF('Fun Patches'!M18="A","A"," ")</f>
        <v xml:space="preserve"> </v>
      </c>
      <c r="J177" s="487" t="str">
        <f>'Fun Patches'!C37</f>
        <v>&lt;List Patch Here&gt;</v>
      </c>
      <c r="K177" s="488"/>
      <c r="L177" s="288" t="str">
        <f>IF('Fun Patches'!M37="A","A"," ")</f>
        <v xml:space="preserve"> </v>
      </c>
    </row>
    <row r="178" spans="6:12" x14ac:dyDescent="0.2">
      <c r="F178" s="487" t="str">
        <f>'Fun Patches'!C19</f>
        <v>&lt;List Patch Here&gt;</v>
      </c>
      <c r="G178" s="488"/>
      <c r="H178" s="288" t="str">
        <f>IF('Fun Patches'!M19="A","A"," ")</f>
        <v xml:space="preserve"> </v>
      </c>
      <c r="J178" s="487" t="str">
        <f>'Fun Patches'!C38</f>
        <v>&lt;List Patch Here&gt;</v>
      </c>
      <c r="K178" s="488"/>
      <c r="L178" s="288" t="str">
        <f>IF('Fun Patches'!M38="A","A"," ")</f>
        <v xml:space="preserve"> </v>
      </c>
    </row>
    <row r="179" spans="6:12" x14ac:dyDescent="0.2">
      <c r="F179" s="487" t="str">
        <f>'Fun Patches'!C20</f>
        <v>&lt;List Patch Here&gt;</v>
      </c>
      <c r="G179" s="488"/>
      <c r="H179" s="288" t="str">
        <f>IF('Fun Patches'!M20="A","A"," ")</f>
        <v xml:space="preserve"> </v>
      </c>
      <c r="J179" s="487" t="str">
        <f>'Fun Patches'!C39</f>
        <v>&lt;List Patch Here&gt;</v>
      </c>
      <c r="K179" s="488"/>
      <c r="L179" s="288" t="str">
        <f>IF('Fun Patches'!M39="A","A"," ")</f>
        <v xml:space="preserve"> </v>
      </c>
    </row>
    <row r="180" spans="6:12" x14ac:dyDescent="0.2">
      <c r="F180" s="487" t="str">
        <f>'Fun Patches'!C21</f>
        <v>&lt;List Patch Here&gt;</v>
      </c>
      <c r="G180" s="488"/>
      <c r="H180" s="288" t="str">
        <f>IF('Fun Patches'!M21="A","A"," ")</f>
        <v xml:space="preserve"> </v>
      </c>
      <c r="J180" s="487" t="str">
        <f>'Fun Patches'!C40</f>
        <v>&lt;List Patch Here&gt;</v>
      </c>
      <c r="K180" s="488"/>
      <c r="L180" s="288" t="str">
        <f>IF('Fun Patches'!M40="A","A"," ")</f>
        <v xml:space="preserve"> </v>
      </c>
    </row>
    <row r="181" spans="6:12" x14ac:dyDescent="0.2">
      <c r="F181" s="487" t="str">
        <f>'Fun Patches'!C22</f>
        <v>&lt;List Patch Here&gt;</v>
      </c>
      <c r="G181" s="488"/>
      <c r="H181" s="288" t="str">
        <f>IF('Fun Patches'!M22="A","A"," ")</f>
        <v xml:space="preserve"> </v>
      </c>
      <c r="J181" s="487" t="str">
        <f>'Fun Patches'!C41</f>
        <v>&lt;List Patch Here&gt;</v>
      </c>
      <c r="K181" s="488"/>
      <c r="L181" s="288" t="str">
        <f>IF('Fun Patches'!M41="A","A"," ")</f>
        <v xml:space="preserve"> </v>
      </c>
    </row>
    <row r="182" spans="6:12" x14ac:dyDescent="0.2">
      <c r="F182" s="487" t="str">
        <f>'Fun Patches'!C23</f>
        <v>&lt;List Patch Here&gt;</v>
      </c>
      <c r="G182" s="488"/>
      <c r="H182" s="288" t="str">
        <f>IF('Fun Patches'!M23="A","A"," ")</f>
        <v xml:space="preserve"> </v>
      </c>
      <c r="J182" s="487" t="str">
        <f>'Fun Patches'!C42</f>
        <v>&lt;List Patch Here&gt;</v>
      </c>
      <c r="K182" s="488"/>
      <c r="L182" s="288" t="str">
        <f>IF('Fun Patches'!M42="A","A","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iZ7avPt4liEI+QJ0PEOgwYdz58rfCmDDBU/3MBL1rC/9hv2Y9lxJ7d3DCS3Rm3SbZDK2NrjymNBWjZiL4jFG3A==" saltValue="eXEsPPyNxQgfdq1wUt2Ivg=="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Q70:S70"/>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366"/>
  <sheetViews>
    <sheetView showGridLines="0" topLeftCell="A70" zoomScale="90" zoomScaleNormal="90" workbookViewId="0">
      <selection activeCell="A76" sqref="A76:B76"/>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11</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IF(Badges!N58="A","A"," ")</f>
        <v xml:space="preserve"> </v>
      </c>
      <c r="I4" s="280"/>
      <c r="J4" s="283" t="str">
        <f>Badges!C132</f>
        <v>Make a pinch pot</v>
      </c>
      <c r="K4" s="281" t="str">
        <f>IF(Badges!N132="A","A"," ")</f>
        <v xml:space="preserve"> </v>
      </c>
      <c r="M4" s="280"/>
      <c r="N4" s="283" t="str">
        <f>Badges!C205</f>
        <v>GORP</v>
      </c>
      <c r="O4" s="281" t="str">
        <f>IF(Badges!N205="A","A"," ")</f>
        <v xml:space="preserve"> </v>
      </c>
      <c r="Q4" s="280"/>
      <c r="R4" s="283" t="str">
        <f>Badges!C279</f>
        <v>If you have a pet of your own, make</v>
      </c>
      <c r="S4" s="281" t="str">
        <f>IF(Badges!N279="A","A"," ")</f>
        <v xml:space="preserve"> </v>
      </c>
      <c r="T4" s="526"/>
      <c r="U4" s="526"/>
    </row>
    <row r="5" spans="1:21" ht="12.75" customHeight="1" x14ac:dyDescent="0.2">
      <c r="A5" s="514" t="str">
        <f>Summary!A5</f>
        <v>Computer Expert</v>
      </c>
      <c r="B5" s="515"/>
      <c r="C5" s="330" t="str">
        <f>IF(Badges!N28="C","C",IF(Badges!N28="P","P",""))</f>
        <v/>
      </c>
      <c r="E5" s="280"/>
      <c r="F5" s="283" t="str">
        <f>Badges!C59</f>
        <v>Ask a dancer for help</v>
      </c>
      <c r="G5" s="281" t="str">
        <f>IF(Badges!N59="A","A"," ")</f>
        <v xml:space="preserve"> </v>
      </c>
      <c r="I5" s="280"/>
      <c r="J5" s="283" t="str">
        <f>Badges!C133</f>
        <v>Make a coil pot</v>
      </c>
      <c r="K5" s="281" t="str">
        <f>IF(Badges!N133="A","A"," ")</f>
        <v xml:space="preserve"> </v>
      </c>
      <c r="M5" s="280"/>
      <c r="N5" s="283" t="str">
        <f>Badges!C206</f>
        <v>Make a "walking salad"</v>
      </c>
      <c r="O5" s="281" t="str">
        <f>IF(Badges!N206="A","A"," ")</f>
        <v xml:space="preserve"> </v>
      </c>
      <c r="Q5" s="280"/>
      <c r="R5" s="283" t="str">
        <f>Badges!C280</f>
        <v>Volunteer to feed someone else's</v>
      </c>
      <c r="S5" s="281" t="str">
        <f>IF(Badges!N280="A","A"," ")</f>
        <v xml:space="preserve"> </v>
      </c>
      <c r="T5" s="526"/>
      <c r="U5" s="526"/>
    </row>
    <row r="6" spans="1:21" ht="12.75" customHeight="1" x14ac:dyDescent="0.2">
      <c r="A6" s="503" t="str">
        <f>Summary!A6</f>
        <v>My Best Self</v>
      </c>
      <c r="B6" s="504"/>
      <c r="C6" s="282" t="str">
        <f>IF(Badges!N51="C","C",IF(Badges!N51="P","P",""))</f>
        <v/>
      </c>
      <c r="E6" s="280"/>
      <c r="F6" s="283" t="str">
        <f>Badges!C60</f>
        <v>Try "dancersise"</v>
      </c>
      <c r="G6" s="281" t="str">
        <f>IF(Badges!N60="A","A"," ")</f>
        <v xml:space="preserve"> </v>
      </c>
      <c r="I6" s="280"/>
      <c r="J6" s="283" t="str">
        <f>Badges!C134</f>
        <v>Make a slab pot</v>
      </c>
      <c r="K6" s="281" t="str">
        <f>IF(Badges!N134="A","A"," ")</f>
        <v xml:space="preserve"> </v>
      </c>
      <c r="M6" s="280"/>
      <c r="N6" s="283" t="str">
        <f>Badges!C207</f>
        <v>Bring a "nose-bag lunch"</v>
      </c>
      <c r="O6" s="281" t="str">
        <f>IF(Badges!N207="A","A"," ")</f>
        <v xml:space="preserve"> </v>
      </c>
      <c r="Q6" s="280"/>
      <c r="R6" s="283" t="str">
        <f>Badges!C281</f>
        <v>Make a pet budget for two pets</v>
      </c>
      <c r="S6" s="281" t="str">
        <f>IF(Badges!N281="A","A"," ")</f>
        <v xml:space="preserve"> </v>
      </c>
      <c r="T6" s="526"/>
      <c r="U6" s="526"/>
    </row>
    <row r="7" spans="1:21" x14ac:dyDescent="0.2">
      <c r="A7" s="503" t="str">
        <f>Summary!A7</f>
        <v>Dancer</v>
      </c>
      <c r="B7" s="504"/>
      <c r="C7" s="282" t="str">
        <f>IF(Badges!N74="C","C",IF(Badges!N74="P","P",""))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IF(Badges!N97="C","C",IF(Badges!N97="P","P",""))</f>
        <v/>
      </c>
      <c r="E8" s="280"/>
      <c r="F8" s="283" t="str">
        <f>Badges!C62</f>
        <v>Head to the studio</v>
      </c>
      <c r="G8" s="281" t="str">
        <f>IF(Badges!N62="A","A"," ")</f>
        <v xml:space="preserve"> </v>
      </c>
      <c r="I8" s="280"/>
      <c r="J8" s="283" t="str">
        <f>Badges!C136</f>
        <v>Decorate a tile</v>
      </c>
      <c r="K8" s="281" t="str">
        <f>IF(Badges!N136="A","A"," ")</f>
        <v xml:space="preserve"> </v>
      </c>
      <c r="M8" s="280"/>
      <c r="N8" s="283" t="str">
        <f>Badges!C209</f>
        <v>Have a scavenger hunt</v>
      </c>
      <c r="O8" s="281" t="str">
        <f>IF(Badges!N209="A","A"," ")</f>
        <v xml:space="preserve"> </v>
      </c>
      <c r="Q8" s="280">
        <v>1</v>
      </c>
      <c r="R8" s="283" t="str">
        <f>Badges!C285</f>
        <v>Try a scavenger hunt</v>
      </c>
      <c r="S8" s="294"/>
    </row>
    <row r="9" spans="1:21" x14ac:dyDescent="0.2">
      <c r="A9" s="512" t="str">
        <f>Summary!A9</f>
        <v>My Family Story</v>
      </c>
      <c r="B9" s="513"/>
      <c r="C9" s="329" t="str">
        <f>IF(Badges!N120="C","C",IF(Badges!N120="P","P",""))</f>
        <v/>
      </c>
      <c r="E9" s="280"/>
      <c r="F9" s="283" t="str">
        <f>Badges!C63</f>
        <v>Team up with an adult to find</v>
      </c>
      <c r="G9" s="281" t="str">
        <f>IF(Badges!N63="A","A"," ")</f>
        <v xml:space="preserve"> </v>
      </c>
      <c r="I9" s="280"/>
      <c r="J9" s="283" t="str">
        <f>Badges!C137</f>
        <v>Make a pinch or slab sculpture</v>
      </c>
      <c r="K9" s="281" t="str">
        <f>IF(Badges!N137="A","A"," ")</f>
        <v xml:space="preserve"> </v>
      </c>
      <c r="M9" s="280"/>
      <c r="N9" s="283" t="str">
        <f>Badges!C210</f>
        <v>Play "I Spy"</v>
      </c>
      <c r="O9" s="281" t="str">
        <f>IF(Badges!N210="A","A"," ")</f>
        <v xml:space="preserve"> </v>
      </c>
      <c r="Q9" s="280"/>
      <c r="R9" s="283" t="str">
        <f>Badges!C286</f>
        <v>Find it</v>
      </c>
      <c r="S9" s="281" t="str">
        <f>IF(Badges!N286="A","A"," ")</f>
        <v xml:space="preserve"> </v>
      </c>
    </row>
    <row r="10" spans="1:21" x14ac:dyDescent="0.2">
      <c r="A10" s="505" t="str">
        <f>Summary!A10</f>
        <v>It's Your Planet -- Love It!</v>
      </c>
      <c r="B10" s="505"/>
      <c r="C10" s="505"/>
      <c r="E10" s="280"/>
      <c r="F10" s="283" t="str">
        <f>Badges!C64</f>
        <v>Pretend you're a Girl Scout</v>
      </c>
      <c r="G10" s="281" t="str">
        <f>IF(Badges!N64="A","A"," ")</f>
        <v xml:space="preserve"> </v>
      </c>
      <c r="I10" s="280"/>
      <c r="J10" s="283" t="str">
        <f>Badges!C138</f>
        <v>Make beads for jewelry</v>
      </c>
      <c r="K10" s="281" t="str">
        <f>IF(Badges!N138="A","A"," ")</f>
        <v xml:space="preserve"> </v>
      </c>
      <c r="M10" s="280"/>
      <c r="N10" s="283" t="str">
        <f>Badges!C211</f>
        <v>Do a detective hike</v>
      </c>
      <c r="O10" s="281" t="str">
        <f>IF(Badges!N211="A","A"," ")</f>
        <v xml:space="preserve"> </v>
      </c>
      <c r="Q10" s="280"/>
      <c r="R10" s="283" t="str">
        <f>Badges!C287</f>
        <v>See it</v>
      </c>
      <c r="S10" s="281" t="str">
        <f>IF(Badges!N287="A","A"," ")</f>
        <v xml:space="preserve"> </v>
      </c>
    </row>
    <row r="11" spans="1:21" x14ac:dyDescent="0.2">
      <c r="A11" s="514" t="str">
        <f>Summary!A11</f>
        <v>Potter</v>
      </c>
      <c r="B11" s="515"/>
      <c r="C11" s="330" t="str">
        <f>IF(Badges!N144="C","C",IF(Badges!N144="P","P",""))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IF(Badges!N288="A","A"," ")</f>
        <v xml:space="preserve"> </v>
      </c>
    </row>
    <row r="12" spans="1:21" x14ac:dyDescent="0.2">
      <c r="A12" s="503" t="str">
        <f>Summary!A12</f>
        <v>Household Elf</v>
      </c>
      <c r="B12" s="504"/>
      <c r="C12" s="282" t="str">
        <f>IF(Badges!N167="C","C",IF(Badges!N167="P","P",""))</f>
        <v/>
      </c>
      <c r="E12" s="280"/>
      <c r="F12" s="283" t="str">
        <f>Badges!C66</f>
        <v>Create a special-occasion dance</v>
      </c>
      <c r="G12" s="281" t="str">
        <f>IF(Badges!N66="A","A"," ")</f>
        <v xml:space="preserve"> </v>
      </c>
      <c r="I12" s="280"/>
      <c r="J12" s="283" t="str">
        <f>Badges!C140</f>
        <v>Dip your pottery</v>
      </c>
      <c r="K12" s="281" t="str">
        <f>IF(Badges!N140="A","A","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IF(Badges!N190="C","C",IF(Badges!N190="P","P",""))</f>
        <v/>
      </c>
      <c r="E13" s="280"/>
      <c r="F13" s="283" t="str">
        <f>Badges!C67</f>
        <v>Use dance to tell a story</v>
      </c>
      <c r="G13" s="281" t="str">
        <f>IF(Badges!N67="A","A"," ")</f>
        <v xml:space="preserve"> </v>
      </c>
      <c r="I13" s="280"/>
      <c r="J13" s="283" t="str">
        <f>Badges!C141</f>
        <v>Paint on glaze</v>
      </c>
      <c r="K13" s="281" t="str">
        <f>IF(Badges!N141="A","A"," ")</f>
        <v xml:space="preserve"> </v>
      </c>
      <c r="M13" s="280"/>
      <c r="N13" s="283" t="str">
        <f>Badges!C216</f>
        <v>Set your alarm</v>
      </c>
      <c r="O13" s="281" t="str">
        <f>IF(Badges!N216="A","A"," ")</f>
        <v xml:space="preserve"> </v>
      </c>
      <c r="Q13" s="280"/>
      <c r="R13" s="283" t="str">
        <f>Badges!C290</f>
        <v>Get a clue</v>
      </c>
      <c r="S13" s="281" t="str">
        <f>IF(Badges!N290="A","A"," ")</f>
        <v xml:space="preserve"> </v>
      </c>
    </row>
    <row r="14" spans="1:21" x14ac:dyDescent="0.2">
      <c r="A14" s="503" t="str">
        <f>Summary!A14</f>
        <v>Hiker</v>
      </c>
      <c r="B14" s="504"/>
      <c r="C14" s="282" t="str">
        <f>IF(Badges!N213="C","C",IF(Badges!N213="P","P",""))</f>
        <v/>
      </c>
      <c r="E14" s="280"/>
      <c r="F14" s="283" t="str">
        <f>Badges!C68</f>
        <v>Make up a dance to your favorite</v>
      </c>
      <c r="G14" s="281" t="str">
        <f>IF(Badges!N68="A","A"," ")</f>
        <v xml:space="preserve"> </v>
      </c>
      <c r="I14" s="280"/>
      <c r="J14" s="283" t="str">
        <f>Badges!C142</f>
        <v>Sponge paint your pottery</v>
      </c>
      <c r="K14" s="281" t="str">
        <f>IF(Badges!N142="A","A"," ")</f>
        <v xml:space="preserve"> </v>
      </c>
      <c r="M14" s="280"/>
      <c r="N14" s="283" t="str">
        <f>Badges!C217</f>
        <v>Lay out your clothes</v>
      </c>
      <c r="O14" s="281" t="str">
        <f>IF(Badges!N217="A","A"," ")</f>
        <v xml:space="preserve"> </v>
      </c>
      <c r="Q14" s="280"/>
      <c r="R14" s="283" t="str">
        <f>Badges!C291</f>
        <v>Mystery box</v>
      </c>
      <c r="S14" s="281" t="str">
        <f>IF(Badges!N291="A","A"," ")</f>
        <v xml:space="preserve"> </v>
      </c>
    </row>
    <row r="15" spans="1:21" x14ac:dyDescent="0.2">
      <c r="A15" s="512" t="str">
        <f>Summary!A15</f>
        <v>My Great Day</v>
      </c>
      <c r="B15" s="513"/>
      <c r="C15" s="329" t="str">
        <f>IF(Badges!N236="C","C",IF(Badges!N236="P","P",""))</f>
        <v/>
      </c>
      <c r="E15" s="280">
        <v>5</v>
      </c>
      <c r="F15" s="283" t="str">
        <f>Badges!C69</f>
        <v>Show your moves</v>
      </c>
      <c r="G15" s="294"/>
      <c r="I15" s="489" t="str">
        <f>Badges!B145</f>
        <v>Household Elf</v>
      </c>
      <c r="J15" s="490"/>
      <c r="K15" s="490"/>
      <c r="M15" s="280"/>
      <c r="N15" s="283" t="str">
        <f>Badges!C218</f>
        <v>Make your bed</v>
      </c>
      <c r="O15" s="281" t="str">
        <f>IF(Badges!N218="A","A"," ")</f>
        <v xml:space="preserve"> </v>
      </c>
      <c r="Q15" s="280"/>
      <c r="R15" s="283" t="str">
        <f>Badges!C292</f>
        <v>Who's who</v>
      </c>
      <c r="S15" s="281" t="str">
        <f>IF(Badges!N292="A","A"," ")</f>
        <v xml:space="preserve"> </v>
      </c>
    </row>
    <row r="16" spans="1:21" x14ac:dyDescent="0.2">
      <c r="A16" s="505" t="str">
        <f>Summary!A16</f>
        <v>It's Your Story -- Tell It!</v>
      </c>
      <c r="B16" s="505"/>
      <c r="C16" s="505"/>
      <c r="E16" s="280"/>
      <c r="F16" s="283" t="str">
        <f>Badges!C70</f>
        <v>Throw a dance party</v>
      </c>
      <c r="G16" s="281" t="str">
        <f>IF(Badges!N70="A","A","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IF(Badges!N260="C","C",IF(Badges!N260="P","P",""))</f>
        <v/>
      </c>
      <c r="E17" s="280"/>
      <c r="F17" s="283" t="str">
        <f>Badges!C71</f>
        <v>Perform a dance show for your</v>
      </c>
      <c r="G17" s="281" t="str">
        <f>IF(Badges!N71="A","A"," ")</f>
        <v xml:space="preserve"> </v>
      </c>
      <c r="I17" s="280"/>
      <c r="J17" s="283" t="str">
        <f>Badges!C147</f>
        <v>Be a light-saver</v>
      </c>
      <c r="K17" s="281" t="str">
        <f>IF(Badges!N146="A","A"," ")</f>
        <v xml:space="preserve"> </v>
      </c>
      <c r="M17" s="280"/>
      <c r="N17" s="283" t="str">
        <f>Badges!C220</f>
        <v>Sort your school supplies</v>
      </c>
      <c r="O17" s="281" t="str">
        <f>IF(Badges!N220="A","A"," ")</f>
        <v xml:space="preserve"> </v>
      </c>
      <c r="Q17" s="280"/>
      <c r="R17" s="283" t="str">
        <f>Badges!C294</f>
        <v>Pin the tail on…</v>
      </c>
      <c r="S17" s="281" t="str">
        <f>IF(Badges!N294="A","A"," ")</f>
        <v xml:space="preserve"> </v>
      </c>
    </row>
    <row r="18" spans="1:19" x14ac:dyDescent="0.2">
      <c r="A18" s="503" t="str">
        <f>Summary!A18</f>
        <v>Pets</v>
      </c>
      <c r="B18" s="504"/>
      <c r="C18" s="282" t="str">
        <f>IF(Badges!N283="C","C",IF(Badges!N283="P","P",""))</f>
        <v/>
      </c>
      <c r="E18" s="280"/>
      <c r="F18" s="283" t="str">
        <f>Badges!C72</f>
        <v>Perform a dance for your family</v>
      </c>
      <c r="G18" s="281" t="str">
        <f>IF(Badges!N72="A","A"," ")</f>
        <v xml:space="preserve"> </v>
      </c>
      <c r="I18" s="280"/>
      <c r="J18" s="283" t="str">
        <f>Badges!C148</f>
        <v>Go on an energy scavenger hunt</v>
      </c>
      <c r="K18" s="281" t="str">
        <f>IF(Badges!N147="A","A"," ")</f>
        <v xml:space="preserve"> </v>
      </c>
      <c r="M18" s="280"/>
      <c r="N18" s="283" t="str">
        <f>Badges!C221</f>
        <v>Make and label play-stuff bins</v>
      </c>
      <c r="O18" s="281" t="str">
        <f>IF(Badges!N221="A","A"," ")</f>
        <v xml:space="preserve"> </v>
      </c>
      <c r="Q18" s="280"/>
      <c r="R18" s="283" t="str">
        <f>Badges!C295</f>
        <v>Heat things up</v>
      </c>
      <c r="S18" s="281" t="str">
        <f>IF(Badges!N295="A","A"," ")</f>
        <v xml:space="preserve"> </v>
      </c>
    </row>
    <row r="19" spans="1:19" x14ac:dyDescent="0.2">
      <c r="A19" s="503" t="str">
        <f>Summary!A19</f>
        <v>Making Games</v>
      </c>
      <c r="B19" s="504"/>
      <c r="C19" s="282" t="str">
        <f>IF(Badges!N306="C","C",IF(Badges!N306="P","P",""))</f>
        <v/>
      </c>
      <c r="E19" s="489" t="str">
        <f>Badges!B75</f>
        <v>Home Scientist</v>
      </c>
      <c r="F19" s="490"/>
      <c r="G19" s="490"/>
      <c r="I19" s="280"/>
      <c r="J19" s="283" t="str">
        <f>Badges!C149</f>
        <v>Find out about three ways to use</v>
      </c>
      <c r="K19" s="281" t="str">
        <f>IF(Badges!N148="A","A"," ")</f>
        <v xml:space="preserve"> </v>
      </c>
      <c r="M19" s="280"/>
      <c r="N19" s="283" t="str">
        <f>Badges!C222</f>
        <v>Organize your clothes</v>
      </c>
      <c r="O19" s="281" t="str">
        <f>IF(Badges!N222="A","A"," ")</f>
        <v xml:space="preserve"> </v>
      </c>
      <c r="Q19" s="280"/>
      <c r="R19" s="283" t="str">
        <f>Badges!C296</f>
        <v>Race day</v>
      </c>
      <c r="S19" s="281" t="str">
        <f>IF(Badges!N296="A","A"," ")</f>
        <v xml:space="preserve"> </v>
      </c>
    </row>
    <row r="20" spans="1:19" x14ac:dyDescent="0.2">
      <c r="A20" s="503" t="str">
        <f>Summary!A20</f>
        <v>Inventor</v>
      </c>
      <c r="B20" s="504"/>
      <c r="C20" s="282" t="str">
        <f>IF(Badges!N329="C","C",IF(Badges!N329="P","P",""))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IF(Badges!N352="C","C",IF(Badges!N352="P","P",""))</f>
        <v/>
      </c>
      <c r="E21" s="280"/>
      <c r="F21" s="283" t="str">
        <f>Badges!C77</f>
        <v>Make a salad dressing</v>
      </c>
      <c r="G21" s="281" t="str">
        <f>IF(Badges!N77="A","A"," ")</f>
        <v xml:space="preserve"> </v>
      </c>
      <c r="I21" s="280"/>
      <c r="J21" s="283" t="str">
        <f>Badges!C151</f>
        <v>Use less water by taking shorter</v>
      </c>
      <c r="K21" s="281" t="str">
        <f>IF(Badges!N150="A","A"," ")</f>
        <v xml:space="preserve"> </v>
      </c>
      <c r="M21" s="280"/>
      <c r="N21" s="283" t="str">
        <f>Badges!C224</f>
        <v>Create your own homework space</v>
      </c>
      <c r="O21" s="281" t="str">
        <f>IF(Badges!N224="A","A"," ")</f>
        <v xml:space="preserve"> </v>
      </c>
      <c r="Q21" s="280"/>
      <c r="R21" s="283" t="str">
        <f>Badges!C298</f>
        <v>You're It</v>
      </c>
      <c r="S21" s="281" t="str">
        <f>IF(Badges!N298="A","A"," ")</f>
        <v xml:space="preserve"> </v>
      </c>
    </row>
    <row r="22" spans="1:19" x14ac:dyDescent="0.2">
      <c r="A22" s="217"/>
      <c r="B22" s="327"/>
      <c r="C22" s="296"/>
      <c r="E22" s="280"/>
      <c r="F22" s="283" t="str">
        <f>Badges!C78</f>
        <v>Grow rock candy</v>
      </c>
      <c r="G22" s="281" t="str">
        <f>IF(Badges!N78="A","A"," ")</f>
        <v xml:space="preserve"> </v>
      </c>
      <c r="I22" s="280"/>
      <c r="J22" s="283" t="str">
        <f>Badges!C152</f>
        <v>Turn off the faucet when brushing</v>
      </c>
      <c r="K22" s="281" t="str">
        <f>IF(Badges!N151="A","A"," ")</f>
        <v xml:space="preserve"> </v>
      </c>
      <c r="M22" s="280"/>
      <c r="N22" s="283" t="str">
        <f>Badges!C225</f>
        <v>Make a homework station</v>
      </c>
      <c r="O22" s="281" t="str">
        <f>IF(Badges!N225="A","A"," ")</f>
        <v xml:space="preserve"> </v>
      </c>
      <c r="Q22" s="280"/>
      <c r="R22" s="283" t="str">
        <f>Badges!C299</f>
        <v>Duck, Duck, "Moo"-se</v>
      </c>
      <c r="S22" s="281" t="str">
        <f>IF(Badges!N299="A","A"," ")</f>
        <v xml:space="preserve"> </v>
      </c>
    </row>
    <row r="23" spans="1:19" x14ac:dyDescent="0.2">
      <c r="A23" s="489" t="str">
        <f>Badges!B6</f>
        <v>Computer Expert</v>
      </c>
      <c r="B23" s="490"/>
      <c r="C23" s="490"/>
      <c r="E23" s="280"/>
      <c r="F23" s="283" t="str">
        <f>Badges!C79</f>
        <v>Make your own ice cream</v>
      </c>
      <c r="G23" s="281" t="str">
        <f>IF(Badges!N79="A","A"," ")</f>
        <v xml:space="preserve"> </v>
      </c>
      <c r="I23" s="280"/>
      <c r="J23" s="283" t="str">
        <f>Badges!C153</f>
        <v>Find three ways to save water</v>
      </c>
      <c r="K23" s="281" t="str">
        <f>IF(Badges!N152="A","A"," ")</f>
        <v xml:space="preserve"> </v>
      </c>
      <c r="M23" s="280"/>
      <c r="N23" s="283" t="str">
        <f>Badges!C226</f>
        <v>Make a homework schedule</v>
      </c>
      <c r="O23" s="281" t="str">
        <f>IF(Badges!N226="A","A"," ")</f>
        <v xml:space="preserve"> </v>
      </c>
      <c r="Q23" s="280"/>
      <c r="R23" s="283" t="str">
        <f>Badges!C300</f>
        <v>Hop to it</v>
      </c>
      <c r="S23" s="281" t="str">
        <f>IF(Badges!N300="A","A","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IF(Badges!N8="A","A"," ")</f>
        <v xml:space="preserve"> </v>
      </c>
      <c r="E25" s="280"/>
      <c r="F25" s="283" t="str">
        <f>Badges!C81</f>
        <v>Follow the balloon leader</v>
      </c>
      <c r="G25" s="281" t="str">
        <f>IF(Badges!N81="A","A"," ")</f>
        <v xml:space="preserve"> </v>
      </c>
      <c r="I25" s="280"/>
      <c r="J25" s="283" t="str">
        <f>Badges!C155</f>
        <v>Make a natural cleaner</v>
      </c>
      <c r="K25" s="281" t="str">
        <f>IF(Badges!N154="A","A"," ")</f>
        <v xml:space="preserve"> </v>
      </c>
      <c r="M25" s="280"/>
      <c r="N25" s="283" t="str">
        <f>Badges!C228</f>
        <v>Make a "special dates" calendar</v>
      </c>
      <c r="O25" s="281" t="str">
        <f>IF(Badges!N228="A","A"," ")</f>
        <v xml:space="preserve"> </v>
      </c>
      <c r="Q25" s="280"/>
      <c r="R25" s="283" t="str">
        <f>Badges!C302</f>
        <v>Queen of the court</v>
      </c>
      <c r="S25" s="281" t="str">
        <f>IF(Badges!N302="A","A"," ")</f>
        <v xml:space="preserve"> </v>
      </c>
    </row>
    <row r="26" spans="1:19" x14ac:dyDescent="0.2">
      <c r="A26" s="280"/>
      <c r="B26" s="283" t="str">
        <f>Badges!C9</f>
        <v>Create a cool card</v>
      </c>
      <c r="C26" s="281" t="str">
        <f>IF(Badges!N9="A","A"," ")</f>
        <v xml:space="preserve"> </v>
      </c>
      <c r="E26" s="280"/>
      <c r="F26" s="283" t="str">
        <f>Badges!C82</f>
        <v>Make pepper dance</v>
      </c>
      <c r="G26" s="281" t="str">
        <f>IF(Badges!N82="A","A"," ")</f>
        <v xml:space="preserve"> </v>
      </c>
      <c r="I26" s="280"/>
      <c r="J26" s="283" t="str">
        <f>Badges!C156</f>
        <v>Make a natural spray to use on</v>
      </c>
      <c r="K26" s="281" t="str">
        <f>IF(Badges!N155="A","A"," ")</f>
        <v xml:space="preserve"> </v>
      </c>
      <c r="M26" s="280"/>
      <c r="N26" s="283" t="str">
        <f>Badges!C229</f>
        <v>Make a family activities schedule</v>
      </c>
      <c r="O26" s="281" t="str">
        <f>IF(Badges!N229="A","A"," ")</f>
        <v xml:space="preserve"> </v>
      </c>
      <c r="Q26" s="280"/>
      <c r="R26" s="283" t="str">
        <f>Badges!C303</f>
        <v>Field of dreams</v>
      </c>
      <c r="S26" s="281" t="str">
        <f>IF(Badges!N303="A","A"," ")</f>
        <v xml:space="preserve"> </v>
      </c>
    </row>
    <row r="27" spans="1:19" x14ac:dyDescent="0.2">
      <c r="A27" s="280"/>
      <c r="B27" s="283" t="str">
        <f>Badges!C10</f>
        <v>Build a bookmark</v>
      </c>
      <c r="C27" s="281" t="str">
        <f>IF(Badges!N10="A","A"," ")</f>
        <v xml:space="preserve"> </v>
      </c>
      <c r="E27" s="280"/>
      <c r="F27" s="283" t="str">
        <f>Badges!C79</f>
        <v>Make your own ice cream</v>
      </c>
      <c r="G27" s="281" t="str">
        <f>IF(Badges!N83="A","A"," ")</f>
        <v xml:space="preserve"> </v>
      </c>
      <c r="I27" s="280"/>
      <c r="J27" s="283" t="str">
        <f>Badges!C157</f>
        <v>Take your own reusable bag to the</v>
      </c>
      <c r="K27" s="281" t="str">
        <f>IF(Badges!N156="A","A"," ")</f>
        <v xml:space="preserve"> </v>
      </c>
      <c r="M27" s="280"/>
      <c r="N27" s="283" t="str">
        <f>Badges!C230</f>
        <v>Be a family grocery helper</v>
      </c>
      <c r="O27" s="281" t="str">
        <f>IF(Badges!N230="A","A"," ")</f>
        <v xml:space="preserve"> </v>
      </c>
      <c r="Q27" s="280"/>
      <c r="R27" s="283" t="str">
        <f>Badges!C304</f>
        <v>The new ballpark</v>
      </c>
      <c r="S27" s="281" t="str">
        <f>IF(Badges!N304="A","A","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IF(Badges!N12="A","A"," ")</f>
        <v xml:space="preserve"> </v>
      </c>
      <c r="E29" s="280"/>
      <c r="F29" s="283" t="str">
        <f>Badges!C85</f>
        <v>Eggs in salt water</v>
      </c>
      <c r="G29" s="281" t="str">
        <f>IF(Badges!N85="A","A"," ")</f>
        <v xml:space="preserve"> </v>
      </c>
      <c r="I29" s="280"/>
      <c r="J29" s="283" t="str">
        <f>Badges!C159</f>
        <v>How much trash can you stash</v>
      </c>
      <c r="K29" s="281" t="str">
        <f>IF(Badges!N158="A","A"," ")</f>
        <v xml:space="preserve"> </v>
      </c>
      <c r="M29" s="280"/>
      <c r="N29" s="283" t="str">
        <f>Badges!C232</f>
        <v>Organize a Girl Scout place</v>
      </c>
      <c r="O29" s="281" t="str">
        <f>IF(Badges!N232="A","A"," ")</f>
        <v xml:space="preserve"> </v>
      </c>
      <c r="Q29" s="280">
        <v>1</v>
      </c>
      <c r="R29" s="283" t="str">
        <f>Badges!C308</f>
        <v>Warm up your inventor's mind</v>
      </c>
      <c r="S29" s="294"/>
    </row>
    <row r="30" spans="1:19" x14ac:dyDescent="0.2">
      <c r="A30" s="280"/>
      <c r="B30" s="283" t="str">
        <f>Badges!C13</f>
        <v>Hometown history</v>
      </c>
      <c r="C30" s="281" t="str">
        <f>IF(Badges!N13="A","A"," ")</f>
        <v xml:space="preserve"> </v>
      </c>
      <c r="E30" s="280"/>
      <c r="F30" s="283" t="str">
        <f>Badges!C86</f>
        <v>Dancing raisins</v>
      </c>
      <c r="G30" s="281" t="str">
        <f>IF(Badges!N86="A","A"," ")</f>
        <v xml:space="preserve"> </v>
      </c>
      <c r="I30" s="280"/>
      <c r="J30" s="283" t="str">
        <f>Badges!C160</f>
        <v>Recycle plastic bags</v>
      </c>
      <c r="K30" s="281" t="str">
        <f>IF(Badges!N159="A","A"," ")</f>
        <v xml:space="preserve"> </v>
      </c>
      <c r="M30" s="280"/>
      <c r="N30" s="283" t="str">
        <f>Badges!C233</f>
        <v>Organize a community place</v>
      </c>
      <c r="O30" s="281" t="str">
        <f>IF(Badges!N233="A","A"," ")</f>
        <v xml:space="preserve"> </v>
      </c>
      <c r="Q30" s="280"/>
      <c r="R30" s="283" t="str">
        <f>Badges!C309</f>
        <v>Make up five new uses for a box</v>
      </c>
      <c r="S30" s="281" t="str">
        <f>IF(Badges!N309="A","A"," ")</f>
        <v xml:space="preserve"> </v>
      </c>
    </row>
    <row r="31" spans="1:19" x14ac:dyDescent="0.2">
      <c r="A31" s="280"/>
      <c r="B31" s="283" t="str">
        <f>Badges!C14</f>
        <v>Online art walk</v>
      </c>
      <c r="C31" s="281" t="str">
        <f>IF(Badges!N14="A","A"," ")</f>
        <v xml:space="preserve"> </v>
      </c>
      <c r="E31" s="280"/>
      <c r="F31" s="283" t="str">
        <f>Badges!C83</f>
        <v>Bend water</v>
      </c>
      <c r="G31" s="281" t="str">
        <f>IF(Badges!N87="A","A"," ")</f>
        <v xml:space="preserve"> </v>
      </c>
      <c r="I31" s="280"/>
      <c r="J31" s="283" t="str">
        <f>Badges!C161</f>
        <v>Donate toys and clothes</v>
      </c>
      <c r="K31" s="281" t="str">
        <f>IF(Badges!N160="A","A"," ")</f>
        <v xml:space="preserve"> </v>
      </c>
      <c r="M31" s="280"/>
      <c r="N31" s="283" t="str">
        <f>Badges!C234</f>
        <v>Help a relative, friend, or neighbor</v>
      </c>
      <c r="O31" s="281" t="str">
        <f>IF(Badges!N234="A","A"," ")</f>
        <v xml:space="preserve"> </v>
      </c>
      <c r="Q31" s="280"/>
      <c r="R31" s="283" t="str">
        <f>Badges!C310</f>
        <v>Come up with fun and different</v>
      </c>
      <c r="S31" s="281" t="str">
        <f>IF(Badges!N310="A","A","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IF(Badges!N311="A","A"," ")</f>
        <v xml:space="preserve"> </v>
      </c>
    </row>
    <row r="33" spans="1:19" x14ac:dyDescent="0.2">
      <c r="A33" s="280"/>
      <c r="B33" s="283" t="str">
        <f>Badges!C16</f>
        <v>Road trip</v>
      </c>
      <c r="C33" s="281" t="str">
        <f>IF(Badges!N16="A","A"," ")</f>
        <v xml:space="preserve"> </v>
      </c>
      <c r="E33" s="280"/>
      <c r="F33" s="283" t="str">
        <f>Badges!C89</f>
        <v>Soda geyser</v>
      </c>
      <c r="G33" s="281" t="str">
        <f>IF(Badges!N89="A","A"," ")</f>
        <v xml:space="preserve"> </v>
      </c>
      <c r="I33" s="280"/>
      <c r="J33" s="283" t="str">
        <f>Badges!C163</f>
        <v>Clean or replace an air filter</v>
      </c>
      <c r="K33" s="281" t="str">
        <f>IF(Badges!N162="A","A","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IF(Badges!N17="A","A"," ")</f>
        <v xml:space="preserve"> </v>
      </c>
      <c r="E34" s="280"/>
      <c r="F34" s="283" t="str">
        <f>Badges!C90</f>
        <v>Film-canister rockets</v>
      </c>
      <c r="G34" s="281" t="str">
        <f>IF(Badges!N90="A","A"," ")</f>
        <v xml:space="preserve"> </v>
      </c>
      <c r="I34" s="280"/>
      <c r="J34" s="283" t="str">
        <f>Badges!C164</f>
        <v>Discover natural filters</v>
      </c>
      <c r="K34" s="281" t="str">
        <f>IF(Badges!N163="A","A"," ")</f>
        <v xml:space="preserve"> </v>
      </c>
      <c r="M34" s="280"/>
      <c r="N34" s="283" t="str">
        <f>Badges!C240</f>
        <v>Make a letterboxing dictionary</v>
      </c>
      <c r="O34" s="281" t="str">
        <f>IF(Badges!N240="A","A"," ")</f>
        <v xml:space="preserve"> </v>
      </c>
      <c r="Q34" s="280"/>
      <c r="R34" s="283" t="str">
        <f>Badges!C313</f>
        <v>Making music</v>
      </c>
      <c r="S34" s="281" t="str">
        <f>IF(Badges!N313="A","A"," ")</f>
        <v xml:space="preserve"> </v>
      </c>
    </row>
    <row r="35" spans="1:19" x14ac:dyDescent="0.2">
      <c r="A35" s="280"/>
      <c r="B35" s="283" t="str">
        <f>Badges!C18</f>
        <v>3…2…1…blastoff!</v>
      </c>
      <c r="C35" s="281" t="str">
        <f>IF(Badges!N18="A","A"," ")</f>
        <v xml:space="preserve"> </v>
      </c>
      <c r="E35" s="280"/>
      <c r="F35" s="283" t="str">
        <f>Badges!C87</f>
        <v>Lemons vs. limes</v>
      </c>
      <c r="G35" s="281" t="str">
        <f>IF(Badges!N91="A","A"," ")</f>
        <v xml:space="preserve"> </v>
      </c>
      <c r="I35" s="280"/>
      <c r="J35" s="283" t="str">
        <f>Badges!C165</f>
        <v>Make a natural air freshener</v>
      </c>
      <c r="K35" s="281" t="str">
        <f>IF(Badges!N164="A","A"," ")</f>
        <v xml:space="preserve"> </v>
      </c>
      <c r="M35" s="280"/>
      <c r="N35" s="283" t="str">
        <f>Badges!C241</f>
        <v>Think of hiding places</v>
      </c>
      <c r="O35" s="281" t="str">
        <f>IF(Badges!N241="A","A"," ")</f>
        <v xml:space="preserve"> </v>
      </c>
      <c r="Q35" s="280"/>
      <c r="R35" s="283" t="str">
        <f>Badges!C314</f>
        <v>Carrying lunch</v>
      </c>
      <c r="S35" s="281" t="str">
        <f>IF(Badges!N314="A","A","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IF(Badges!N242="A","A"," ")</f>
        <v xml:space="preserve"> </v>
      </c>
      <c r="Q36" s="280"/>
      <c r="R36" s="283" t="str">
        <f>Badges!C315</f>
        <v>Watering plants</v>
      </c>
      <c r="S36" s="281" t="str">
        <f>IF(Badges!N315="A","A"," ")</f>
        <v xml:space="preserve"> </v>
      </c>
    </row>
    <row r="37" spans="1:19" ht="12.75" customHeight="1" x14ac:dyDescent="0.2">
      <c r="A37" s="280"/>
      <c r="B37" s="283" t="str">
        <f>Badges!C20</f>
        <v>Here is my card</v>
      </c>
      <c r="C37" s="281" t="str">
        <f>IF(Badges!N20="A","A"," ")</f>
        <v xml:space="preserve"> </v>
      </c>
      <c r="E37" s="280"/>
      <c r="F37" s="283" t="str">
        <f>Badges!C93</f>
        <v>Giant bubbles</v>
      </c>
      <c r="G37" s="281" t="str">
        <f>IF(Badges!N93="A","A","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IF(Badges!N21="A","A"," ")</f>
        <v xml:space="preserve"> </v>
      </c>
      <c r="E38" s="280"/>
      <c r="F38" s="283" t="str">
        <f>Badges!C94</f>
        <v>Homemade Silly Putty</v>
      </c>
      <c r="G38" s="281" t="str">
        <f>IF(Badges!N94="A","A"," ")</f>
        <v xml:space="preserve"> </v>
      </c>
      <c r="I38" s="280"/>
      <c r="J38" s="283" t="str">
        <f>Badges!C170</f>
        <v>Hold a scavenger hunt in your</v>
      </c>
      <c r="K38" s="281" t="str">
        <f>IF(Badges!N170="A","A"," ")</f>
        <v xml:space="preserve"> </v>
      </c>
      <c r="M38" s="280"/>
      <c r="N38" s="283" t="str">
        <f>Badges!C244</f>
        <v>Cut your own stamp from craft foam</v>
      </c>
      <c r="O38" s="281" t="str">
        <f>IF(Badges!N244="A","A"," ")</f>
        <v xml:space="preserve"> </v>
      </c>
      <c r="Q38" s="280"/>
      <c r="R38" s="283" t="str">
        <f>Badges!C317</f>
        <v>Mornings</v>
      </c>
      <c r="S38" s="281" t="str">
        <f>IF(Badges!N317="A","A"," ")</f>
        <v xml:space="preserve"> </v>
      </c>
    </row>
    <row r="39" spans="1:19" x14ac:dyDescent="0.2">
      <c r="A39" s="280"/>
      <c r="B39" s="283" t="str">
        <f>Badges!C22</f>
        <v>Dear President…</v>
      </c>
      <c r="C39" s="281" t="str">
        <f>IF(Badges!N22="A","A"," ")</f>
        <v xml:space="preserve"> </v>
      </c>
      <c r="E39" s="280"/>
      <c r="F39" s="283" t="str">
        <f>Badges!C91</f>
        <v>Blow up a balloon without using</v>
      </c>
      <c r="G39" s="281" t="str">
        <f>IF(Badges!N95="A","A"," ")</f>
        <v xml:space="preserve"> </v>
      </c>
      <c r="I39" s="280"/>
      <c r="J39" s="283" t="str">
        <f>Badges!C171</f>
        <v>Play Kim's Game</v>
      </c>
      <c r="K39" s="281" t="str">
        <f>IF(Badges!N171="A","A"," ")</f>
        <v xml:space="preserve"> </v>
      </c>
      <c r="M39" s="280"/>
      <c r="N39" s="283" t="str">
        <f>Badges!C245</f>
        <v>Use a stamp-making kit from a</v>
      </c>
      <c r="O39" s="281" t="str">
        <f>IF(Badges!N245="A","A"," ")</f>
        <v xml:space="preserve"> </v>
      </c>
      <c r="Q39" s="280"/>
      <c r="R39" s="283" t="str">
        <f>Badges!C318</f>
        <v>Lunch at school</v>
      </c>
      <c r="S39" s="281" t="str">
        <f>IF(Badges!N318="A","A","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IF(Badges!N172="A","A"," ")</f>
        <v xml:space="preserve"> </v>
      </c>
      <c r="M40" s="280"/>
      <c r="N40" s="283" t="str">
        <f>Badges!C246</f>
        <v>Choose a special stamp</v>
      </c>
      <c r="O40" s="281" t="str">
        <f>IF(Badges!N246="A","A"," ")</f>
        <v xml:space="preserve"> </v>
      </c>
      <c r="Q40" s="280"/>
      <c r="R40" s="283" t="str">
        <f>Badges!C319</f>
        <v>Brownie meetings</v>
      </c>
      <c r="S40" s="281" t="str">
        <f>IF(Badges!N319="A","A"," ")</f>
        <v xml:space="preserve"> </v>
      </c>
    </row>
    <row r="41" spans="1:19" x14ac:dyDescent="0.2">
      <c r="A41" s="280"/>
      <c r="B41" s="283" t="str">
        <f>Badges!C24</f>
        <v>Game on</v>
      </c>
      <c r="C41" s="281" t="str">
        <f>IF(Badges!N24="A","A","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IF(Badges!N25="A","A"," ")</f>
        <v xml:space="preserve"> </v>
      </c>
      <c r="E42" s="280"/>
      <c r="F42" s="283" t="str">
        <f>Badges!C100</f>
        <v>Read two stories starring families</v>
      </c>
      <c r="G42" s="281" t="str">
        <f>IF(Badges!N100="A","A"," ")</f>
        <v xml:space="preserve"> </v>
      </c>
      <c r="I42" s="280"/>
      <c r="J42" s="283" t="str">
        <f>Badges!C174</f>
        <v>Listen for 10 different sounds</v>
      </c>
      <c r="K42" s="281" t="str">
        <f>IF(Badges!N174="A","A"," ")</f>
        <v xml:space="preserve"> </v>
      </c>
      <c r="M42" s="280"/>
      <c r="N42" s="283" t="str">
        <f>Badges!C248</f>
        <v>Create a fill-in-the-blank clue</v>
      </c>
      <c r="O42" s="281" t="str">
        <f>IF(Badges!N248="A","A"," ")</f>
        <v xml:space="preserve"> </v>
      </c>
      <c r="Q42" s="280"/>
      <c r="R42" s="283" t="str">
        <f>Badges!C321</f>
        <v>Mind-map</v>
      </c>
      <c r="S42" s="281" t="str">
        <f>IF(Badges!N321="A","A"," ")</f>
        <v xml:space="preserve"> </v>
      </c>
    </row>
    <row r="43" spans="1:19" ht="12.75" customHeight="1" x14ac:dyDescent="0.2">
      <c r="A43" s="280"/>
      <c r="B43" s="283" t="str">
        <f>Badges!C26</f>
        <v>Print on</v>
      </c>
      <c r="C43" s="281" t="str">
        <f>IF(Badges!N26="A","A"," ")</f>
        <v xml:space="preserve"> </v>
      </c>
      <c r="E43" s="280"/>
      <c r="F43" s="283" t="str">
        <f>Badges!C101</f>
        <v>Watch a family story</v>
      </c>
      <c r="G43" s="281" t="str">
        <f>IF(Badges!N101="A","A"," ")</f>
        <v xml:space="preserve"> </v>
      </c>
      <c r="I43" s="280"/>
      <c r="J43" s="283" t="str">
        <f>Badges!C175</f>
        <v>Listen to sound boxes</v>
      </c>
      <c r="K43" s="281" t="str">
        <f>IF(Badges!N175="A","A"," ")</f>
        <v xml:space="preserve"> </v>
      </c>
      <c r="M43" s="280"/>
      <c r="N43" s="283" t="str">
        <f>Badges!C249</f>
        <v>Create a scramble</v>
      </c>
      <c r="O43" s="281" t="str">
        <f>IF(Badges!N249="A","A"," ")</f>
        <v xml:space="preserve"> </v>
      </c>
      <c r="Q43" s="280"/>
      <c r="R43" s="283" t="str">
        <f>Badges!C322</f>
        <v>Sketch it out</v>
      </c>
      <c r="S43" s="281" t="str">
        <f>IF(Badges!N322="A","A"," ")</f>
        <v xml:space="preserve"> </v>
      </c>
    </row>
    <row r="44" spans="1:19" x14ac:dyDescent="0.2">
      <c r="A44" s="489" t="str">
        <f>Badges!B29</f>
        <v>My Best Self</v>
      </c>
      <c r="B44" s="490"/>
      <c r="C44" s="490"/>
      <c r="E44" s="280"/>
      <c r="F44" s="283" t="str">
        <f>Badges!C102</f>
        <v>Share family stories with friends</v>
      </c>
      <c r="G44" s="281" t="str">
        <f>IF(Badges!N102="A","A"," ")</f>
        <v xml:space="preserve"> </v>
      </c>
      <c r="I44" s="280"/>
      <c r="J44" s="283" t="str">
        <f>Badges!C176</f>
        <v>Wear safety earplugs to understand</v>
      </c>
      <c r="K44" s="281" t="str">
        <f>IF(Badges!N176="A","A"," ")</f>
        <v xml:space="preserve"> </v>
      </c>
      <c r="M44" s="280"/>
      <c r="N44" s="283" t="str">
        <f>Badges!C250</f>
        <v>Create a number code clue</v>
      </c>
      <c r="O44" s="281" t="str">
        <f>IF(Badges!N250="A","A"," ")</f>
        <v xml:space="preserve"> </v>
      </c>
      <c r="Q44" s="280"/>
      <c r="R44" s="283" t="str">
        <f>Badges!C323</f>
        <v>Buddy up and brainstorm lots of</v>
      </c>
      <c r="S44" s="281" t="str">
        <f>IF(Badges!N323="A","A","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IF(Badges!N31="A","A"," ")</f>
        <v xml:space="preserve"> </v>
      </c>
      <c r="E46" s="280"/>
      <c r="F46" s="283" t="str">
        <f>Badges!C104</f>
        <v>Ask about a festival, holiday, or</v>
      </c>
      <c r="G46" s="281" t="str">
        <f>IF(Badges!N104="A","A"," ")</f>
        <v xml:space="preserve"> </v>
      </c>
      <c r="I46" s="280"/>
      <c r="J46" s="283" t="str">
        <f>Badges!C178</f>
        <v>Follow a friend using only your nose</v>
      </c>
      <c r="K46" s="281" t="str">
        <f>IF(Badges!N178="A","A"," ")</f>
        <v xml:space="preserve"> </v>
      </c>
      <c r="M46" s="280"/>
      <c r="N46" s="283" t="str">
        <f>Badges!C252</f>
        <v>Go on a letterbox search using a</v>
      </c>
      <c r="O46" s="281" t="str">
        <f>IF(Badges!N252="A","A"," ")</f>
        <v xml:space="preserve"> </v>
      </c>
      <c r="Q46" s="280"/>
      <c r="R46" s="283" t="str">
        <f>Badges!C325</f>
        <v>Draw it</v>
      </c>
      <c r="S46" s="281" t="str">
        <f>IF(Badges!N325="A","A"," ")</f>
        <v xml:space="preserve"> </v>
      </c>
    </row>
    <row r="47" spans="1:19" x14ac:dyDescent="0.2">
      <c r="A47" s="280"/>
      <c r="B47" s="283" t="str">
        <f>Badges!C32</f>
        <v xml:space="preserve">Write on your elf self where you </v>
      </c>
      <c r="C47" s="281" t="str">
        <f>IF(Badges!N32="A","A"," ")</f>
        <v xml:space="preserve"> </v>
      </c>
      <c r="E47" s="280"/>
      <c r="F47" s="283" t="str">
        <f>Badges!C105</f>
        <v>Ask about a song, game, or</v>
      </c>
      <c r="G47" s="281" t="str">
        <f>IF(Badges!N105="A","A"," ")</f>
        <v xml:space="preserve"> </v>
      </c>
      <c r="I47" s="280"/>
      <c r="J47" s="283" t="str">
        <f>Badges!C179</f>
        <v>Play a smelly game with your</v>
      </c>
      <c r="K47" s="281" t="str">
        <f>IF(Badges!N179="A","A"," ")</f>
        <v xml:space="preserve"> </v>
      </c>
      <c r="M47" s="280"/>
      <c r="N47" s="283" t="str">
        <f>Badges!C253</f>
        <v>Go on an adventure in a new place</v>
      </c>
      <c r="O47" s="281" t="str">
        <f>IF(Badges!N253="A","A"," ")</f>
        <v xml:space="preserve"> </v>
      </c>
      <c r="Q47" s="280"/>
      <c r="R47" s="283" t="str">
        <f>Badges!C326</f>
        <v>Act it out</v>
      </c>
      <c r="S47" s="281" t="str">
        <f>IF(Badges!N326="A","A"," ")</f>
        <v xml:space="preserve"> </v>
      </c>
    </row>
    <row r="48" spans="1:19" x14ac:dyDescent="0.2">
      <c r="A48" s="280"/>
      <c r="B48" s="283" t="str">
        <f>Badges!C33</f>
        <v>Share how you're unique</v>
      </c>
      <c r="C48" s="281" t="str">
        <f>IF(Badges!N33="A","A"," ")</f>
        <v xml:space="preserve"> </v>
      </c>
      <c r="E48" s="280"/>
      <c r="F48" s="283" t="str">
        <f>Badges!C106</f>
        <v>Ask about a family recipe</v>
      </c>
      <c r="G48" s="281" t="str">
        <f>IF(Badges!N106="A","A"," ")</f>
        <v xml:space="preserve"> </v>
      </c>
      <c r="I48" s="280"/>
      <c r="J48" s="283" t="str">
        <f>Badges!C180</f>
        <v>Try sniffing out three different foods</v>
      </c>
      <c r="K48" s="281" t="str">
        <f>IF(Badges!N180="A","A"," ")</f>
        <v xml:space="preserve"> </v>
      </c>
      <c r="M48" s="280"/>
      <c r="N48" s="283" t="str">
        <f>Badges!C254</f>
        <v xml:space="preserve">Go on a letterbox search that </v>
      </c>
      <c r="O48" s="281" t="str">
        <f>IF(Badges!N254="A","A"," ")</f>
        <v xml:space="preserve"> </v>
      </c>
      <c r="Q48" s="280"/>
      <c r="R48" s="283" t="str">
        <f>Badges!C327</f>
        <v>Build it</v>
      </c>
      <c r="S48" s="281" t="str">
        <f>IF(Badges!N327="A","A","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IF(Badges!N35="A","A"," ")</f>
        <v xml:space="preserve"> </v>
      </c>
      <c r="E50" s="280"/>
      <c r="F50" s="283" t="str">
        <f>Badges!C108</f>
        <v>Use the story tree</v>
      </c>
      <c r="G50" s="281" t="str">
        <f>IF(Badges!N108="A","A"," ")</f>
        <v xml:space="preserve"> </v>
      </c>
      <c r="I50" s="280"/>
      <c r="J50" s="283" t="str">
        <f>Badges!C182</f>
        <v>Do a taste test with salty, sweet</v>
      </c>
      <c r="K50" s="281" t="str">
        <f>IF(Badges!N182="A","A"," ")</f>
        <v xml:space="preserve"> </v>
      </c>
      <c r="M50" s="280"/>
      <c r="N50" s="283" t="str">
        <f>Badges!C256</f>
        <v>Hide a letterbox in your yard</v>
      </c>
      <c r="O50" s="281" t="str">
        <f>IF(Badges!N256="A","A"," ")</f>
        <v xml:space="preserve"> </v>
      </c>
      <c r="Q50" s="280">
        <v>1</v>
      </c>
      <c r="R50" s="283" t="str">
        <f>Badges!C331</f>
        <v>Make friendly introductions</v>
      </c>
      <c r="S50" s="294"/>
    </row>
    <row r="51" spans="1:19" x14ac:dyDescent="0.2">
      <c r="A51" s="280"/>
      <c r="B51" s="283" t="str">
        <f>Badges!C36</f>
        <v>Try three different kinds of exercise</v>
      </c>
      <c r="C51" s="281" t="str">
        <f>IF(Badges!N36="A","A"," ")</f>
        <v xml:space="preserve"> </v>
      </c>
      <c r="E51" s="280"/>
      <c r="F51" s="283" t="str">
        <f>Badges!C109</f>
        <v>Draw or paint your tree</v>
      </c>
      <c r="G51" s="281" t="str">
        <f>IF(Badges!N109="A","A"," ")</f>
        <v xml:space="preserve"> </v>
      </c>
      <c r="I51" s="280"/>
      <c r="J51" s="283" t="str">
        <f>Badges!C183</f>
        <v>Look at the taste buds on a friend's</v>
      </c>
      <c r="K51" s="281" t="str">
        <f>IF(Badges!N183="A","A"," ")</f>
        <v xml:space="preserve"> </v>
      </c>
      <c r="M51" s="280"/>
      <c r="N51" s="283" t="str">
        <f>Badges!C257</f>
        <v>Hide a letterbox along a nearby</v>
      </c>
      <c r="O51" s="281" t="str">
        <f>IF(Badges!N257="A","A"," ")</f>
        <v xml:space="preserve"> </v>
      </c>
      <c r="Q51" s="280"/>
      <c r="R51" s="283" t="str">
        <f>Badges!C332</f>
        <v>Introduce yourself</v>
      </c>
      <c r="S51" s="281" t="str">
        <f>IF(Badges!N332="A","A"," ")</f>
        <v xml:space="preserve"> </v>
      </c>
    </row>
    <row r="52" spans="1:19" x14ac:dyDescent="0.2">
      <c r="A52" s="280"/>
      <c r="B52" s="283" t="str">
        <f>Badges!C37</f>
        <v>Take a thirsty challenge</v>
      </c>
      <c r="C52" s="281" t="str">
        <f>IF(Badges!N37="A","A"," ")</f>
        <v xml:space="preserve"> </v>
      </c>
      <c r="E52" s="280"/>
      <c r="F52" s="283" t="str">
        <f>Badges!C110</f>
        <v xml:space="preserve">Use software on a computer, or </v>
      </c>
      <c r="G52" s="281" t="str">
        <f>IF(Badges!N110="A","A"," ")</f>
        <v xml:space="preserve"> </v>
      </c>
      <c r="I52" s="280"/>
      <c r="J52" s="283" t="str">
        <f>Badges!C184</f>
        <v>Explore how sight influences taste</v>
      </c>
      <c r="K52" s="281" t="str">
        <f>IF(Badges!N184="A","A"," ")</f>
        <v xml:space="preserve"> </v>
      </c>
      <c r="M52" s="280"/>
      <c r="N52" s="283" t="str">
        <f>Badges!C258</f>
        <v>Hide a letterbox using compass</v>
      </c>
      <c r="O52" s="281" t="str">
        <f>IF(Badges!N258="A","A"," ")</f>
        <v xml:space="preserve"> </v>
      </c>
      <c r="Q52" s="280"/>
      <c r="R52" s="283" t="str">
        <f>Badges!C333</f>
        <v>Introduce a friend to someone else</v>
      </c>
      <c r="S52" s="281" t="str">
        <f>IF(Badges!N333="A","A","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IF(Badges!N334="A","A"," ")</f>
        <v xml:space="preserve"> </v>
      </c>
    </row>
    <row r="54" spans="1:19" x14ac:dyDescent="0.2">
      <c r="A54" s="280"/>
      <c r="B54" s="283" t="str">
        <f>Badges!C39</f>
        <v>Talk about three common reasons</v>
      </c>
      <c r="C54" s="281" t="str">
        <f>IF(Badges!N39="A","A"," ")</f>
        <v xml:space="preserve"> </v>
      </c>
      <c r="E54" s="280"/>
      <c r="F54" s="283" t="str">
        <f>Badges!C112</f>
        <v>Ask about an old photo</v>
      </c>
      <c r="G54" s="281" t="str">
        <f>IF(Badges!N112="A","A"," ")</f>
        <v xml:space="preserve"> </v>
      </c>
      <c r="I54" s="280"/>
      <c r="J54" s="283" t="str">
        <f>Badges!C186</f>
        <v>Find things that have different</v>
      </c>
      <c r="K54" s="281" t="str">
        <f>IF(Badges!N186="A","A","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IF(Badges!N40="A","A"," ")</f>
        <v xml:space="preserve"> </v>
      </c>
      <c r="E55" s="280"/>
      <c r="F55" s="283" t="str">
        <f>Badges!C113</f>
        <v>Talk about an object that has been</v>
      </c>
      <c r="G55" s="281" t="str">
        <f>IF(Badges!N113="A","A"," ")</f>
        <v xml:space="preserve"> </v>
      </c>
      <c r="I55" s="280"/>
      <c r="J55" s="283" t="str">
        <f>Badges!C187</f>
        <v>Try an arm or leg touch test</v>
      </c>
      <c r="K55" s="281" t="str">
        <f>IF(Badges!N187="A","A"," ")</f>
        <v xml:space="preserve"> </v>
      </c>
      <c r="M55" s="280"/>
      <c r="N55" s="283" t="str">
        <f>Badges!C263</f>
        <v>Play bingo at a pet store</v>
      </c>
      <c r="O55" s="281" t="str">
        <f>IF(Badges!N263="A","A"," ")</f>
        <v xml:space="preserve"> </v>
      </c>
      <c r="Q55" s="280"/>
      <c r="R55" s="283" t="str">
        <f>Badges!C336</f>
        <v>Write a name poem</v>
      </c>
      <c r="S55" s="281" t="str">
        <f>IF(Badges!N336="A","A"," ")</f>
        <v xml:space="preserve"> </v>
      </c>
    </row>
    <row r="56" spans="1:19" x14ac:dyDescent="0.2">
      <c r="A56" s="280"/>
      <c r="B56" s="283" t="str">
        <f>Badges!C41</f>
        <v>Find out about bandages</v>
      </c>
      <c r="C56" s="281" t="str">
        <f>IF(Badges!N41="A","A"," ")</f>
        <v xml:space="preserve"> </v>
      </c>
      <c r="E56" s="280"/>
      <c r="F56" s="283" t="str">
        <f>Badges!C114</f>
        <v>Ask about an object that belongs</v>
      </c>
      <c r="G56" s="281" t="str">
        <f>IF(Badges!N114="A","A"," ")</f>
        <v xml:space="preserve"> </v>
      </c>
      <c r="I56" s="280"/>
      <c r="J56" s="283" t="str">
        <f>Badges!C188</f>
        <v>Try Braille</v>
      </c>
      <c r="K56" s="281" t="str">
        <f>IF(Badges!N188="A","A"," ")</f>
        <v xml:space="preserve"> </v>
      </c>
      <c r="M56" s="280"/>
      <c r="N56" s="283" t="str">
        <f>Badges!C264</f>
        <v>Play bingo at a veterinarian's office</v>
      </c>
      <c r="O56" s="281" t="str">
        <f>IF(Badges!N264="A","A"," ")</f>
        <v xml:space="preserve"> </v>
      </c>
      <c r="Q56" s="280"/>
      <c r="R56" s="283" t="str">
        <f>Badges!C337</f>
        <v>Give something special to a friend</v>
      </c>
      <c r="S56" s="281" t="str">
        <f>IF(Badges!N337="A","A","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IF(Badges!N265="A","A"," ")</f>
        <v xml:space="preserve"> </v>
      </c>
      <c r="Q57" s="280"/>
      <c r="R57" s="283" t="str">
        <f>Badges!C338</f>
        <v>Be a friend to someone you don't</v>
      </c>
      <c r="S57" s="281" t="str">
        <f>IF(Badges!N338="A","A"," ")</f>
        <v xml:space="preserve"> </v>
      </c>
    </row>
    <row r="58" spans="1:19" x14ac:dyDescent="0.2">
      <c r="A58" s="280"/>
      <c r="B58" s="283" t="str">
        <f>Badges!C43</f>
        <v>Create a "happy box" with five</v>
      </c>
      <c r="C58" s="281" t="str">
        <f>IF(Badges!N43="A","A"," ")</f>
        <v xml:space="preserve"> </v>
      </c>
      <c r="E58" s="280"/>
      <c r="F58" s="283" t="str">
        <f>Badges!C116</f>
        <v>Have a "family tree" potluck party</v>
      </c>
      <c r="G58" s="281" t="str">
        <f>IF(Badges!N116="A","A","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IF(Badges!N44="A","A"," ")</f>
        <v xml:space="preserve"> </v>
      </c>
      <c r="E59" s="280"/>
      <c r="F59" s="283" t="str">
        <f>Badges!C117</f>
        <v>Make a family crest</v>
      </c>
      <c r="G59" s="281" t="str">
        <f>IF(Badges!N117="A","A"," ")</f>
        <v xml:space="preserve"> </v>
      </c>
      <c r="I59" s="280"/>
      <c r="J59" s="283" t="str">
        <f>Badges!C193</f>
        <v>Find a trail</v>
      </c>
      <c r="K59" s="281" t="str">
        <f>IF(Badges!N193="A","A"," ")</f>
        <v xml:space="preserve"> </v>
      </c>
      <c r="M59" s="280"/>
      <c r="N59" s="283" t="str">
        <f>Badges!C267</f>
        <v>Be the cage or tank cleaner</v>
      </c>
      <c r="O59" s="281" t="str">
        <f>IF(Badges!N267="A","A"," ")</f>
        <v xml:space="preserve"> </v>
      </c>
      <c r="Q59" s="280"/>
      <c r="R59" s="283" t="str">
        <f>Badges!C340</f>
        <v>Do a friend's favorite thing</v>
      </c>
      <c r="S59" s="281" t="str">
        <f>IF(Badges!N340="A","A"," ")</f>
        <v xml:space="preserve"> </v>
      </c>
    </row>
    <row r="60" spans="1:19" x14ac:dyDescent="0.2">
      <c r="A60" s="280"/>
      <c r="B60" s="283" t="str">
        <f>Badges!C45</f>
        <v xml:space="preserve">Moving helps our bodies feel </v>
      </c>
      <c r="C60" s="281" t="str">
        <f>IF(Badges!N45="A","A"," ")</f>
        <v xml:space="preserve"> </v>
      </c>
      <c r="E60" s="280"/>
      <c r="F60" s="283" t="str">
        <f>Badges!C118</f>
        <v>Become pen pals with another</v>
      </c>
      <c r="G60" s="281" t="str">
        <f>IF(Badges!N118="A","A"," ")</f>
        <v xml:space="preserve"> </v>
      </c>
      <c r="I60" s="280"/>
      <c r="J60" s="283" t="str">
        <f>Badges!C194</f>
        <v>Ask an expert</v>
      </c>
      <c r="K60" s="281" t="str">
        <f>IF(Badges!N194="A","A"," ")</f>
        <v xml:space="preserve"> </v>
      </c>
      <c r="M60" s="280"/>
      <c r="N60" s="283" t="str">
        <f>Badges!C268</f>
        <v>Learn how to muck out a stall</v>
      </c>
      <c r="O60" s="281" t="str">
        <f>IF(Badges!N268="A","A"," ")</f>
        <v xml:space="preserve"> </v>
      </c>
      <c r="Q60" s="280"/>
      <c r="R60" s="283" t="str">
        <f>Badges!C341</f>
        <v>Share a favorite activity with a friend</v>
      </c>
      <c r="S60" s="281" t="str">
        <f>IF(Badges!N341="A","A","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IF(Badges!N195="A","A"," ")</f>
        <v xml:space="preserve"> </v>
      </c>
      <c r="M61" s="280"/>
      <c r="N61" s="283" t="str">
        <f>Badges!C269</f>
        <v>Make a cozy sleeping space for a</v>
      </c>
      <c r="O61" s="281" t="str">
        <f>IF(Badges!N269="A","A"," ")</f>
        <v xml:space="preserve"> </v>
      </c>
      <c r="Q61" s="280"/>
      <c r="R61" s="283" t="str">
        <f>Badges!C342</f>
        <v>Try a game or activity that's new to</v>
      </c>
      <c r="S61" s="281" t="str">
        <f>IF(Badges!N342="A","A"," ")</f>
        <v xml:space="preserve"> </v>
      </c>
    </row>
    <row r="62" spans="1:19" ht="12.75" customHeight="1" x14ac:dyDescent="0.2">
      <c r="A62" s="280"/>
      <c r="B62" s="283" t="str">
        <f>Badges!C47</f>
        <v>Visit a doctor, dentist, or</v>
      </c>
      <c r="C62" s="281" t="str">
        <f>IF(Badges!N47="A","A","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IF(Badges!N48="A","A"," ")</f>
        <v xml:space="preserve"> </v>
      </c>
      <c r="E63" s="280"/>
      <c r="F63" s="283" t="str">
        <f>Badges!C124</f>
        <v>Visit an art gallery or museum</v>
      </c>
      <c r="G63" s="281" t="str">
        <f>IF(Badges!N124="A","A"," ")</f>
        <v xml:space="preserve"> </v>
      </c>
      <c r="I63" s="280"/>
      <c r="J63" s="283" t="str">
        <f>Badges!C197</f>
        <v>Learn to follow trail signs</v>
      </c>
      <c r="K63" s="281" t="str">
        <f>IF(Badges!N197="A","A"," ")</f>
        <v xml:space="preserve"> </v>
      </c>
      <c r="M63" s="280"/>
      <c r="N63" s="283" t="str">
        <f>Badges!C271</f>
        <v>Ask a veterinarian about health</v>
      </c>
      <c r="O63" s="281" t="str">
        <f>IF(Badges!N271="A","A"," ")</f>
        <v xml:space="preserve"> </v>
      </c>
      <c r="Q63" s="280"/>
      <c r="R63" s="283" t="str">
        <f>Badges!C344</f>
        <v>Practice being a good listener</v>
      </c>
      <c r="S63" s="281" t="str">
        <f>IF(Badges!N344="A","A"," ")</f>
        <v xml:space="preserve"> </v>
      </c>
    </row>
    <row r="64" spans="1:19" x14ac:dyDescent="0.2">
      <c r="A64" s="280"/>
      <c r="B64" s="283" t="str">
        <f>Badges!C49</f>
        <v>Meet someone who works in an</v>
      </c>
      <c r="C64" s="281" t="str">
        <f>IF(Badges!N49="A","A"," ")</f>
        <v xml:space="preserve"> </v>
      </c>
      <c r="E64" s="280"/>
      <c r="F64" s="283" t="str">
        <f>Badges!C125</f>
        <v>Look for clay in your life</v>
      </c>
      <c r="G64" s="281" t="str">
        <f>IF(Badges!N125="A","A"," ")</f>
        <v xml:space="preserve"> </v>
      </c>
      <c r="I64" s="280"/>
      <c r="J64" s="283" t="str">
        <f>Badges!C198</f>
        <v>Practice observation on a</v>
      </c>
      <c r="K64" s="281" t="str">
        <f>IF(Badges!N198="A","A"," ")</f>
        <v xml:space="preserve"> </v>
      </c>
      <c r="M64" s="280"/>
      <c r="N64" s="283" t="str">
        <f>Badges!C272</f>
        <v>Help a dog get exercise for one</v>
      </c>
      <c r="O64" s="281" t="str">
        <f>IF(Badges!N272="A","A"," ")</f>
        <v xml:space="preserve"> </v>
      </c>
      <c r="Q64" s="280"/>
      <c r="R64" s="283" t="str">
        <f>Badges!C345</f>
        <v>Remember what you agree about</v>
      </c>
      <c r="S64" s="281" t="str">
        <f>IF(Badges!N345="A","A"," ")</f>
        <v xml:space="preserve"> </v>
      </c>
    </row>
    <row r="65" spans="1:19" x14ac:dyDescent="0.2">
      <c r="A65" s="489" t="str">
        <f>Badges!B52</f>
        <v>Dancer</v>
      </c>
      <c r="B65" s="490"/>
      <c r="C65" s="490"/>
      <c r="E65" s="280"/>
      <c r="F65" s="283" t="str">
        <f>Badges!C126</f>
        <v>Look in books, magazines, or</v>
      </c>
      <c r="G65" s="281" t="str">
        <f>IF(Badges!N126="A","A"," ")</f>
        <v xml:space="preserve"> </v>
      </c>
      <c r="I65" s="280"/>
      <c r="J65" s="283" t="str">
        <f>Badges!C199</f>
        <v>Know the trail</v>
      </c>
      <c r="K65" s="281" t="str">
        <f>IF(Badges!N199="A","A"," ")</f>
        <v xml:space="preserve"> </v>
      </c>
      <c r="M65" s="280"/>
      <c r="N65" s="283" t="str">
        <f>Badges!C273</f>
        <v>Find out how to keep different</v>
      </c>
      <c r="O65" s="281" t="str">
        <f>IF(Badges!N273="A","A"," ")</f>
        <v xml:space="preserve"> </v>
      </c>
      <c r="Q65" s="280"/>
      <c r="R65" s="283" t="str">
        <f>Badges!C346</f>
        <v>Find kind words</v>
      </c>
      <c r="S65" s="281" t="str">
        <f>IF(Badges!N346="A","A","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IF(Badges!N54="A","A"," ")</f>
        <v xml:space="preserve"> </v>
      </c>
      <c r="E67" s="280"/>
      <c r="F67" s="283" t="str">
        <f>Badges!C128</f>
        <v>Visit a potter's studio</v>
      </c>
      <c r="G67" s="281" t="str">
        <f>IF(Badges!N128="A","A"," ")</f>
        <v xml:space="preserve"> </v>
      </c>
      <c r="I67" s="280"/>
      <c r="J67" s="283" t="str">
        <f>Badges!C201</f>
        <v>Visit an outdoor store</v>
      </c>
      <c r="K67" s="281" t="str">
        <f>IF(Badges!N201="A","A"," ")</f>
        <v xml:space="preserve"> </v>
      </c>
      <c r="M67" s="280"/>
      <c r="N67" s="283" t="str">
        <f>Badges!C275</f>
        <v>Make up a game to play with a pet</v>
      </c>
      <c r="O67" s="281" t="str">
        <f>IF(Badges!N275="A","A"," ")</f>
        <v xml:space="preserve"> </v>
      </c>
      <c r="Q67" s="280"/>
      <c r="R67" s="283" t="str">
        <f>Badges!C348</f>
        <v>Invite another Brownie group to an</v>
      </c>
      <c r="S67" s="281" t="str">
        <f>IF(Badges!N348="A","A"," ")</f>
        <v xml:space="preserve"> </v>
      </c>
    </row>
    <row r="68" spans="1:19" x14ac:dyDescent="0.2">
      <c r="A68" s="280"/>
      <c r="B68" s="283" t="str">
        <f>Badges!C55</f>
        <v>Make your warm-up animal themed</v>
      </c>
      <c r="C68" s="281" t="str">
        <f>IF(Badges!N55="A","A"," ")</f>
        <v xml:space="preserve"> </v>
      </c>
      <c r="E68" s="280"/>
      <c r="F68" s="283" t="str">
        <f>Badges!C129</f>
        <v>Invite a craft teacher to your</v>
      </c>
      <c r="G68" s="281" t="str">
        <f>IF(Badges!N129="A","A"," ")</f>
        <v xml:space="preserve"> </v>
      </c>
      <c r="I68" s="280"/>
      <c r="J68" s="283" t="str">
        <f>Badges!C202</f>
        <v>Ask an older Girl Scout</v>
      </c>
      <c r="K68" s="281" t="str">
        <f>IF(Badges!N202="A","A"," ")</f>
        <v xml:space="preserve"> </v>
      </c>
      <c r="M68" s="280"/>
      <c r="N68" s="283" t="str">
        <f>Badges!C276</f>
        <v>Make a simple pet toy</v>
      </c>
      <c r="O68" s="281" t="str">
        <f>IF(Badges!N276="A","A"," ")</f>
        <v xml:space="preserve"> </v>
      </c>
      <c r="Q68" s="280"/>
      <c r="R68" s="283" t="str">
        <f>Badges!C349</f>
        <v>Sit at a different table or area at</v>
      </c>
      <c r="S68" s="281" t="str">
        <f>IF(Badges!N349="A","A"," ")</f>
        <v xml:space="preserve"> </v>
      </c>
    </row>
    <row r="69" spans="1:19" x14ac:dyDescent="0.2">
      <c r="A69" s="280"/>
      <c r="B69" s="283" t="str">
        <f>Badges!C56</f>
        <v>Use the music</v>
      </c>
      <c r="C69" s="281" t="str">
        <f>IF(Badges!N56="A","A"," ")</f>
        <v xml:space="preserve"> </v>
      </c>
      <c r="E69" s="280"/>
      <c r="F69" s="283" t="str">
        <f>Badges!C130</f>
        <v xml:space="preserve">Go to a pottery class at a </v>
      </c>
      <c r="G69" s="281" t="str">
        <f>IF(Badges!N130="A","A"," ")</f>
        <v xml:space="preserve"> </v>
      </c>
      <c r="I69" s="280"/>
      <c r="J69" s="283" t="str">
        <f>Badges!C203</f>
        <v>Invite an experienced hiker to your</v>
      </c>
      <c r="K69" s="281" t="str">
        <f>IF(Badges!N203="A","A"," ")</f>
        <v xml:space="preserve"> </v>
      </c>
      <c r="M69" s="280"/>
      <c r="N69" s="283" t="str">
        <f>Badges!C277</f>
        <v>Learn about how three different</v>
      </c>
      <c r="O69" s="281" t="str">
        <f>IF(Badges!N277="A","A"," ")</f>
        <v xml:space="preserve"> </v>
      </c>
      <c r="Q69" s="280"/>
      <c r="R69" s="283" t="str">
        <f>Badges!C350</f>
        <v>Go to a dance or art class, sports</v>
      </c>
      <c r="S69" s="281" t="str">
        <f>IF(Badges!N350="A","A"," ")</f>
        <v xml:space="preserve"> </v>
      </c>
    </row>
    <row r="70" spans="1:19" ht="23.25" x14ac:dyDescent="0.35">
      <c r="A70" s="524" t="str">
        <f ca="1">MID(CELL("filename",A8),FIND(IF(ISERROR(FIND("]",CELL("filename",A8))),"$","]"),CELL("filename",A8))+1,256)</f>
        <v>Brownie 11</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IF(Badges!N376="C","C",IF(Badges!N376="P","P",""))</f>
        <v/>
      </c>
      <c r="E73" s="280"/>
      <c r="F73" s="283" t="str">
        <f>Badges!C379</f>
        <v>Teach the rules of an active</v>
      </c>
      <c r="G73" s="281" t="str">
        <f>IF(Badges!N379="A","A"," ")</f>
        <v xml:space="preserve"> </v>
      </c>
      <c r="I73" s="280"/>
      <c r="J73" s="283" t="str">
        <f>Badges!C448</f>
        <v>Role-play 911</v>
      </c>
      <c r="K73" s="281" t="str">
        <f>IF(Badges!N448="A","A"," ")</f>
        <v xml:space="preserve"> </v>
      </c>
      <c r="M73" s="280"/>
      <c r="N73" s="283" t="str">
        <f>Badges!C518</f>
        <v>Go shopping…at home</v>
      </c>
      <c r="O73" s="281" t="str">
        <f>IF(Badges!N518="A","A"," ")</f>
        <v xml:space="preserve"> </v>
      </c>
      <c r="Q73" s="280"/>
      <c r="R73" s="283" t="str">
        <f>Badges!C592</f>
        <v>Try an outdoor challenge</v>
      </c>
      <c r="S73" s="281" t="str">
        <f>IF(Badges!N592="A","A"," ")</f>
        <v xml:space="preserve"> </v>
      </c>
    </row>
    <row r="74" spans="1:19" x14ac:dyDescent="0.2">
      <c r="A74" s="503" t="str">
        <f>Summary!A24</f>
        <v>Fair Play</v>
      </c>
      <c r="B74" s="504"/>
      <c r="C74" s="282" t="str">
        <f>IF(Badges!N399="C","C",IF(Badges!N399="P","P",""))</f>
        <v/>
      </c>
      <c r="E74" s="280"/>
      <c r="F74" s="283" t="str">
        <f>Badges!C380</f>
        <v>Make up two new rules for hide</v>
      </c>
      <c r="G74" s="281" t="str">
        <f>IF(Badges!N380="A","A"," ")</f>
        <v xml:space="preserve"> </v>
      </c>
      <c r="I74" s="280"/>
      <c r="J74" s="283" t="str">
        <f>Badges!C449</f>
        <v>Practice 911 with a friend or family</v>
      </c>
      <c r="K74" s="281" t="str">
        <f>IF(Badges!N449="A","A"," ")</f>
        <v xml:space="preserve"> </v>
      </c>
      <c r="M74" s="280"/>
      <c r="N74" s="283" t="str">
        <f>Badges!C519</f>
        <v>Go shopping with a Brownie friends</v>
      </c>
      <c r="O74" s="281" t="str">
        <f>IF(Badges!N519="A","A"," ")</f>
        <v xml:space="preserve"> </v>
      </c>
      <c r="Q74" s="280"/>
      <c r="R74" s="283" t="str">
        <f>Badges!C593</f>
        <v>Explore the night</v>
      </c>
      <c r="S74" s="281" t="str">
        <f>IF(Badges!N593="A","A"," ")</f>
        <v xml:space="preserve"> </v>
      </c>
    </row>
    <row r="75" spans="1:19" x14ac:dyDescent="0.2">
      <c r="A75" s="503" t="str">
        <f>Summary!A25</f>
        <v>Celebrating Community</v>
      </c>
      <c r="B75" s="504"/>
      <c r="C75" s="282" t="str">
        <f>IF(Badges!N422="C","C",IF(Badges!N422="P","P",""))</f>
        <v/>
      </c>
      <c r="E75" s="280"/>
      <c r="F75" s="283" t="str">
        <f>Badges!C381</f>
        <v>Learn two rules for a sport or</v>
      </c>
      <c r="G75" s="281" t="str">
        <f>IF(Badges!N381="A","A"," ")</f>
        <v xml:space="preserve"> </v>
      </c>
      <c r="I75" s="280"/>
      <c r="J75" s="283" t="str">
        <f>Badges!C450</f>
        <v>Get advice from an expert</v>
      </c>
      <c r="K75" s="281" t="str">
        <f>IF(Badges!N450="A","A"," ")</f>
        <v xml:space="preserve"> </v>
      </c>
      <c r="M75" s="280"/>
      <c r="N75" s="283" t="str">
        <f>Badges!C520</f>
        <v>Go shopping with your Brownie</v>
      </c>
      <c r="O75" s="281" t="str">
        <f>IF(Badges!N520="A","A"," ")</f>
        <v xml:space="preserve"> </v>
      </c>
      <c r="Q75" s="280"/>
      <c r="R75" s="283" t="str">
        <f>Badges!C594</f>
        <v>Have fun with water</v>
      </c>
      <c r="S75" s="281" t="str">
        <f>IF(Badges!N594="A","A"," ")</f>
        <v xml:space="preserve"> </v>
      </c>
    </row>
    <row r="76" spans="1:19" x14ac:dyDescent="0.2">
      <c r="A76" s="503" t="str">
        <f>Summary!A26</f>
        <v>Snacks</v>
      </c>
      <c r="B76" s="504"/>
      <c r="C76" s="282" t="str">
        <f>IF(Badges!N445="C","C",IF(Badges!N445="P","P",""))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IF(Badges!N468="C","C",IF(Badges!N468="P","P",""))</f>
        <v/>
      </c>
      <c r="E77" s="280"/>
      <c r="F77" s="283" t="str">
        <f>Badges!C383</f>
        <v>Ask a woman about Title IX</v>
      </c>
      <c r="G77" s="281" t="str">
        <f>IF(Badges!N383="A","A"," ")</f>
        <v xml:space="preserve"> </v>
      </c>
      <c r="I77" s="280"/>
      <c r="J77" s="283" t="str">
        <f>Badges!C452</f>
        <v>Interview a medical professional</v>
      </c>
      <c r="K77" s="281" t="str">
        <f>IF(Badges!N452="A","A"," ")</f>
        <v xml:space="preserve"> </v>
      </c>
      <c r="M77" s="280"/>
      <c r="N77" s="283" t="str">
        <f>Badges!C522</f>
        <v>Shop at a store</v>
      </c>
      <c r="O77" s="281" t="str">
        <f>IF(Badges!N522="A","A"," ")</f>
        <v xml:space="preserve"> </v>
      </c>
      <c r="Q77" s="280"/>
      <c r="R77" s="283" t="str">
        <f>Badges!C596</f>
        <v>Go on a nature hike</v>
      </c>
      <c r="S77" s="281" t="str">
        <f>IF(Badges!N596="A","A"," ")</f>
        <v xml:space="preserve"> </v>
      </c>
    </row>
    <row r="78" spans="1:19" x14ac:dyDescent="0.2">
      <c r="A78" s="503" t="str">
        <f>Summary!A28</f>
        <v>Brownie Girl Scout Way</v>
      </c>
      <c r="B78" s="504"/>
      <c r="C78" s="282" t="str">
        <f>IF(Badges!N491="C","C",IF(Badges!N491="P","P",""))</f>
        <v/>
      </c>
      <c r="E78" s="280"/>
      <c r="F78" s="283" t="str">
        <f>Badges!C384</f>
        <v>Find a sport that women play</v>
      </c>
      <c r="G78" s="281" t="str">
        <f>IF(Badges!N384="A","A"," ")</f>
        <v xml:space="preserve"> </v>
      </c>
      <c r="I78" s="280"/>
      <c r="J78" s="283" t="str">
        <f>Badges!C453</f>
        <v>Talk to the police</v>
      </c>
      <c r="K78" s="281" t="str">
        <f>IF(Badges!N453="A","A"," ")</f>
        <v xml:space="preserve"> </v>
      </c>
      <c r="M78" s="280"/>
      <c r="N78" s="283" t="str">
        <f>Badges!C523</f>
        <v>Shop on paper</v>
      </c>
      <c r="O78" s="281" t="str">
        <f>IF(Badges!N523="A","A"," ")</f>
        <v xml:space="preserve"> </v>
      </c>
      <c r="Q78" s="280"/>
      <c r="R78" s="283" t="str">
        <f>Badges!C597</f>
        <v>Create a scent diary</v>
      </c>
      <c r="S78" s="281" t="str">
        <f>IF(Badges!N597="A","A"," ")</f>
        <v xml:space="preserve"> </v>
      </c>
    </row>
    <row r="79" spans="1:19" x14ac:dyDescent="0.2">
      <c r="A79" s="512" t="str">
        <f>Summary!A29</f>
        <v>Bugs</v>
      </c>
      <c r="B79" s="513"/>
      <c r="C79" s="329" t="str">
        <f>IF(Badges!N514="C","C",IF(Badges!N514="P","P",""))</f>
        <v/>
      </c>
      <c r="E79" s="280"/>
      <c r="F79" s="283" t="str">
        <f>Badges!C385</f>
        <v>Learn about disabilities and</v>
      </c>
      <c r="G79" s="281" t="str">
        <f>IF(Badges!N385="A","A"," ")</f>
        <v xml:space="preserve"> </v>
      </c>
      <c r="I79" s="280"/>
      <c r="J79" s="283" t="str">
        <f>Badges!C454</f>
        <v>Visit a fire station</v>
      </c>
      <c r="K79" s="281" t="str">
        <f>IF(Badges!N454="A","A"," ")</f>
        <v xml:space="preserve"> </v>
      </c>
      <c r="M79" s="280"/>
      <c r="N79" s="283" t="str">
        <f>Badges!C524</f>
        <v>Shop online</v>
      </c>
      <c r="O79" s="281" t="str">
        <f>IF(Badges!N524="A","A"," ")</f>
        <v xml:space="preserve"> </v>
      </c>
      <c r="Q79" s="280"/>
      <c r="R79" s="283" t="str">
        <f>Badges!C598</f>
        <v>Sky watch</v>
      </c>
      <c r="S79" s="281" t="str">
        <f>IF(Badges!N598="A","A","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IF(Badges!N538="C","C",IF(Badges!N538="P","P",""))</f>
        <v/>
      </c>
      <c r="E81" s="280"/>
      <c r="F81" s="283" t="str">
        <f>Badges!C387</f>
        <v>Play popcorn</v>
      </c>
      <c r="G81" s="281" t="str">
        <f>IF(Badges!N387="A","A"," ")</f>
        <v xml:space="preserve"> </v>
      </c>
      <c r="I81" s="280"/>
      <c r="J81" s="283" t="str">
        <f>Badges!C456</f>
        <v>Make a first aid kit for your home</v>
      </c>
      <c r="K81" s="281" t="str">
        <f>IF(Badges!N456="A","A"," ")</f>
        <v xml:space="preserve"> </v>
      </c>
      <c r="M81" s="280"/>
      <c r="N81" s="283" t="str">
        <f>Badges!C526</f>
        <v>Browse through catalogs</v>
      </c>
      <c r="O81" s="281" t="str">
        <f>IF(Badges!N526="A","A"," ")</f>
        <v xml:space="preserve"> </v>
      </c>
      <c r="Q81" s="280"/>
      <c r="R81" s="283" t="str">
        <f>Badges!C600</f>
        <v>Play a survival game</v>
      </c>
      <c r="S81" s="281" t="str">
        <f>IF(Badges!N600="A","A"," ")</f>
        <v xml:space="preserve"> </v>
      </c>
    </row>
    <row r="82" spans="1:22" x14ac:dyDescent="0.2">
      <c r="A82" s="503" t="str">
        <f>Summary!A32</f>
        <v>Philanthropist</v>
      </c>
      <c r="B82" s="504"/>
      <c r="C82" s="282" t="str">
        <f>IF(Badges!N561="C","C",IF(Badges!N561="P","P",""))</f>
        <v/>
      </c>
      <c r="E82" s="280"/>
      <c r="F82" s="283" t="str">
        <f>Badges!C388</f>
        <v>Untangle yourself from a human</v>
      </c>
      <c r="G82" s="281" t="str">
        <f>IF(Badges!N388="A","A"," ")</f>
        <v xml:space="preserve"> </v>
      </c>
      <c r="I82" s="280"/>
      <c r="J82" s="283" t="str">
        <f>Badges!C457</f>
        <v>Make a kit for your Girl Scout</v>
      </c>
      <c r="K82" s="281" t="str">
        <f>IF(Badges!N457="A","A"," ")</f>
        <v xml:space="preserve"> </v>
      </c>
      <c r="M82" s="280"/>
      <c r="N82" s="283" t="str">
        <f>Badges!C527</f>
        <v>Go to the mall</v>
      </c>
      <c r="O82" s="281" t="str">
        <f>IF(Badges!N527="A","A"," ")</f>
        <v xml:space="preserve"> </v>
      </c>
      <c r="Q82" s="280"/>
      <c r="R82" s="283" t="str">
        <f>Badges!C601</f>
        <v>Play a night game</v>
      </c>
      <c r="S82" s="281" t="str">
        <f>IF(Badges!N601="A","A"," ")</f>
        <v xml:space="preserve"> </v>
      </c>
    </row>
    <row r="83" spans="1:22" x14ac:dyDescent="0.2">
      <c r="A83" s="520" t="str">
        <f>Summary!A33</f>
        <v>Cookie Business</v>
      </c>
      <c r="B83" s="521"/>
      <c r="C83" s="522"/>
      <c r="D83" s="124"/>
      <c r="E83" s="280"/>
      <c r="F83" s="283" t="str">
        <f>Badges!C389</f>
        <v>Try a game of Octopus Tag</v>
      </c>
      <c r="G83" s="281" t="str">
        <f>IF(Badges!N389="A","A"," ")</f>
        <v xml:space="preserve"> </v>
      </c>
      <c r="I83" s="280"/>
      <c r="J83" s="283" t="str">
        <f>Badges!C458</f>
        <v>Make a first aid kit and donate it</v>
      </c>
      <c r="K83" s="281" t="str">
        <f>IF(Badges!N458="A","A"," ")</f>
        <v xml:space="preserve"> </v>
      </c>
      <c r="M83" s="280"/>
      <c r="N83" s="283" t="str">
        <f>Badges!C528</f>
        <v>Shop secondhand</v>
      </c>
      <c r="O83" s="281" t="str">
        <f>IF(Badges!N528="A","A"," ")</f>
        <v xml:space="preserve"> </v>
      </c>
      <c r="Q83" s="280"/>
      <c r="R83" s="283" t="str">
        <f>Badges!C602</f>
        <v>Play a water game</v>
      </c>
      <c r="S83" s="281" t="str">
        <f>IF(Badges!N602="A","A"," ")</f>
        <v xml:space="preserve"> </v>
      </c>
    </row>
    <row r="84" spans="1:22" x14ac:dyDescent="0.2">
      <c r="A84" s="503" t="str">
        <f>Summary!A34</f>
        <v>Meet My Customers</v>
      </c>
      <c r="B84" s="504"/>
      <c r="C84" s="282" t="str">
        <f>IF(Badges!N575="C","C",IF(Badges!N575="P","P",""))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IF(Badges!N588="C","C",IF(Badges!N588="P","P",""))</f>
        <v/>
      </c>
      <c r="E85" s="280"/>
      <c r="F85" s="283" t="str">
        <f>Badges!C391</f>
        <v>See a sport live or on television</v>
      </c>
      <c r="G85" s="281" t="str">
        <f>IF(Badges!N391="A","A"," ")</f>
        <v xml:space="preserve"> </v>
      </c>
      <c r="I85" s="280"/>
      <c r="J85" s="283" t="str">
        <f>Badges!C460</f>
        <v>Get tips from a medical professional</v>
      </c>
      <c r="K85" s="281" t="str">
        <f>IF(Badges!N460="A","A"," ")</f>
        <v xml:space="preserve"> </v>
      </c>
      <c r="M85" s="280"/>
      <c r="N85" s="283" t="str">
        <f>Badges!C530</f>
        <v>You have $15 total</v>
      </c>
      <c r="O85" s="281" t="str">
        <f>IF(Badges!N530="A","A"," ")</f>
        <v xml:space="preserve"> </v>
      </c>
      <c r="Q85" s="280"/>
      <c r="R85" s="283" t="str">
        <f>Badges!C604</f>
        <v>Prepare a campfire</v>
      </c>
      <c r="S85" s="281" t="str">
        <f>IF(Badges!N604="A","A"," ")</f>
        <v xml:space="preserve"> </v>
      </c>
    </row>
    <row r="86" spans="1:22" x14ac:dyDescent="0.2">
      <c r="A86" s="520" t="str">
        <f>Summary!A36</f>
        <v>Outdoor Badge</v>
      </c>
      <c r="B86" s="521"/>
      <c r="C86" s="522"/>
      <c r="E86" s="280"/>
      <c r="F86" s="283" t="str">
        <f>Badges!C392</f>
        <v>Make more points</v>
      </c>
      <c r="G86" s="281" t="str">
        <f>IF(Badges!N392="A","A"," ")</f>
        <v xml:space="preserve"> </v>
      </c>
      <c r="I86" s="280"/>
      <c r="J86" s="283" t="str">
        <f>Badges!C461</f>
        <v>Learn with the Red Cross</v>
      </c>
      <c r="K86" s="281" t="str">
        <f>IF(Badges!N461="A","A"," ")</f>
        <v xml:space="preserve"> </v>
      </c>
      <c r="M86" s="280"/>
      <c r="N86" s="283" t="str">
        <f>Badges!C531</f>
        <v>You have $30 total</v>
      </c>
      <c r="O86" s="281" t="str">
        <f>IF(Badges!N531="A","A"," ")</f>
        <v xml:space="preserve"> </v>
      </c>
      <c r="Q86" s="280"/>
      <c r="R86" s="283" t="str">
        <f>Badges!C605</f>
        <v>Tie an overhand and square knot</v>
      </c>
      <c r="S86" s="281" t="str">
        <f>IF(Badges!N605="A","A"," ")</f>
        <v xml:space="preserve"> </v>
      </c>
    </row>
    <row r="87" spans="1:22" x14ac:dyDescent="0.2">
      <c r="A87" s="503" t="str">
        <f>Summary!A37</f>
        <v>Outdoor Adventurer</v>
      </c>
      <c r="B87" s="504"/>
      <c r="C87" s="282" t="str">
        <f>IF(Badges!N612="C","C",IF(Badges!N612="P","P",""))</f>
        <v/>
      </c>
      <c r="E87" s="280"/>
      <c r="F87" s="283" t="str">
        <f>Badges!C393</f>
        <v>Keep score for a sport you play</v>
      </c>
      <c r="G87" s="281" t="str">
        <f>IF(Badges!N393="A","A"," ")</f>
        <v xml:space="preserve"> </v>
      </c>
      <c r="I87" s="280"/>
      <c r="J87" s="283" t="str">
        <f>Badges!C462</f>
        <v>Talk to an EMT</v>
      </c>
      <c r="K87" s="281" t="str">
        <f>IF(Badges!N462="A","A"," ")</f>
        <v xml:space="preserve"> </v>
      </c>
      <c r="M87" s="280"/>
      <c r="N87" s="283" t="str">
        <f>Badges!C532</f>
        <v>Pool your money</v>
      </c>
      <c r="O87" s="281" t="str">
        <f>IF(Badges!N532="A","A"," ")</f>
        <v xml:space="preserve"> </v>
      </c>
      <c r="Q87" s="280"/>
      <c r="R87" s="283" t="str">
        <f>Badges!C606</f>
        <v>Learn to roll a sleeping bag</v>
      </c>
      <c r="S87" s="281" t="str">
        <f>IF(Badges!N606="A","A","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IF(Badges!N395="A","A"," ")</f>
        <v xml:space="preserve"> </v>
      </c>
      <c r="I89" s="280"/>
      <c r="J89" s="283" t="str">
        <f>Badges!C464</f>
        <v>Take a hike</v>
      </c>
      <c r="K89" s="281" t="str">
        <f>IF(Badges!N464="A","A"," ")</f>
        <v xml:space="preserve"> </v>
      </c>
      <c r="M89" s="280"/>
      <c r="N89" s="283" t="str">
        <f>Badges!C534</f>
        <v>Go to the movies with a friend</v>
      </c>
      <c r="O89" s="281" t="str">
        <f>IF(Badges!N534="A","A"," ")</f>
        <v xml:space="preserve"> </v>
      </c>
      <c r="Q89" s="280"/>
      <c r="R89" s="283" t="str">
        <f>Badges!C608</f>
        <v>Improve a trail</v>
      </c>
      <c r="S89" s="281" t="str">
        <f>IF(Badges!N608="A","A"," ")</f>
        <v xml:space="preserve"> </v>
      </c>
    </row>
    <row r="90" spans="1:22" x14ac:dyDescent="0.2">
      <c r="B90" s="516" t="str">
        <f>'Journey Awards'!A6</f>
        <v>Brownie Quest</v>
      </c>
      <c r="C90" s="517"/>
      <c r="E90" s="280"/>
      <c r="F90" s="283" t="str">
        <f>Badges!C396</f>
        <v>Make a theme day</v>
      </c>
      <c r="G90" s="281" t="str">
        <f>IF(Badges!N396="A","A"," ")</f>
        <v xml:space="preserve"> </v>
      </c>
      <c r="I90" s="280"/>
      <c r="J90" s="283" t="str">
        <f>Badges!C465</f>
        <v>Read all about it</v>
      </c>
      <c r="K90" s="281" t="str">
        <f>IF(Badges!N465="A","A"," ")</f>
        <v xml:space="preserve"> </v>
      </c>
      <c r="M90" s="280"/>
      <c r="N90" s="283" t="str">
        <f>Badges!C535</f>
        <v>Get outdoors</v>
      </c>
      <c r="O90" s="281" t="str">
        <f>IF(Badges!N535="A","A"," ")</f>
        <v xml:space="preserve"> </v>
      </c>
      <c r="Q90" s="280"/>
      <c r="R90" s="283" t="str">
        <f>Badges!C609</f>
        <v>Care for animals</v>
      </c>
      <c r="S90" s="281" t="str">
        <f>IF(Badges!N609="A","A"," ")</f>
        <v xml:space="preserve"> </v>
      </c>
    </row>
    <row r="91" spans="1:22" x14ac:dyDescent="0.2">
      <c r="B91" s="289" t="str">
        <f>'Journey Awards'!B7</f>
        <v>The Discover Key</v>
      </c>
      <c r="C91" s="288" t="str">
        <f>'Journey Awards'!N11</f>
        <v xml:space="preserve"> </v>
      </c>
      <c r="E91" s="280"/>
      <c r="F91" s="283" t="str">
        <f>Badges!C397</f>
        <v>Make up a championship</v>
      </c>
      <c r="G91" s="281" t="str">
        <f>IF(Badges!N397="A","A"," ")</f>
        <v xml:space="preserve"> </v>
      </c>
      <c r="I91" s="280"/>
      <c r="J91" s="283" t="str">
        <f>Badges!C466</f>
        <v>Talk to an outdoor expert</v>
      </c>
      <c r="K91" s="281" t="str">
        <f>IF(Badges!N466="A","A"," ")</f>
        <v xml:space="preserve"> </v>
      </c>
      <c r="M91" s="280"/>
      <c r="N91" s="283" t="str">
        <f>Badges!C536</f>
        <v>Have fun with friends</v>
      </c>
      <c r="O91" s="281" t="str">
        <f>IF(Badges!N536="A","A"," ")</f>
        <v xml:space="preserve"> </v>
      </c>
      <c r="Q91" s="280"/>
      <c r="R91" s="283" t="str">
        <f>Badges!C610</f>
        <v>Help an outdoors space you love</v>
      </c>
      <c r="S91" s="281" t="str">
        <f>IF(Badges!N610="A","A"," ")</f>
        <v xml:space="preserve"> </v>
      </c>
    </row>
    <row r="92" spans="1:22" ht="15.75" x14ac:dyDescent="0.2">
      <c r="B92" s="289" t="str">
        <f>'Journey Awards'!B12</f>
        <v>The Connect Key</v>
      </c>
      <c r="C92" s="288" t="str">
        <f>'Journey Awards'!N16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Awards'!N21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IF('Age-Level'!N6="A","A"," ")</f>
        <v xml:space="preserve"> </v>
      </c>
    </row>
    <row r="94" spans="1:22" x14ac:dyDescent="0.2">
      <c r="B94" s="289" t="str">
        <f>'Journey Awards'!B22</f>
        <v>The Brownie Quest Award</v>
      </c>
      <c r="C94" s="288" t="str">
        <f>'Journey Awards'!N24</f>
        <v xml:space="preserve"> </v>
      </c>
      <c r="E94" s="280"/>
      <c r="F94" s="283" t="str">
        <f>Badges!C402</f>
        <v>Go on a flag hunt</v>
      </c>
      <c r="G94" s="281" t="str">
        <f>IF(Badges!N402="A","A"," ")</f>
        <v xml:space="preserve"> </v>
      </c>
      <c r="I94" s="280"/>
      <c r="J94" s="283" t="str">
        <f>Badges!C471</f>
        <v>Learn three new Girl Scout songs</v>
      </c>
      <c r="K94" s="281" t="str">
        <f>IF(Badges!N471="A","A"," ")</f>
        <v xml:space="preserve"> </v>
      </c>
      <c r="M94" s="280"/>
      <c r="N94" s="283" t="str">
        <f>Badges!C541</f>
        <v>Create a list</v>
      </c>
      <c r="O94" s="281" t="str">
        <f>IF(Badges!N541="A","A"," ")</f>
        <v xml:space="preserve"> </v>
      </c>
      <c r="Q94" s="533" t="str">
        <f>'Age-Level'!C7</f>
        <v>Cookie Sales (Year 1)</v>
      </c>
      <c r="R94" s="533"/>
      <c r="S94" s="288" t="str">
        <f>IF('Age-Level'!N7="A","A"," ")</f>
        <v xml:space="preserve"> </v>
      </c>
    </row>
    <row r="95" spans="1:22" x14ac:dyDescent="0.2">
      <c r="A95" s="383"/>
      <c r="B95" s="343" t="str">
        <f>'Journey Awards'!A27</f>
        <v>WOW! Wonders of Water</v>
      </c>
      <c r="C95" s="344"/>
      <c r="E95" s="280"/>
      <c r="F95" s="283" t="str">
        <f>Badges!C403</f>
        <v>Draw your state's symbols</v>
      </c>
      <c r="G95" s="281" t="str">
        <f>IF(Badges!N403="A","A"," ")</f>
        <v xml:space="preserve"> </v>
      </c>
      <c r="I95" s="280"/>
      <c r="J95" s="283" t="str">
        <f>Badges!C472</f>
        <v>Learn a new singing game</v>
      </c>
      <c r="K95" s="281" t="str">
        <f>IF(Badges!N472="A","A"," ")</f>
        <v xml:space="preserve"> </v>
      </c>
      <c r="M95" s="280"/>
      <c r="N95" s="283" t="str">
        <f>Badges!C542</f>
        <v>Create posters</v>
      </c>
      <c r="O95" s="281" t="str">
        <f>IF(Badges!N542="A","A"," ")</f>
        <v xml:space="preserve"> </v>
      </c>
      <c r="Q95" s="533" t="str">
        <f>'Age-Level'!C8</f>
        <v>Cookie Pin (Year 1)</v>
      </c>
      <c r="R95" s="533"/>
      <c r="S95" s="288" t="str">
        <f>IF('Age-Level'!N8="A","A"," ")</f>
        <v xml:space="preserve"> </v>
      </c>
      <c r="U95" s="279"/>
      <c r="V95" s="279"/>
    </row>
    <row r="96" spans="1:22" x14ac:dyDescent="0.2">
      <c r="A96" s="383"/>
      <c r="B96" s="289" t="str">
        <f>'Journey Awards'!B28</f>
        <v>LOVE Water</v>
      </c>
      <c r="C96" s="288" t="str">
        <f>'Journey Awards'!N31</f>
        <v xml:space="preserve"> </v>
      </c>
      <c r="E96" s="280"/>
      <c r="F96" s="283" t="str">
        <f>Badges!C404</f>
        <v>Find your own town's symbols</v>
      </c>
      <c r="G96" s="281" t="str">
        <f>IF(Badges!N404="A","A"," ")</f>
        <v xml:space="preserve"> </v>
      </c>
      <c r="I96" s="280"/>
      <c r="J96" s="283" t="str">
        <f>Badges!C473</f>
        <v>Make up your own song based on</v>
      </c>
      <c r="K96" s="281" t="str">
        <f>IF(Badges!N473="A","A"," ")</f>
        <v xml:space="preserve"> </v>
      </c>
      <c r="M96" s="280"/>
      <c r="N96" s="283" t="str">
        <f>Badges!C543</f>
        <v>Get Inspired</v>
      </c>
      <c r="O96" s="281" t="str">
        <f>IF(Badges!N543="A","A"," ")</f>
        <v xml:space="preserve"> </v>
      </c>
      <c r="Q96" s="533" t="str">
        <f>'Age-Level'!C9</f>
        <v>Cookie Rally (Year 2)</v>
      </c>
      <c r="R96" s="533"/>
      <c r="S96" s="288" t="str">
        <f>IF('Age-Level'!N9="A","A"," ")</f>
        <v xml:space="preserve"> </v>
      </c>
      <c r="U96" s="279"/>
      <c r="V96" s="279"/>
    </row>
    <row r="97" spans="1:23" x14ac:dyDescent="0.2">
      <c r="A97" s="383"/>
      <c r="B97" s="289" t="str">
        <f>'Journey Awards'!B32</f>
        <v>SAVE Water</v>
      </c>
      <c r="C97" s="288" t="str">
        <f>'Journey Awards'!N34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IF('Age-Level'!N10="A","A"," ")</f>
        <v xml:space="preserve"> </v>
      </c>
      <c r="U97" s="279"/>
      <c r="V97" s="279"/>
    </row>
    <row r="98" spans="1:23" ht="14.25" customHeight="1" x14ac:dyDescent="0.2">
      <c r="A98" s="217"/>
      <c r="B98" s="289" t="str">
        <f>'Journey Awards'!B35</f>
        <v>SHARE Water</v>
      </c>
      <c r="C98" s="288" t="str">
        <f>'Journey Awards'!N37</f>
        <v xml:space="preserve"> </v>
      </c>
      <c r="E98" s="280"/>
      <c r="F98" s="283" t="str">
        <f>Badges!C406</f>
        <v>Choose natinoal songs</v>
      </c>
      <c r="G98" s="281" t="str">
        <f>IF(Badges!N406="A","A"," ")</f>
        <v xml:space="preserve"> </v>
      </c>
      <c r="I98" s="280"/>
      <c r="J98" s="283" t="str">
        <f>Badges!C475</f>
        <v>Throw a birthday bash</v>
      </c>
      <c r="K98" s="281" t="str">
        <f>IF(Badges!N475="A","A"," ")</f>
        <v xml:space="preserve"> </v>
      </c>
      <c r="M98" s="280"/>
      <c r="N98" s="283" t="str">
        <f>Badges!C545</f>
        <v>Do you own research</v>
      </c>
      <c r="O98" s="281" t="str">
        <f>IF(Badges!N545="A","A"," ")</f>
        <v xml:space="preserve"> </v>
      </c>
      <c r="Q98" s="533" t="str">
        <f>'Age-Level'!C11</f>
        <v>Cookie Pin (Year 2)</v>
      </c>
      <c r="R98" s="533"/>
      <c r="S98" s="288" t="str">
        <f>IF('Age-Level'!N11="A","A"," ")</f>
        <v xml:space="preserve"> </v>
      </c>
      <c r="U98" s="279"/>
      <c r="V98" s="279"/>
    </row>
    <row r="99" spans="1:23" x14ac:dyDescent="0.2">
      <c r="A99" s="217"/>
      <c r="B99" s="289" t="str">
        <f>'Journey Awards'!B38</f>
        <v>WOW!</v>
      </c>
      <c r="C99" s="288" t="str">
        <f>'Journey Awards'!N40</f>
        <v xml:space="preserve"> </v>
      </c>
      <c r="E99" s="280"/>
      <c r="F99" s="283" t="str">
        <f>Badges!C407</f>
        <v>Pick three community songs</v>
      </c>
      <c r="G99" s="281" t="str">
        <f>IF(Badges!N407="A","A"," ")</f>
        <v xml:space="preserve"> </v>
      </c>
      <c r="I99" s="280"/>
      <c r="J99" s="283" t="str">
        <f>Badges!C476</f>
        <v>Make a birthday card for a Daisy</v>
      </c>
      <c r="K99" s="281" t="str">
        <f>IF(Badges!N476="A","A"," ")</f>
        <v xml:space="preserve"> </v>
      </c>
      <c r="M99" s="280"/>
      <c r="N99" s="283" t="str">
        <f>Badges!C546</f>
        <v>Take a field trip</v>
      </c>
      <c r="O99" s="281" t="str">
        <f>IF(Badges!N546="A","A"," ")</f>
        <v xml:space="preserve"> </v>
      </c>
      <c r="Q99" s="533" t="str">
        <f>Summary!A68</f>
        <v>Fall Sales (Year 1)</v>
      </c>
      <c r="R99" s="533"/>
      <c r="S99" s="282" t="str">
        <f>IF('Age-Level'!N13="A","A","")</f>
        <v/>
      </c>
      <c r="U99" s="352"/>
      <c r="V99" s="353"/>
      <c r="W99" s="337"/>
    </row>
    <row r="100" spans="1:23" x14ac:dyDescent="0.2">
      <c r="B100" s="392" t="str">
        <f>'Journey Awards'!A43</f>
        <v>A World of Girls</v>
      </c>
      <c r="C100" s="393"/>
      <c r="E100" s="280"/>
      <c r="F100" s="283" t="str">
        <f>Badges!C408</f>
        <v>Find three celebration songs</v>
      </c>
      <c r="G100" s="281" t="str">
        <f>IF(Badges!N408="A","A"," ")</f>
        <v xml:space="preserve"> </v>
      </c>
      <c r="I100" s="280"/>
      <c r="J100" s="283" t="str">
        <f>Badges!C477</f>
        <v>Make up a birthday message</v>
      </c>
      <c r="K100" s="281" t="str">
        <f>IF(Badges!N477="A","A"," ")</f>
        <v xml:space="preserve"> </v>
      </c>
      <c r="M100" s="280"/>
      <c r="N100" s="283" t="str">
        <f>Badges!C547</f>
        <v>Invite a guest speaker</v>
      </c>
      <c r="O100" s="281" t="str">
        <f>IF(Badges!N547="A","A"," ")</f>
        <v xml:space="preserve"> </v>
      </c>
      <c r="Q100" s="533" t="str">
        <f>Summary!A69</f>
        <v>Fall Sales (Year 2)</v>
      </c>
      <c r="R100" s="533"/>
      <c r="S100" s="282" t="str">
        <f>IF('Age-Level'!N14="A","A","")</f>
        <v/>
      </c>
      <c r="U100" s="279"/>
      <c r="V100" s="279"/>
    </row>
    <row r="101" spans="1:23" x14ac:dyDescent="0.2">
      <c r="B101" s="289" t="str">
        <f>'Journey Awards'!B44</f>
        <v>Hear a Story</v>
      </c>
      <c r="C101" s="288" t="str">
        <f>'Journey Awards'!N46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IF('Age-Level'!N16="A","A","")</f>
        <v/>
      </c>
      <c r="U101" s="279"/>
      <c r="V101" s="279"/>
    </row>
    <row r="102" spans="1:23" x14ac:dyDescent="0.2">
      <c r="B102" s="289" t="str">
        <f>'Journey Awards'!B47</f>
        <v>Change a Story</v>
      </c>
      <c r="C102" s="288" t="str">
        <f>'Journey Awards'!N49</f>
        <v xml:space="preserve"> </v>
      </c>
      <c r="E102" s="280"/>
      <c r="F102" s="283" t="str">
        <f>Badges!C410</f>
        <v>Join a parade</v>
      </c>
      <c r="G102" s="281" t="str">
        <f>IF(Badges!N410="A","A"," ")</f>
        <v xml:space="preserve"> </v>
      </c>
      <c r="I102" s="280"/>
      <c r="J102" s="283" t="str">
        <f>Badges!C479</f>
        <v>Make up a game about your</v>
      </c>
      <c r="K102" s="281" t="str">
        <f>IF(Badges!N479="A","A"," ")</f>
        <v xml:space="preserve"> </v>
      </c>
      <c r="M102" s="280"/>
      <c r="N102" s="283" t="str">
        <f>Badges!C549</f>
        <v>Do you own research</v>
      </c>
      <c r="O102" s="281" t="str">
        <f>IF(Badges!N549="A","A"," ")</f>
        <v xml:space="preserve"> </v>
      </c>
      <c r="Q102" s="533" t="str">
        <f>Summary!A71</f>
        <v>Thinking Day (Year 2)</v>
      </c>
      <c r="R102" s="533"/>
      <c r="S102" s="282" t="str">
        <f>IF('Age-Level'!N17="A","A","")</f>
        <v/>
      </c>
      <c r="U102" s="279"/>
      <c r="V102" s="279"/>
    </row>
    <row r="103" spans="1:23" x14ac:dyDescent="0.2">
      <c r="B103" s="289" t="str">
        <f>'Journey Awards'!B50</f>
        <v>Tell a Story</v>
      </c>
      <c r="C103" s="288" t="str">
        <f>'Journey Awards'!N52</f>
        <v xml:space="preserve"> </v>
      </c>
      <c r="E103" s="280"/>
      <c r="F103" s="283" t="str">
        <f>Badges!C411</f>
        <v>Learn to march</v>
      </c>
      <c r="G103" s="281" t="str">
        <f>IF(Badges!N411="A","A"," ")</f>
        <v xml:space="preserve"> </v>
      </c>
      <c r="I103" s="280"/>
      <c r="J103" s="283" t="str">
        <f>Badges!C480</f>
        <v>Create a story, play, or puppet</v>
      </c>
      <c r="K103" s="281" t="str">
        <f>IF(Badges!N480="A","A"," ")</f>
        <v xml:space="preserve"> </v>
      </c>
      <c r="M103" s="280"/>
      <c r="N103" s="283" t="str">
        <f>Badges!C550</f>
        <v>Get secondhand knowledge</v>
      </c>
      <c r="O103" s="281" t="str">
        <f>IF(Badges!N550="A","A"," ")</f>
        <v xml:space="preserve"> </v>
      </c>
      <c r="Q103" s="533" t="str">
        <f>Summary!A72</f>
        <v>Investiture</v>
      </c>
      <c r="R103" s="533"/>
      <c r="S103" s="282" t="str">
        <f>IF('Age-Level'!N19="A","A","")</f>
        <v/>
      </c>
      <c r="U103" s="279"/>
      <c r="V103" s="279"/>
    </row>
    <row r="104" spans="1:23" x14ac:dyDescent="0.2">
      <c r="B104" s="289" t="str">
        <f>'Journey Awards'!B53</f>
        <v>Better World for Girls!</v>
      </c>
      <c r="C104" s="288" t="str">
        <f>'Journey Awards'!N55</f>
        <v xml:space="preserve"> </v>
      </c>
      <c r="E104" s="280"/>
      <c r="F104" s="283" t="str">
        <f>Badges!C412</f>
        <v>See a band review or field show</v>
      </c>
      <c r="G104" s="281" t="str">
        <f>IF(Badges!N412="A","A"," ")</f>
        <v xml:space="preserve"> </v>
      </c>
      <c r="I104" s="280"/>
      <c r="J104" s="283" t="str">
        <f>Badges!C481</f>
        <v>Make a team mural, collage, flag</v>
      </c>
      <c r="K104" s="281" t="str">
        <f>IF(Badges!N481="A","A"," ")</f>
        <v xml:space="preserve"> </v>
      </c>
      <c r="M104" s="280"/>
      <c r="N104" s="283" t="str">
        <f>Badges!C551</f>
        <v>Invite a guest speaker</v>
      </c>
      <c r="O104" s="281" t="str">
        <f>IF(Badges!N551="A","A"," ")</f>
        <v xml:space="preserve"> </v>
      </c>
      <c r="Q104" s="533" t="str">
        <f>Summary!A73</f>
        <v>Rededication (1st year)</v>
      </c>
      <c r="R104" s="533"/>
      <c r="S104" s="282" t="str">
        <f>IF('Age-Level'!N20="A","A","")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IF('Age-Level'!N21="A","A","")</f>
        <v/>
      </c>
      <c r="U105" s="279"/>
      <c r="V105" s="279"/>
    </row>
    <row r="106" spans="1:23" x14ac:dyDescent="0.2">
      <c r="A106" s="388" t="s">
        <v>416</v>
      </c>
      <c r="B106" s="390"/>
      <c r="C106" s="390"/>
      <c r="E106" s="280"/>
      <c r="F106" s="283" t="str">
        <f>Badges!C414</f>
        <v>Follow a landmark trail</v>
      </c>
      <c r="G106" s="281" t="str">
        <f>IF(Badges!N414="A","A"," ")</f>
        <v xml:space="preserve"> </v>
      </c>
      <c r="I106" s="280"/>
      <c r="J106" s="283" t="str">
        <f>Badges!C483</f>
        <v>A better room or home</v>
      </c>
      <c r="K106" s="281" t="str">
        <f>IF(Badges!N483="A","A"," ")</f>
        <v xml:space="preserve"> </v>
      </c>
      <c r="M106" s="280"/>
      <c r="N106" s="283" t="str">
        <f>Badges!C553</f>
        <v>Take a field trip</v>
      </c>
      <c r="O106" s="281" t="str">
        <f>IF(Badges!N553="A","A"," ")</f>
        <v xml:space="preserve"> </v>
      </c>
      <c r="Q106" s="533" t="str">
        <f>Summary!A75</f>
        <v>Rededication (3rd year)</v>
      </c>
      <c r="R106" s="533"/>
      <c r="S106" s="282" t="str">
        <f>IF('Age-Level'!N22="A","A","")</f>
        <v/>
      </c>
      <c r="U106" s="279"/>
      <c r="V106" s="279"/>
    </row>
    <row r="107" spans="1:23" x14ac:dyDescent="0.2">
      <c r="A107" s="284"/>
      <c r="B107" s="396" t="str">
        <f>Bridging!B6</f>
        <v>Pass It On!</v>
      </c>
      <c r="C107" s="330" t="str">
        <f>IF(Bridging!N10="C","C",IF(Bridging!N10="P","P",""))</f>
        <v/>
      </c>
      <c r="E107" s="280"/>
      <c r="F107" s="283" t="str">
        <f>Badges!C415</f>
        <v>Tour a landmark that honors the</v>
      </c>
      <c r="G107" s="281" t="str">
        <f>IF(Badges!N415="A","A"," ")</f>
        <v xml:space="preserve"> </v>
      </c>
      <c r="I107" s="280"/>
      <c r="J107" s="283" t="str">
        <f>Badges!C484</f>
        <v>A better meeting place</v>
      </c>
      <c r="K107" s="281" t="str">
        <f>IF(Badges!N484="A","A"," ")</f>
        <v xml:space="preserve"> </v>
      </c>
      <c r="M107" s="280"/>
      <c r="N107" s="283" t="str">
        <f>Badges!C554</f>
        <v>Invite a guest speaker</v>
      </c>
      <c r="O107" s="281" t="str">
        <f>IF(Badges!N554="A","A"," ")</f>
        <v xml:space="preserve"> </v>
      </c>
      <c r="Q107" s="487" t="str">
        <f>Summary!A76</f>
        <v>My Promise, My Faith (Year 1)</v>
      </c>
      <c r="R107" s="535"/>
      <c r="S107" s="291" t="str">
        <f>IF('Age-Level'!N29="C","C","")</f>
        <v/>
      </c>
      <c r="U107" s="279"/>
      <c r="V107" s="279"/>
    </row>
    <row r="108" spans="1:23" x14ac:dyDescent="0.2">
      <c r="A108" s="284"/>
      <c r="B108" s="286" t="str">
        <f>Bridging!B11</f>
        <v>Look Ahead!</v>
      </c>
      <c r="C108" s="282" t="str">
        <f>IF(Bridging!N15="C","C",IF(Bridging!N15="P","P",""))</f>
        <v/>
      </c>
      <c r="E108" s="280"/>
      <c r="F108" s="283" t="str">
        <f>Badges!C416</f>
        <v>Make a landmark map</v>
      </c>
      <c r="G108" s="281" t="str">
        <f>IF(Badges!N416="A","A"," ")</f>
        <v xml:space="preserve"> </v>
      </c>
      <c r="I108" s="280"/>
      <c r="J108" s="283" t="str">
        <f>Badges!C485</f>
        <v>A better classroom</v>
      </c>
      <c r="K108" s="281" t="str">
        <f>IF(Badges!N485="A","A"," ")</f>
        <v xml:space="preserve"> </v>
      </c>
      <c r="M108" s="280"/>
      <c r="N108" s="283" t="str">
        <f>Badges!C555</f>
        <v>Find out about helping people</v>
      </c>
      <c r="O108" s="281" t="str">
        <f>IF(Badges!N555="A","A"," ")</f>
        <v xml:space="preserve"> </v>
      </c>
      <c r="Q108" s="292">
        <v>1</v>
      </c>
      <c r="R108" s="341" t="str">
        <f>'Age-Level'!C24</f>
        <v>Choose one line from the Law</v>
      </c>
      <c r="S108" s="282" t="str">
        <f>IF('Age-Level'!N24="A","A","")</f>
        <v/>
      </c>
      <c r="U108" s="279"/>
      <c r="V108" s="279"/>
    </row>
    <row r="109" spans="1:23" x14ac:dyDescent="0.2">
      <c r="A109" s="284"/>
      <c r="B109" s="394" t="str">
        <f>Bridging!C16</f>
        <v>Plan a Ceremony</v>
      </c>
      <c r="C109" s="282" t="str">
        <f>IF(Bridging!N17="C","C",IF(Bridging!N17="P","P",""))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IF('Age-Level'!N25="A","A","")</f>
        <v/>
      </c>
      <c r="U109" s="279"/>
      <c r="V109" s="279"/>
    </row>
    <row r="110" spans="1:23" x14ac:dyDescent="0.2">
      <c r="B110" s="287" t="s">
        <v>80</v>
      </c>
      <c r="C110" s="282" t="str">
        <f>IF(Bridging!N18="C","C",IF(Bridging!N18="P","P",""))</f>
        <v/>
      </c>
      <c r="E110" s="280"/>
      <c r="F110" s="283" t="str">
        <f>Badges!C418</f>
        <v>Join a flag ceremony</v>
      </c>
      <c r="G110" s="281" t="str">
        <f>IF(Badges!N418="A","A"," ")</f>
        <v xml:space="preserve"> </v>
      </c>
      <c r="I110" s="280"/>
      <c r="J110" s="283" t="str">
        <f>Badges!C487</f>
        <v>Follow in a Girl Scout's footsteps</v>
      </c>
      <c r="K110" s="281" t="str">
        <f>IF(Badges!N487="A","A"," ")</f>
        <v xml:space="preserve"> </v>
      </c>
      <c r="M110" s="280"/>
      <c r="N110" s="283" t="str">
        <f>Badges!C557</f>
        <v>Donate money</v>
      </c>
      <c r="O110" s="281" t="str">
        <f>IF(Badges!N557="A","A"," ")</f>
        <v xml:space="preserve"> </v>
      </c>
      <c r="Q110" s="293">
        <v>3</v>
      </c>
      <c r="R110" s="341" t="str">
        <f>'Age-Level'!C26</f>
        <v>Gather three inspirational quotes</v>
      </c>
      <c r="S110" s="282" t="str">
        <f>IF('Age-Level'!N26="A","A","")</f>
        <v/>
      </c>
      <c r="U110" s="353"/>
      <c r="V110" s="353"/>
      <c r="W110" s="337"/>
    </row>
    <row r="111" spans="1:23" x14ac:dyDescent="0.2">
      <c r="B111" s="327"/>
      <c r="C111" s="389"/>
      <c r="E111" s="280"/>
      <c r="F111" s="283" t="str">
        <f>Badges!C419</f>
        <v>Join a town ceremony</v>
      </c>
      <c r="G111" s="281" t="str">
        <f>IF(Badges!N419="A","A"," ")</f>
        <v xml:space="preserve"> </v>
      </c>
      <c r="I111" s="280"/>
      <c r="J111" s="283" t="str">
        <f>Badges!C488</f>
        <v>Read the Brownie Story from an</v>
      </c>
      <c r="K111" s="281" t="str">
        <f>IF(Badges!N488="A","A"," ")</f>
        <v xml:space="preserve"> </v>
      </c>
      <c r="M111" s="280"/>
      <c r="N111" s="283" t="str">
        <f>Badges!C558</f>
        <v>Organize a great food donation</v>
      </c>
      <c r="O111" s="281" t="str">
        <f>IF(Badges!N558="A","A"," ")</f>
        <v xml:space="preserve"> </v>
      </c>
      <c r="Q111" s="293">
        <v>4</v>
      </c>
      <c r="R111" s="341" t="str">
        <f>'Age-Level'!C27</f>
        <v>Make something to remind you</v>
      </c>
      <c r="S111" s="282" t="str">
        <f>IF('Age-Level'!N27="A","A","")</f>
        <v/>
      </c>
      <c r="U111" s="279"/>
      <c r="V111" s="279"/>
    </row>
    <row r="112" spans="1:23" x14ac:dyDescent="0.2">
      <c r="A112" s="395" t="str">
        <f>Badges!B354</f>
        <v>Painting</v>
      </c>
      <c r="B112" s="391"/>
      <c r="C112" s="391"/>
      <c r="E112" s="280"/>
      <c r="F112" s="283" t="str">
        <f>Badges!C420</f>
        <v>Make up your own</v>
      </c>
      <c r="G112" s="281" t="str">
        <f>IF(Badges!N420="A","A"," ")</f>
        <v xml:space="preserve"> </v>
      </c>
      <c r="I112" s="280"/>
      <c r="J112" s="283" t="str">
        <f>Badges!C489</f>
        <v>Make up a story about Campbell</v>
      </c>
      <c r="K112" s="281" t="str">
        <f>IF(Badges!N489="A","A"," ")</f>
        <v xml:space="preserve"> </v>
      </c>
      <c r="M112" s="280"/>
      <c r="N112" s="283" t="str">
        <f>Badges!C559</f>
        <v>Host a clothing-donation party</v>
      </c>
      <c r="O112" s="281" t="str">
        <f>IF(Badges!N559="A","A"," ")</f>
        <v xml:space="preserve"> </v>
      </c>
      <c r="Q112" s="342">
        <v>5</v>
      </c>
      <c r="R112" s="341" t="str">
        <f>'Age-Level'!C28</f>
        <v>Keep the connection strong.</v>
      </c>
      <c r="S112" s="282" t="str">
        <f>IF('Age-Level'!N28="A","A","")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IF('Age-Level'!N35="C","C","")</f>
        <v/>
      </c>
      <c r="U113" s="279"/>
      <c r="V113" s="279"/>
    </row>
    <row r="114" spans="1:22" x14ac:dyDescent="0.2">
      <c r="A114" s="280"/>
      <c r="B114" s="283" t="str">
        <f>Badges!C356</f>
        <v>Talk to a painter</v>
      </c>
      <c r="C114" s="281" t="str">
        <f>IF(Badges!N356="A","A","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IF('Age-Level'!N31="A","A","")</f>
        <v/>
      </c>
      <c r="U114" s="279"/>
      <c r="V114" s="279"/>
    </row>
    <row r="115" spans="1:22" x14ac:dyDescent="0.2">
      <c r="A115" s="280"/>
      <c r="B115" s="283" t="str">
        <f>Badges!C357</f>
        <v>Go to an art show or museum</v>
      </c>
      <c r="C115" s="281" t="str">
        <f>IF(Badges!N357="A","A"," ")</f>
        <v xml:space="preserve"> </v>
      </c>
      <c r="E115" s="280"/>
      <c r="F115" s="283" t="str">
        <f>Badges!C425</f>
        <v>Is the food good for me?</v>
      </c>
      <c r="G115" s="281" t="str">
        <f>IF(Badges!N425="A","A"," ")</f>
        <v xml:space="preserve"> </v>
      </c>
      <c r="I115" s="280"/>
      <c r="J115" s="283" t="str">
        <f>Badges!C494</f>
        <v>Talk to a bug specialist in your</v>
      </c>
      <c r="K115" s="281" t="str">
        <f>IF(Badges!N494="A","A"," ")</f>
        <v xml:space="preserve"> </v>
      </c>
      <c r="M115" s="280"/>
      <c r="N115" s="283" t="str">
        <f>Badges!C565</f>
        <v xml:space="preserve">Talk to your family or Brownie </v>
      </c>
      <c r="O115" s="281" t="str">
        <f>IF(Badges!N565="A","A"," ")</f>
        <v xml:space="preserve"> </v>
      </c>
      <c r="Q115" s="293">
        <v>2</v>
      </c>
      <c r="R115" s="394" t="str">
        <f>'Age-Level'!C32</f>
        <v>Find a woman in your community</v>
      </c>
      <c r="S115" s="282" t="str">
        <f>IF('Age-Level'!N32="A","A","")</f>
        <v/>
      </c>
      <c r="U115" s="279"/>
      <c r="V115" s="279"/>
    </row>
    <row r="116" spans="1:22" x14ac:dyDescent="0.2">
      <c r="A116" s="280"/>
      <c r="B116" s="283" t="str">
        <f>Badges!C358</f>
        <v xml:space="preserve">Team up with an adult to find </v>
      </c>
      <c r="C116" s="281" t="str">
        <f>IF(Badges!N358="A","A"," ")</f>
        <v xml:space="preserve"> </v>
      </c>
      <c r="E116" s="280"/>
      <c r="F116" s="283" t="str">
        <f>Badges!C426</f>
        <v>Is the food good for the earth?</v>
      </c>
      <c r="G116" s="281" t="str">
        <f>IF(Badges!N426="A","A"," ")</f>
        <v xml:space="preserve"> </v>
      </c>
      <c r="I116" s="280"/>
      <c r="J116" s="283" t="str">
        <f>Badges!C495</f>
        <v>With an adult's help, find websites</v>
      </c>
      <c r="K116" s="281" t="str">
        <f>IF(Badges!N495="A","A"," ")</f>
        <v xml:space="preserve"> </v>
      </c>
      <c r="M116" s="280">
        <v>2</v>
      </c>
      <c r="N116" s="283" t="str">
        <f>Badges!C566</f>
        <v>Talk to some customers</v>
      </c>
      <c r="O116" s="294"/>
      <c r="Q116" s="293">
        <v>3</v>
      </c>
      <c r="R116" s="394" t="str">
        <f>'Age-Level'!C33</f>
        <v>Gather three inspirational quotes</v>
      </c>
      <c r="S116" s="282" t="str">
        <f>IF('Age-Level'!N33="A","A","")</f>
        <v/>
      </c>
    </row>
    <row r="117" spans="1:22" x14ac:dyDescent="0.2">
      <c r="A117" s="280">
        <v>2</v>
      </c>
      <c r="B117" s="283" t="str">
        <f>Badges!C359</f>
        <v>Paint the real world</v>
      </c>
      <c r="C117" s="294"/>
      <c r="E117" s="280"/>
      <c r="F117" s="283" t="str">
        <f>Badges!C427</f>
        <v>What's in that snack?</v>
      </c>
      <c r="G117" s="281" t="str">
        <f>IF(Badges!N427="A","A"," ")</f>
        <v xml:space="preserve"> </v>
      </c>
      <c r="I117" s="280"/>
      <c r="J117" s="283" t="str">
        <f>Badges!C496</f>
        <v>Read a book or watch a video</v>
      </c>
      <c r="K117" s="281" t="str">
        <f>IF(Badges!N496="A","A"," ")</f>
        <v xml:space="preserve"> </v>
      </c>
      <c r="M117" s="280"/>
      <c r="N117" s="283" t="str">
        <f>Badges!C567</f>
        <v>With your family or Brownie friends</v>
      </c>
      <c r="O117" s="281" t="str">
        <f>IF(Badges!N567="A","A"," ")</f>
        <v xml:space="preserve"> </v>
      </c>
      <c r="Q117" s="293">
        <v>4</v>
      </c>
      <c r="R117" s="394" t="str">
        <f>'Age-Level'!C34</f>
        <v>Make something to remind you</v>
      </c>
      <c r="S117" s="282" t="str">
        <f>IF('Age-Level'!N34="A","A","")</f>
        <v/>
      </c>
    </row>
    <row r="118" spans="1:22" x14ac:dyDescent="0.2">
      <c r="A118" s="280"/>
      <c r="B118" s="283" t="str">
        <f>Badges!C360</f>
        <v>Paint a portrait of a family</v>
      </c>
      <c r="C118" s="281" t="str">
        <f>IF(Badges!N360="A","A","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IF('Age-Level'!N35="A","A","")</f>
        <v/>
      </c>
    </row>
    <row r="119" spans="1:22" x14ac:dyDescent="0.2">
      <c r="A119" s="280"/>
      <c r="B119" s="283" t="str">
        <f>Badges!C361</f>
        <v>Paint an outdoor landscape</v>
      </c>
      <c r="C119" s="281" t="str">
        <f>IF(Badges!N361="A","A"," ")</f>
        <v xml:space="preserve"> </v>
      </c>
      <c r="E119" s="280"/>
      <c r="F119" s="283" t="str">
        <f>Badges!C429</f>
        <v>Make your own restaurant snack</v>
      </c>
      <c r="G119" s="281" t="str">
        <f>IF(Badges!N429="A","A"," ")</f>
        <v xml:space="preserve"> </v>
      </c>
      <c r="I119" s="280"/>
      <c r="J119" s="283" t="str">
        <f>Badges!C498</f>
        <v>Make a paper-plate spider</v>
      </c>
      <c r="K119" s="281" t="str">
        <f>IF(Badges!N498="A","A"," ")</f>
        <v xml:space="preserve"> </v>
      </c>
      <c r="M119" s="280"/>
      <c r="N119" s="283" t="str">
        <f>Badges!C569</f>
        <v>In your group or with your family</v>
      </c>
      <c r="O119" s="281" t="str">
        <f>IF(Badges!N569="A","A"," ")</f>
        <v xml:space="preserve"> </v>
      </c>
      <c r="Q119" s="394" t="str">
        <f>Summary!A78</f>
        <v>Global Action Award</v>
      </c>
      <c r="R119" s="394"/>
      <c r="S119" s="282" t="str">
        <f>IF('Age-Level'!N38="A","A","")</f>
        <v/>
      </c>
    </row>
    <row r="120" spans="1:22" x14ac:dyDescent="0.2">
      <c r="A120" s="280"/>
      <c r="B120" s="283" t="str">
        <f>Badges!C362</f>
        <v>Paint a still live.</v>
      </c>
      <c r="C120" s="281" t="str">
        <f>IF(Badges!N362="A","A"," ")</f>
        <v xml:space="preserve"> </v>
      </c>
      <c r="E120" s="280"/>
      <c r="F120" s="283" t="str">
        <f>Badges!C430</f>
        <v>Make a savory snack from a</v>
      </c>
      <c r="G120" s="281" t="str">
        <f>IF(Badges!N430="A","A"," ")</f>
        <v xml:space="preserve"> </v>
      </c>
      <c r="I120" s="280"/>
      <c r="J120" s="283" t="str">
        <f>Badges!C499</f>
        <v>Make an egg-carton caterpillar</v>
      </c>
      <c r="K120" s="281" t="str">
        <f>IF(Badges!N499="A","A"," ")</f>
        <v xml:space="preserve"> </v>
      </c>
      <c r="M120" s="280">
        <v>4</v>
      </c>
      <c r="N120" s="283" t="str">
        <f>Badges!C570</f>
        <v>Role-play good customer relations</v>
      </c>
      <c r="O120" s="294"/>
      <c r="Q120" s="394" t="str">
        <f>Summary!A79</f>
        <v>Journey Summit Pin</v>
      </c>
      <c r="R120" s="394"/>
      <c r="S120" s="282" t="str">
        <f>IF('Age-Level'!N40="C","C","")</f>
        <v/>
      </c>
    </row>
    <row r="121" spans="1:22" x14ac:dyDescent="0.2">
      <c r="A121" s="280">
        <v>3</v>
      </c>
      <c r="B121" s="283" t="str">
        <f>Badges!C363</f>
        <v>Paint a mood</v>
      </c>
      <c r="C121" s="294"/>
      <c r="E121" s="280"/>
      <c r="F121" s="283" t="str">
        <f>Badges!C431</f>
        <v>Make a veggie face</v>
      </c>
      <c r="G121" s="281" t="str">
        <f>IF(Badges!N431="A","A"," ")</f>
        <v xml:space="preserve"> </v>
      </c>
      <c r="I121" s="280"/>
      <c r="J121" s="283" t="str">
        <f>Badges!C500</f>
        <v>Make your own butterfly</v>
      </c>
      <c r="K121" s="281" t="str">
        <f>IF(Badges!N500="A","A"," ")</f>
        <v xml:space="preserve"> </v>
      </c>
      <c r="M121" s="280"/>
      <c r="N121" s="283" t="str">
        <f>Badges!C571</f>
        <v>With your friends or family</v>
      </c>
      <c r="O121" s="281" t="str">
        <f>IF(Badges!N571="A","A"," ")</f>
        <v xml:space="preserve"> </v>
      </c>
      <c r="Q121" s="394" t="str">
        <f>Summary!A80</f>
        <v>Safety Award</v>
      </c>
      <c r="R121" s="385"/>
      <c r="S121" s="291"/>
    </row>
    <row r="122" spans="1:22" x14ac:dyDescent="0.2">
      <c r="A122" s="280"/>
      <c r="B122" s="283" t="str">
        <f>Badges!C364</f>
        <v>Calm</v>
      </c>
      <c r="C122" s="281" t="str">
        <f>IF(Badges!N364="A","A","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IF('Age-Level'!N42="A","A","")</f>
        <v/>
      </c>
    </row>
    <row r="123" spans="1:22" x14ac:dyDescent="0.2">
      <c r="A123" s="280"/>
      <c r="B123" s="283" t="str">
        <f>Badges!C365</f>
        <v>Happy</v>
      </c>
      <c r="C123" s="281" t="str">
        <f>IF(Badges!N365="A","A"," ")</f>
        <v xml:space="preserve"> </v>
      </c>
      <c r="E123" s="280"/>
      <c r="F123" s="283" t="str">
        <f>Badges!C433</f>
        <v>Create a holiday dessert</v>
      </c>
      <c r="G123" s="281" t="str">
        <f>IF(Badges!N433="A","A"," ")</f>
        <v xml:space="preserve"> </v>
      </c>
      <c r="I123" s="280"/>
      <c r="J123" s="283" t="str">
        <f>Badges!C502</f>
        <v>Watch three bugs</v>
      </c>
      <c r="K123" s="281" t="str">
        <f>IF(Badges!N502="A","A"," ")</f>
        <v xml:space="preserve"> </v>
      </c>
      <c r="M123" s="280"/>
      <c r="N123" s="283" t="str">
        <f>Badges!C573</f>
        <v>Everybody who buys cookies is</v>
      </c>
      <c r="O123" s="281" t="str">
        <f>IF(Badges!N573="A","A"," ")</f>
        <v xml:space="preserve"> </v>
      </c>
      <c r="Q123" s="293">
        <v>2</v>
      </c>
      <c r="R123" s="394" t="str">
        <f>'Age-Level'!C43</f>
        <v>Get a map of your neighborhood</v>
      </c>
      <c r="S123" s="282" t="str">
        <f>IF('Age-Level'!N43="A","A","")</f>
        <v/>
      </c>
    </row>
    <row r="124" spans="1:22" x14ac:dyDescent="0.2">
      <c r="A124" s="280"/>
      <c r="B124" s="283" t="str">
        <f>Badges!C366</f>
        <v>Angry</v>
      </c>
      <c r="C124" s="281" t="str">
        <f>IF(Badges!N366="A","A"," ")</f>
        <v xml:space="preserve"> </v>
      </c>
      <c r="E124" s="280"/>
      <c r="F124" s="283" t="str">
        <f>Badges!C434</f>
        <v>Make a snack "in disguise"</v>
      </c>
      <c r="G124" s="281" t="str">
        <f>IF(Badges!N434="A","A"," ")</f>
        <v xml:space="preserve"> </v>
      </c>
      <c r="I124" s="280"/>
      <c r="J124" s="283" t="str">
        <f>Badges!C503</f>
        <v>With an adult, find an ant trail</v>
      </c>
      <c r="K124" s="281" t="str">
        <f>IF(Badges!N503="A","A"," ")</f>
        <v xml:space="preserve"> </v>
      </c>
      <c r="M124" s="386" t="str">
        <f>Badges!B576</f>
        <v>Give Back</v>
      </c>
      <c r="N124" s="387"/>
      <c r="O124" s="387"/>
      <c r="Q124" s="293">
        <v>3</v>
      </c>
      <c r="R124" s="394" t="str">
        <f>'Age-Level'!C44</f>
        <v>Find out how a smoke alarm</v>
      </c>
      <c r="S124" s="282" t="str">
        <f>IF('Age-Level'!N44="A","A","")</f>
        <v/>
      </c>
    </row>
    <row r="125" spans="1:22" x14ac:dyDescent="0.2">
      <c r="A125" s="280">
        <v>4</v>
      </c>
      <c r="B125" s="283" t="str">
        <f>Badges!C367</f>
        <v>Paint without brushes</v>
      </c>
      <c r="C125" s="294"/>
      <c r="E125" s="280"/>
      <c r="F125" s="283" t="str">
        <f>Badges!C435</f>
        <v>Make your own cookies</v>
      </c>
      <c r="G125" s="281" t="str">
        <f>IF(Badges!N435="A","A"," ")</f>
        <v xml:space="preserve"> </v>
      </c>
      <c r="I125" s="280"/>
      <c r="J125" s="283" t="str">
        <f>Badges!C504</f>
        <v>Make a bug box</v>
      </c>
      <c r="K125" s="281" t="str">
        <f>IF(Badges!N504="A","A"," ")</f>
        <v xml:space="preserve"> </v>
      </c>
      <c r="M125" s="280">
        <v>1</v>
      </c>
      <c r="N125" s="283" t="str">
        <f>Badges!C577</f>
        <v>Find out about businesses that</v>
      </c>
      <c r="O125" s="294"/>
      <c r="Q125" s="293">
        <v>4</v>
      </c>
      <c r="R125" s="394" t="str">
        <f>'Age-Level'!C45</f>
        <v>Choose an upcoming trip you</v>
      </c>
      <c r="S125" s="282" t="str">
        <f>IF('Age-Level'!N45="A","A","")</f>
        <v/>
      </c>
    </row>
    <row r="126" spans="1:22" x14ac:dyDescent="0.2">
      <c r="A126" s="280"/>
      <c r="B126" s="283" t="str">
        <f>Badges!C368</f>
        <v>Paint something from nature</v>
      </c>
      <c r="C126" s="281" t="str">
        <f>IF(Badges!N368="A","A","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IF(Badges!N578="A","A"," ")</f>
        <v xml:space="preserve"> </v>
      </c>
      <c r="Q126" s="384">
        <v>5</v>
      </c>
      <c r="R126" s="394" t="str">
        <f>'Age-Level'!C46</f>
        <v>Find out what natural disasters</v>
      </c>
      <c r="S126" s="282" t="str">
        <f>IF('Age-Level'!N46="A","A","")</f>
        <v/>
      </c>
    </row>
    <row r="127" spans="1:22" x14ac:dyDescent="0.2">
      <c r="A127" s="280"/>
      <c r="B127" s="283" t="str">
        <f>Badges!C369</f>
        <v>Paint with indoor objects</v>
      </c>
      <c r="C127" s="281" t="str">
        <f>IF(Badges!N369="A","A"," ")</f>
        <v xml:space="preserve"> </v>
      </c>
      <c r="E127" s="280"/>
      <c r="F127" s="283" t="str">
        <f>Badges!C437</f>
        <v>Make no-bake energy bars</v>
      </c>
      <c r="G127" s="281" t="str">
        <f>IF(Badges!N437="A","A"," ")</f>
        <v xml:space="preserve"> </v>
      </c>
      <c r="I127" s="280"/>
      <c r="J127" s="283" t="str">
        <f>Badges!C506</f>
        <v>Draw a cocoon</v>
      </c>
      <c r="K127" s="281" t="str">
        <f>IF(Badges!N506="A","A"," ")</f>
        <v xml:space="preserve"> </v>
      </c>
      <c r="M127" s="280">
        <v>2</v>
      </c>
      <c r="N127" s="283" t="str">
        <f>Badges!C579</f>
        <v>Set a giving goal</v>
      </c>
      <c r="O127" s="294"/>
      <c r="Q127" s="394" t="str">
        <f>'Age-Level'!C49</f>
        <v>International Friendship</v>
      </c>
      <c r="R127" s="394"/>
      <c r="S127" s="282" t="str">
        <f>IF('Age-Level'!N49="A","A","")</f>
        <v/>
      </c>
    </row>
    <row r="128" spans="1:22" x14ac:dyDescent="0.2">
      <c r="A128" s="280"/>
      <c r="B128" s="283" t="str">
        <f>Badges!C370</f>
        <v>Paint with a stamp</v>
      </c>
      <c r="C128" s="281" t="str">
        <f>IF(Badges!N370="A","A"," ")</f>
        <v xml:space="preserve"> </v>
      </c>
      <c r="E128" s="280"/>
      <c r="F128" s="283" t="str">
        <f>Badges!C438</f>
        <v>Create a snack for a group</v>
      </c>
      <c r="G128" s="281" t="str">
        <f>IF(Badges!N438="A","A"," ")</f>
        <v xml:space="preserve"> </v>
      </c>
      <c r="I128" s="280"/>
      <c r="J128" s="283" t="str">
        <f>Badges!C507</f>
        <v>Make a model of a bug house</v>
      </c>
      <c r="K128" s="281" t="str">
        <f>IF(Badges!N507="A","A"," ")</f>
        <v xml:space="preserve"> </v>
      </c>
      <c r="M128" s="280"/>
      <c r="N128" s="283" t="str">
        <f>Badges!C580</f>
        <v xml:space="preserve">With your Brownie friends, talk </v>
      </c>
      <c r="O128" s="281" t="str">
        <f>IF(Badges!N580="A","A"," ")</f>
        <v xml:space="preserve"> </v>
      </c>
    </row>
    <row r="129" spans="1:19" x14ac:dyDescent="0.2">
      <c r="A129" s="280">
        <v>5</v>
      </c>
      <c r="B129" s="283" t="str">
        <f>Badges!C371</f>
        <v>Paint a mural</v>
      </c>
      <c r="C129" s="294"/>
      <c r="E129" s="280"/>
      <c r="F129" s="283" t="str">
        <f>Badges!C439</f>
        <v>Make a lunchtime snack</v>
      </c>
      <c r="G129" s="281" t="str">
        <f>IF(Badges!N439="A","A"," ")</f>
        <v xml:space="preserve"> </v>
      </c>
      <c r="I129" s="280"/>
      <c r="J129" s="283" t="str">
        <f>Badges!C508</f>
        <v>For one week, watch a spider</v>
      </c>
      <c r="K129" s="281" t="str">
        <f>IF(Badges!N508="A","A"," ")</f>
        <v xml:space="preserve"> </v>
      </c>
      <c r="M129" s="280">
        <v>3</v>
      </c>
      <c r="N129" s="283" t="str">
        <f>Badges!C581</f>
        <v>Involve your customers</v>
      </c>
      <c r="O129" s="294"/>
    </row>
    <row r="130" spans="1:19" x14ac:dyDescent="0.2">
      <c r="A130" s="280"/>
      <c r="B130" s="283" t="str">
        <f>Badges!C372</f>
        <v>Paint a mural that tells a story</v>
      </c>
      <c r="C130" s="281" t="str">
        <f>IF(Badges!N372="A","A","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IF(Badges!N582="A","A"," ")</f>
        <v xml:space="preserve"> </v>
      </c>
    </row>
    <row r="131" spans="1:19" x14ac:dyDescent="0.2">
      <c r="A131" s="280"/>
      <c r="B131" s="283" t="str">
        <f>Badges!C373</f>
        <v>Paint a mural about your Girl</v>
      </c>
      <c r="C131" s="281" t="str">
        <f>IF(Badges!N373="A","A"," ")</f>
        <v xml:space="preserve"> </v>
      </c>
      <c r="E131" s="280"/>
      <c r="F131" s="283" t="str">
        <f>Badges!C441</f>
        <v>Make your own milk shake</v>
      </c>
      <c r="G131" s="281" t="str">
        <f>IF(Badges!N441="A","A"," ")</f>
        <v xml:space="preserve"> </v>
      </c>
      <c r="I131" s="280"/>
      <c r="J131" s="283" t="str">
        <f>Badges!C510</f>
        <v>Visit a farm</v>
      </c>
      <c r="K131" s="281" t="str">
        <f>IF(Badges!N510="A","A"," ")</f>
        <v xml:space="preserve"> </v>
      </c>
      <c r="M131" s="280">
        <v>4</v>
      </c>
      <c r="N131" s="283" t="str">
        <f>Badges!C583</f>
        <v>Practice giving back</v>
      </c>
      <c r="O131" s="294"/>
    </row>
    <row r="132" spans="1:19" x14ac:dyDescent="0.2">
      <c r="A132" s="280"/>
      <c r="B132" s="283" t="str">
        <f>Badges!C374</f>
        <v>Paint a mural that tells the story</v>
      </c>
      <c r="C132" s="281" t="str">
        <f>IF(Badges!N374="A","A"," ")</f>
        <v xml:space="preserve"> </v>
      </c>
      <c r="E132" s="280"/>
      <c r="F132" s="283" t="str">
        <f>Badges!C442</f>
        <v>Make your own fruit smoothie</v>
      </c>
      <c r="G132" s="281" t="str">
        <f>IF(Badges!N442="A","A"," ")</f>
        <v xml:space="preserve"> </v>
      </c>
      <c r="I132" s="280"/>
      <c r="J132" s="283" t="str">
        <f>Badges!C511</f>
        <v>Take a bug walk or bug hike</v>
      </c>
      <c r="K132" s="281" t="str">
        <f>IF(Badges!N511="A","A"," ")</f>
        <v xml:space="preserve"> </v>
      </c>
      <c r="M132" s="280"/>
      <c r="N132" s="283" t="str">
        <f>Badges!C584</f>
        <v>If you want to help others with your</v>
      </c>
      <c r="O132" s="281" t="str">
        <f>IF(Badges!N584="A","A"," ")</f>
        <v xml:space="preserve"> </v>
      </c>
    </row>
    <row r="133" spans="1:19" x14ac:dyDescent="0.2">
      <c r="E133" s="280"/>
      <c r="F133" s="283" t="str">
        <f>Badges!C443</f>
        <v>Make your own party punch</v>
      </c>
      <c r="G133" s="281" t="str">
        <f>IF(Badges!N443="A","A"," ")</f>
        <v xml:space="preserve"> </v>
      </c>
      <c r="I133" s="280"/>
      <c r="J133" s="283" t="str">
        <f>Badges!C512</f>
        <v>Visit a museum, zoo, or botanical</v>
      </c>
      <c r="K133" s="281" t="str">
        <f>IF(Badges!N512="A","A"," ")</f>
        <v xml:space="preserve"> </v>
      </c>
      <c r="M133" s="280">
        <v>5</v>
      </c>
      <c r="N133" s="283" t="str">
        <f>Badges!C585</f>
        <v>Tell your cookie customers how</v>
      </c>
      <c r="O133" s="294"/>
    </row>
    <row r="134" spans="1:19" x14ac:dyDescent="0.2">
      <c r="M134" s="280"/>
      <c r="N134" s="283" t="str">
        <f>Badges!C586</f>
        <v>Write your cookie customers</v>
      </c>
      <c r="O134" s="281" t="str">
        <f>IF(Badges!N586="A","A"," ")</f>
        <v xml:space="preserve"> </v>
      </c>
    </row>
    <row r="140" spans="1:19" ht="23.25" x14ac:dyDescent="0.35">
      <c r="A140" s="524" t="str">
        <f ca="1">MID(CELL("filename",A78),FIND(IF(ISERROR(FIND("]",CELL("filename",A78))),"$","]"),CELL("filename",A78))+1,256)</f>
        <v>Brownie 11</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Own'!N31="A","A"," ")</f>
        <v xml:space="preserve"> </v>
      </c>
      <c r="I142" s="280">
        <v>1</v>
      </c>
      <c r="J142" s="341" t="str">
        <f>'Council Own'!C55</f>
        <v>&lt;List Requirement Here&gt;</v>
      </c>
      <c r="K142" s="288" t="str">
        <f>IF('Council Own'!N55="A","A"," ")</f>
        <v xml:space="preserve"> </v>
      </c>
      <c r="M142" s="280">
        <v>1</v>
      </c>
      <c r="N142" s="341" t="str">
        <f>'Council Own'!C79</f>
        <v>&lt;List Requirement Here&gt;</v>
      </c>
      <c r="O142" s="288" t="str">
        <f>IF('Council Own'!N79="A","A"," ")</f>
        <v xml:space="preserve"> </v>
      </c>
      <c r="Q142" s="280">
        <v>1</v>
      </c>
      <c r="R142" s="341" t="str">
        <f>'Council Own'!C103</f>
        <v>&lt;List Requirement Here&gt;</v>
      </c>
      <c r="S142" s="288" t="str">
        <f>IF('Council Own'!N103="A","A"," ")</f>
        <v xml:space="preserve"> </v>
      </c>
    </row>
    <row r="143" spans="1:19" x14ac:dyDescent="0.2">
      <c r="A143" s="518" t="str">
        <f>'Council Own'!B6</f>
        <v>&lt;&lt;List Badge Here&gt;&gt;</v>
      </c>
      <c r="B143" s="519"/>
      <c r="C143" s="282" t="str">
        <f>IF('Council Own'!N28="C","C",IF('Council Own'!N28="P","P",""))</f>
        <v/>
      </c>
      <c r="E143" s="280"/>
      <c r="F143" s="341" t="str">
        <f>'Council Own'!C32</f>
        <v>&lt;List Requirement Here&gt;</v>
      </c>
      <c r="G143" s="288" t="str">
        <f>IF('Council Own'!N32="A","A"," ")</f>
        <v xml:space="preserve"> </v>
      </c>
      <c r="I143" s="280"/>
      <c r="J143" s="341" t="str">
        <f>'Council Own'!C56</f>
        <v>&lt;List Requirement Here&gt;</v>
      </c>
      <c r="K143" s="288" t="str">
        <f>IF('Council Own'!N56="A","A"," ")</f>
        <v xml:space="preserve"> </v>
      </c>
      <c r="M143" s="280"/>
      <c r="N143" s="341" t="str">
        <f>'Council Own'!C80</f>
        <v>&lt;List Requirement Here&gt;</v>
      </c>
      <c r="O143" s="288" t="str">
        <f>IF('Council Own'!N80="A","A"," ")</f>
        <v xml:space="preserve"> </v>
      </c>
      <c r="Q143" s="280"/>
      <c r="R143" s="341" t="str">
        <f>'Council Own'!C104</f>
        <v>&lt;List Requirement Here&gt;</v>
      </c>
      <c r="S143" s="288" t="str">
        <f>IF('Council Own'!N104="A","A"," ")</f>
        <v xml:space="preserve"> </v>
      </c>
    </row>
    <row r="144" spans="1:19" x14ac:dyDescent="0.2">
      <c r="A144" s="518" t="str">
        <f>'Council Own'!B30</f>
        <v>&lt;&lt;List Badge Here&gt;&gt;</v>
      </c>
      <c r="B144" s="519"/>
      <c r="C144" s="282" t="str">
        <f>IF('Council Own'!N52="C","C",IF('Council Own'!N52="P","P",""))</f>
        <v/>
      </c>
      <c r="E144" s="280"/>
      <c r="F144" s="341" t="str">
        <f>'Council Own'!C33</f>
        <v>&lt;List Requirement Here&gt;</v>
      </c>
      <c r="G144" s="288" t="str">
        <f>IF('Council Own'!N33="A","A"," ")</f>
        <v xml:space="preserve"> </v>
      </c>
      <c r="I144" s="280"/>
      <c r="J144" s="341" t="str">
        <f>'Council Own'!C57</f>
        <v>&lt;List Requirement Here&gt;</v>
      </c>
      <c r="K144" s="288" t="str">
        <f>IF('Council Own'!N57="A","A"," ")</f>
        <v xml:space="preserve"> </v>
      </c>
      <c r="M144" s="280"/>
      <c r="N144" s="341" t="str">
        <f>'Council Own'!C81</f>
        <v>&lt;List Requirement Here&gt;</v>
      </c>
      <c r="O144" s="288" t="str">
        <f>IF('Council Own'!N81="A","A"," ")</f>
        <v xml:space="preserve"> </v>
      </c>
      <c r="Q144" s="280"/>
      <c r="R144" s="341" t="str">
        <f>'Council Own'!C105</f>
        <v>&lt;List Requirement Here&gt;</v>
      </c>
      <c r="S144" s="288" t="str">
        <f>IF('Council Own'!N105="A","A"," ")</f>
        <v xml:space="preserve"> </v>
      </c>
    </row>
    <row r="145" spans="1:19" ht="12.75" customHeight="1" x14ac:dyDescent="0.2">
      <c r="A145" s="518" t="str">
        <f>'Council Own'!B54</f>
        <v>&lt;&lt;List Badge Here&gt;&gt;</v>
      </c>
      <c r="B145" s="519"/>
      <c r="C145" s="282" t="str">
        <f>IF('Council Own'!N76="C","C",IF('Council Own'!N76="P","P",""))</f>
        <v/>
      </c>
      <c r="E145" s="280"/>
      <c r="F145" s="341" t="str">
        <f>'Council Own'!C34</f>
        <v>&lt;List Requirement Here&gt;</v>
      </c>
      <c r="G145" s="288" t="str">
        <f>IF('Council Own'!N34="A","A"," ")</f>
        <v xml:space="preserve"> </v>
      </c>
      <c r="I145" s="280"/>
      <c r="J145" s="341" t="str">
        <f>'Council Own'!C58</f>
        <v>&lt;List Requirement Here&gt;</v>
      </c>
      <c r="K145" s="288" t="str">
        <f>IF('Council Own'!N58="A","A"," ")</f>
        <v xml:space="preserve"> </v>
      </c>
      <c r="M145" s="280"/>
      <c r="N145" s="341" t="str">
        <f>'Council Own'!C82</f>
        <v>&lt;List Requirement Here&gt;</v>
      </c>
      <c r="O145" s="288" t="str">
        <f>IF('Council Own'!N82="A","A"," ")</f>
        <v xml:space="preserve"> </v>
      </c>
      <c r="Q145" s="280"/>
      <c r="R145" s="341" t="str">
        <f>'Council Own'!C106</f>
        <v>&lt;List Requirement Here&gt;</v>
      </c>
      <c r="S145" s="288" t="str">
        <f>IF('Council Own'!N106="A","A"," ")</f>
        <v xml:space="preserve"> </v>
      </c>
    </row>
    <row r="146" spans="1:19" ht="12.75" customHeight="1" x14ac:dyDescent="0.2">
      <c r="A146" s="518" t="str">
        <f>'Council Own'!B78</f>
        <v>&lt;&lt;List Badge Here&gt;&gt;</v>
      </c>
      <c r="B146" s="519"/>
      <c r="C146" s="282" t="str">
        <f>IF('Council Own'!N100="C","C",IF('Council Own'!N100="P","P",""))</f>
        <v/>
      </c>
      <c r="E146" s="280">
        <v>2</v>
      </c>
      <c r="F146" s="341" t="str">
        <f>'Council Own'!C35</f>
        <v>&lt;List Requirement Here&gt;</v>
      </c>
      <c r="G146" s="288" t="str">
        <f>IF('Council Own'!N35="A","A"," ")</f>
        <v xml:space="preserve"> </v>
      </c>
      <c r="I146" s="280">
        <v>2</v>
      </c>
      <c r="J146" s="341" t="str">
        <f>'Council Own'!C59</f>
        <v>&lt;List Requirement Here&gt;</v>
      </c>
      <c r="K146" s="288" t="str">
        <f>IF('Council Own'!N59="A","A"," ")</f>
        <v xml:space="preserve"> </v>
      </c>
      <c r="M146" s="280">
        <v>2</v>
      </c>
      <c r="N146" s="341" t="str">
        <f>'Council Own'!C83</f>
        <v>&lt;List Requirement Here&gt;</v>
      </c>
      <c r="O146" s="288" t="str">
        <f>IF('Council Own'!N83="A","A"," ")</f>
        <v xml:space="preserve"> </v>
      </c>
      <c r="Q146" s="280">
        <v>2</v>
      </c>
      <c r="R146" s="341" t="str">
        <f>'Council Own'!C107</f>
        <v>&lt;List Requirement Here&gt;</v>
      </c>
      <c r="S146" s="288" t="str">
        <f>IF('Council Own'!N107="A","A"," ")</f>
        <v xml:space="preserve"> </v>
      </c>
    </row>
    <row r="147" spans="1:19" x14ac:dyDescent="0.2">
      <c r="A147" s="518" t="str">
        <f>'Council Own'!B102</f>
        <v>&lt;&lt;List Badge Here&gt;&gt;</v>
      </c>
      <c r="B147" s="519"/>
      <c r="C147" s="282" t="str">
        <f>IF('Council Own'!N124="C","C",IF('Council Own'!N124="P","P",""))</f>
        <v/>
      </c>
      <c r="E147" s="280"/>
      <c r="F147" s="341" t="str">
        <f>'Council Own'!C36</f>
        <v>&lt;List Requirement Here&gt;</v>
      </c>
      <c r="G147" s="288" t="str">
        <f>IF('Council Own'!N36="A","A"," ")</f>
        <v xml:space="preserve"> </v>
      </c>
      <c r="I147" s="280"/>
      <c r="J147" s="341" t="str">
        <f>'Council Own'!C60</f>
        <v>&lt;List Requirement Here&gt;</v>
      </c>
      <c r="K147" s="288" t="str">
        <f>IF('Council Own'!N60="A","A"," ")</f>
        <v xml:space="preserve"> </v>
      </c>
      <c r="M147" s="280"/>
      <c r="N147" s="341" t="str">
        <f>'Council Own'!C84</f>
        <v>&lt;List Requirement Here&gt;</v>
      </c>
      <c r="O147" s="288" t="str">
        <f>IF('Council Own'!N84="A","A"," ")</f>
        <v xml:space="preserve"> </v>
      </c>
      <c r="Q147" s="280"/>
      <c r="R147" s="341" t="str">
        <f>'Council Own'!C108</f>
        <v>&lt;List Requirement Here&gt;</v>
      </c>
      <c r="S147" s="288" t="str">
        <f>IF('Council Own'!N108="A","A"," ")</f>
        <v xml:space="preserve"> </v>
      </c>
    </row>
    <row r="148" spans="1:19" x14ac:dyDescent="0.2">
      <c r="E148" s="280"/>
      <c r="F148" s="341" t="str">
        <f>'Council Own'!C37</f>
        <v>&lt;List Requirement Here&gt;</v>
      </c>
      <c r="G148" s="288" t="str">
        <f>IF('Council Own'!N37="A","A"," ")</f>
        <v xml:space="preserve"> </v>
      </c>
      <c r="I148" s="280"/>
      <c r="J148" s="341" t="str">
        <f>'Council Own'!C61</f>
        <v>&lt;List Requirement Here&gt;</v>
      </c>
      <c r="K148" s="288" t="str">
        <f>IF('Council Own'!N61="A","A"," ")</f>
        <v xml:space="preserve"> </v>
      </c>
      <c r="M148" s="280"/>
      <c r="N148" s="341" t="str">
        <f>'Council Own'!C85</f>
        <v>&lt;List Requirement Here&gt;</v>
      </c>
      <c r="O148" s="288" t="str">
        <f>IF('Council Own'!N85="A","A"," ")</f>
        <v xml:space="preserve"> </v>
      </c>
      <c r="Q148" s="280"/>
      <c r="R148" s="341" t="str">
        <f>'Council Own'!C109</f>
        <v>&lt;List Requirement Here&gt;</v>
      </c>
      <c r="S148" s="288" t="str">
        <f>IF('Council Own'!N109="A","A"," ")</f>
        <v xml:space="preserve"> </v>
      </c>
    </row>
    <row r="149" spans="1:19" x14ac:dyDescent="0.2">
      <c r="A149" s="505" t="s">
        <v>76</v>
      </c>
      <c r="B149" s="505"/>
      <c r="C149" s="505"/>
      <c r="E149" s="280"/>
      <c r="F149" s="341" t="str">
        <f>'Council Own'!C38</f>
        <v>&lt;List Requirement Here&gt;</v>
      </c>
      <c r="G149" s="288" t="str">
        <f>IF('Council Own'!N38="A","A"," ")</f>
        <v xml:space="preserve"> </v>
      </c>
      <c r="I149" s="280"/>
      <c r="J149" s="341" t="str">
        <f>'Council Own'!C62</f>
        <v>&lt;List Requirement Here&gt;</v>
      </c>
      <c r="K149" s="288" t="str">
        <f>IF('Council Own'!N62="A","A"," ")</f>
        <v xml:space="preserve"> </v>
      </c>
      <c r="M149" s="280"/>
      <c r="N149" s="341" t="str">
        <f>'Council Own'!C86</f>
        <v>&lt;List Requirement Here&gt;</v>
      </c>
      <c r="O149" s="288" t="str">
        <f>IF('Council Own'!N86="A","A"," ")</f>
        <v xml:space="preserve"> </v>
      </c>
      <c r="Q149" s="280"/>
      <c r="R149" s="341" t="str">
        <f>'Council Own'!C110</f>
        <v>&lt;List Requirement Here&gt;</v>
      </c>
      <c r="S149" s="288" t="str">
        <f>IF('Council Own'!N110="A","A"," ")</f>
        <v xml:space="preserve"> </v>
      </c>
    </row>
    <row r="150" spans="1:19" x14ac:dyDescent="0.2">
      <c r="A150" s="275" t="str">
        <f>'Council Own'!B6</f>
        <v>&lt;&lt;List Badge Here&gt;&gt;</v>
      </c>
      <c r="B150" s="275"/>
      <c r="C150" s="275"/>
      <c r="E150" s="280">
        <v>3</v>
      </c>
      <c r="F150" s="341" t="str">
        <f>'Council Own'!C39</f>
        <v>&lt;List Requirement Here&gt;</v>
      </c>
      <c r="G150" s="288" t="str">
        <f>IF('Council Own'!N39="A","A"," ")</f>
        <v xml:space="preserve"> </v>
      </c>
      <c r="I150" s="280">
        <v>3</v>
      </c>
      <c r="J150" s="341" t="str">
        <f>'Council Own'!C63</f>
        <v>&lt;List Requirement Here&gt;</v>
      </c>
      <c r="K150" s="288" t="str">
        <f>IF('Council Own'!N63="A","A"," ")</f>
        <v xml:space="preserve"> </v>
      </c>
      <c r="M150" s="280">
        <v>3</v>
      </c>
      <c r="N150" s="341" t="str">
        <f>'Council Own'!C87</f>
        <v>&lt;List Requirement Here&gt;</v>
      </c>
      <c r="O150" s="288" t="str">
        <f>IF('Council Own'!N87="A","A"," ")</f>
        <v xml:space="preserve"> </v>
      </c>
      <c r="Q150" s="280">
        <v>3</v>
      </c>
      <c r="R150" s="341" t="str">
        <f>'Council Own'!C111</f>
        <v>&lt;List Requirement Here&gt;</v>
      </c>
      <c r="S150" s="288" t="str">
        <f>IF('Council Own'!N111="A","A"," ")</f>
        <v xml:space="preserve"> </v>
      </c>
    </row>
    <row r="151" spans="1:19" x14ac:dyDescent="0.2">
      <c r="A151" s="280">
        <v>1</v>
      </c>
      <c r="B151" s="341" t="str">
        <f>'Council Own'!C7</f>
        <v>&lt;List Requirement Here&gt;</v>
      </c>
      <c r="C151" s="288" t="str">
        <f>IF('Council Own'!N7="A","A"," ")</f>
        <v xml:space="preserve"> </v>
      </c>
      <c r="E151" s="280"/>
      <c r="F151" s="341" t="str">
        <f>'Council Own'!C40</f>
        <v>&lt;List Requirement Here&gt;</v>
      </c>
      <c r="G151" s="288" t="str">
        <f>IF('Council Own'!N40="A","A"," ")</f>
        <v xml:space="preserve"> </v>
      </c>
      <c r="I151" s="280"/>
      <c r="J151" s="341" t="str">
        <f>'Council Own'!C64</f>
        <v>&lt;List Requirement Here&gt;</v>
      </c>
      <c r="K151" s="288" t="str">
        <f>IF('Council Own'!N64="A","A"," ")</f>
        <v xml:space="preserve"> </v>
      </c>
      <c r="M151" s="280"/>
      <c r="N151" s="341" t="str">
        <f>'Council Own'!C88</f>
        <v>&lt;List Requirement Here&gt;</v>
      </c>
      <c r="O151" s="288" t="str">
        <f>IF('Council Own'!N88="A","A"," ")</f>
        <v xml:space="preserve"> </v>
      </c>
      <c r="Q151" s="280"/>
      <c r="R151" s="341" t="str">
        <f>'Council Own'!C112</f>
        <v>&lt;List Requirement Here&gt;</v>
      </c>
      <c r="S151" s="288" t="str">
        <f>IF('Council Own'!N112="A","A"," ")</f>
        <v xml:space="preserve"> </v>
      </c>
    </row>
    <row r="152" spans="1:19" x14ac:dyDescent="0.2">
      <c r="A152" s="280"/>
      <c r="B152" s="341" t="str">
        <f>'Council Own'!C8</f>
        <v>&lt;List Requirement Here&gt;</v>
      </c>
      <c r="C152" s="288" t="str">
        <f>IF('Council Own'!N8="A","A"," ")</f>
        <v xml:space="preserve"> </v>
      </c>
      <c r="E152" s="280"/>
      <c r="F152" s="341" t="str">
        <f>'Council Own'!C41</f>
        <v>&lt;List Requirement Here&gt;</v>
      </c>
      <c r="G152" s="288" t="str">
        <f>IF('Council Own'!N41="A","A"," ")</f>
        <v xml:space="preserve"> </v>
      </c>
      <c r="I152" s="280"/>
      <c r="J152" s="341" t="str">
        <f>'Council Own'!C65</f>
        <v>&lt;List Requirement Here&gt;</v>
      </c>
      <c r="K152" s="288" t="str">
        <f>IF('Council Own'!N65="A","A"," ")</f>
        <v xml:space="preserve"> </v>
      </c>
      <c r="M152" s="280"/>
      <c r="N152" s="341" t="str">
        <f>'Council Own'!C89</f>
        <v>&lt;List Requirement Here&gt;</v>
      </c>
      <c r="O152" s="288" t="str">
        <f>IF('Council Own'!N89="A","A"," ")</f>
        <v xml:space="preserve"> </v>
      </c>
      <c r="Q152" s="280"/>
      <c r="R152" s="341" t="str">
        <f>'Council Own'!C113</f>
        <v>&lt;List Requirement Here&gt;</v>
      </c>
      <c r="S152" s="288" t="str">
        <f>IF('Council Own'!N113="A","A"," ")</f>
        <v xml:space="preserve"> </v>
      </c>
    </row>
    <row r="153" spans="1:19" x14ac:dyDescent="0.2">
      <c r="A153" s="280"/>
      <c r="B153" s="341" t="str">
        <f>'Council Own'!C9</f>
        <v>&lt;List Requirement Here&gt;</v>
      </c>
      <c r="C153" s="288" t="str">
        <f>IF('Council Own'!N9="A","A"," ")</f>
        <v xml:space="preserve"> </v>
      </c>
      <c r="E153" s="280"/>
      <c r="F153" s="341" t="str">
        <f>'Council Own'!C42</f>
        <v>&lt;List Requirement Here&gt;</v>
      </c>
      <c r="G153" s="288" t="str">
        <f>IF('Council Own'!N42="A","A"," ")</f>
        <v xml:space="preserve"> </v>
      </c>
      <c r="I153" s="280"/>
      <c r="J153" s="341" t="str">
        <f>'Council Own'!C66</f>
        <v>&lt;List Requirement Here&gt;</v>
      </c>
      <c r="K153" s="288" t="str">
        <f>IF('Council Own'!N66="A","A"," ")</f>
        <v xml:space="preserve"> </v>
      </c>
      <c r="M153" s="280"/>
      <c r="N153" s="341" t="str">
        <f>'Council Own'!C90</f>
        <v>&lt;List Requirement Here&gt;</v>
      </c>
      <c r="O153" s="288" t="str">
        <f>IF('Council Own'!N90="A","A"," ")</f>
        <v xml:space="preserve"> </v>
      </c>
      <c r="Q153" s="280"/>
      <c r="R153" s="341" t="str">
        <f>'Council Own'!C114</f>
        <v>&lt;List Requirement Here&gt;</v>
      </c>
      <c r="S153" s="288" t="str">
        <f>IF('Council Own'!N114="A","A"," ")</f>
        <v xml:space="preserve"> </v>
      </c>
    </row>
    <row r="154" spans="1:19" x14ac:dyDescent="0.2">
      <c r="A154" s="280"/>
      <c r="B154" s="341" t="str">
        <f>'Council Own'!C10</f>
        <v>&lt;List Requirement Here&gt;</v>
      </c>
      <c r="C154" s="288" t="str">
        <f>IF('Council Own'!N10="A","A"," ")</f>
        <v xml:space="preserve"> </v>
      </c>
      <c r="E154" s="280">
        <v>4</v>
      </c>
      <c r="F154" s="341" t="str">
        <f>'Council Own'!C43</f>
        <v>&lt;List Requirement Here&gt;</v>
      </c>
      <c r="G154" s="288" t="str">
        <f>IF('Council Own'!N43="A","A"," ")</f>
        <v xml:space="preserve"> </v>
      </c>
      <c r="I154" s="280">
        <v>4</v>
      </c>
      <c r="J154" s="341" t="str">
        <f>'Council Own'!C67</f>
        <v>&lt;List Requirement Here&gt;</v>
      </c>
      <c r="K154" s="288" t="str">
        <f>IF('Council Own'!N67="A","A"," ")</f>
        <v xml:space="preserve"> </v>
      </c>
      <c r="M154" s="280">
        <v>4</v>
      </c>
      <c r="N154" s="341" t="str">
        <f>'Council Own'!C91</f>
        <v>&lt;List Requirement Here&gt;</v>
      </c>
      <c r="O154" s="288" t="str">
        <f>IF('Council Own'!N91="A","A"," ")</f>
        <v xml:space="preserve"> </v>
      </c>
      <c r="Q154" s="280">
        <v>4</v>
      </c>
      <c r="R154" s="341" t="str">
        <f>'Council Own'!C115</f>
        <v>&lt;List Requirement Here&gt;</v>
      </c>
      <c r="S154" s="288" t="str">
        <f>IF('Council Own'!N115="A","A"," ")</f>
        <v xml:space="preserve"> </v>
      </c>
    </row>
    <row r="155" spans="1:19" x14ac:dyDescent="0.2">
      <c r="A155" s="280">
        <v>2</v>
      </c>
      <c r="B155" s="341" t="str">
        <f>'Council Own'!C11</f>
        <v>&lt;List Requirement Here&gt;</v>
      </c>
      <c r="C155" s="288" t="str">
        <f>IF('Council Own'!N11="A","A"," ")</f>
        <v xml:space="preserve"> </v>
      </c>
      <c r="E155" s="280"/>
      <c r="F155" s="341" t="str">
        <f>'Council Own'!C44</f>
        <v>&lt;List Requirement Here&gt;</v>
      </c>
      <c r="G155" s="288" t="str">
        <f>IF('Council Own'!N44="A","A"," ")</f>
        <v xml:space="preserve"> </v>
      </c>
      <c r="I155" s="280"/>
      <c r="J155" s="341" t="str">
        <f>'Council Own'!C68</f>
        <v>&lt;List Requirement Here&gt;</v>
      </c>
      <c r="K155" s="288" t="str">
        <f>IF('Council Own'!N68="A","A"," ")</f>
        <v xml:space="preserve"> </v>
      </c>
      <c r="M155" s="280"/>
      <c r="N155" s="341" t="str">
        <f>'Council Own'!C92</f>
        <v>&lt;List Requirement Here&gt;</v>
      </c>
      <c r="O155" s="288" t="str">
        <f>IF('Council Own'!N92="A","A"," ")</f>
        <v xml:space="preserve"> </v>
      </c>
      <c r="Q155" s="280"/>
      <c r="R155" s="341" t="str">
        <f>'Council Own'!C116</f>
        <v>&lt;List Requirement Here&gt;</v>
      </c>
      <c r="S155" s="288" t="str">
        <f>IF('Council Own'!N116="A","A"," ")</f>
        <v xml:space="preserve"> </v>
      </c>
    </row>
    <row r="156" spans="1:19" x14ac:dyDescent="0.2">
      <c r="A156" s="280"/>
      <c r="B156" s="341" t="str">
        <f>'Council Own'!C12</f>
        <v>&lt;List Requirement Here&gt;</v>
      </c>
      <c r="C156" s="288" t="str">
        <f>IF('Council Own'!N12="A","A"," ")</f>
        <v xml:space="preserve"> </v>
      </c>
      <c r="E156" s="280"/>
      <c r="F156" s="341" t="str">
        <f>'Council Own'!C45</f>
        <v>&lt;List Requirement Here&gt;</v>
      </c>
      <c r="G156" s="288" t="str">
        <f>IF('Council Own'!N45="A","A"," ")</f>
        <v xml:space="preserve"> </v>
      </c>
      <c r="I156" s="280"/>
      <c r="J156" s="341" t="str">
        <f>'Council Own'!C69</f>
        <v>&lt;List Requirement Here&gt;</v>
      </c>
      <c r="K156" s="288" t="str">
        <f>IF('Council Own'!N69="A","A"," ")</f>
        <v xml:space="preserve"> </v>
      </c>
      <c r="M156" s="280"/>
      <c r="N156" s="341" t="str">
        <f>'Council Own'!C93</f>
        <v>&lt;List Requirement Here&gt;</v>
      </c>
      <c r="O156" s="288" t="str">
        <f>IF('Council Own'!N93="A","A"," ")</f>
        <v xml:space="preserve"> </v>
      </c>
      <c r="Q156" s="280"/>
      <c r="R156" s="341" t="str">
        <f>'Council Own'!C117</f>
        <v>&lt;List Requirement Here&gt;</v>
      </c>
      <c r="S156" s="288" t="str">
        <f>IF('Council Own'!N117="A","A"," ")</f>
        <v xml:space="preserve"> </v>
      </c>
    </row>
    <row r="157" spans="1:19" x14ac:dyDescent="0.2">
      <c r="A157" s="280"/>
      <c r="B157" s="341" t="str">
        <f>'Council Own'!C13</f>
        <v>&lt;List Requirement Here&gt;</v>
      </c>
      <c r="C157" s="288" t="str">
        <f>IF('Council Own'!N13="A","A"," ")</f>
        <v xml:space="preserve"> </v>
      </c>
      <c r="E157" s="280"/>
      <c r="F157" s="341" t="str">
        <f>'Council Own'!C46</f>
        <v>&lt;List Requirement Here&gt;</v>
      </c>
      <c r="G157" s="288" t="str">
        <f>IF('Council Own'!N46="A","A"," ")</f>
        <v xml:space="preserve"> </v>
      </c>
      <c r="I157" s="280"/>
      <c r="J157" s="341" t="str">
        <f>'Council Own'!C70</f>
        <v>&lt;List Requirement Here&gt;</v>
      </c>
      <c r="K157" s="288" t="str">
        <f>IF('Council Own'!N70="A","A"," ")</f>
        <v xml:space="preserve"> </v>
      </c>
      <c r="M157" s="280"/>
      <c r="N157" s="341" t="str">
        <f>'Council Own'!C94</f>
        <v>&lt;List Requirement Here&gt;</v>
      </c>
      <c r="O157" s="288" t="str">
        <f>IF('Council Own'!N94="A","A"," ")</f>
        <v xml:space="preserve"> </v>
      </c>
      <c r="Q157" s="280"/>
      <c r="R157" s="341" t="str">
        <f>'Council Own'!C118</f>
        <v>&lt;List Requirement Here&gt;</v>
      </c>
      <c r="S157" s="288" t="str">
        <f>IF('Council Own'!N118="A","A"," ")</f>
        <v xml:space="preserve"> </v>
      </c>
    </row>
    <row r="158" spans="1:19" x14ac:dyDescent="0.2">
      <c r="A158" s="280"/>
      <c r="B158" s="341" t="str">
        <f>'Council Own'!C14</f>
        <v>&lt;List Requirement Here&gt;</v>
      </c>
      <c r="C158" s="288" t="str">
        <f>IF('Council Own'!N14="A","A"," ")</f>
        <v xml:space="preserve"> </v>
      </c>
      <c r="E158" s="280">
        <v>5</v>
      </c>
      <c r="F158" s="341" t="str">
        <f>'Council Own'!C47</f>
        <v>&lt;List Requirement Here&gt;</v>
      </c>
      <c r="G158" s="288" t="str">
        <f>IF('Council Own'!N47="A","A"," ")</f>
        <v xml:space="preserve"> </v>
      </c>
      <c r="I158" s="280">
        <v>5</v>
      </c>
      <c r="J158" s="341" t="str">
        <f>'Council Own'!C71</f>
        <v>&lt;List Requirement Here&gt;</v>
      </c>
      <c r="K158" s="288" t="str">
        <f>IF('Council Own'!N71="A","A"," ")</f>
        <v xml:space="preserve"> </v>
      </c>
      <c r="M158" s="280">
        <v>5</v>
      </c>
      <c r="N158" s="341" t="str">
        <f>'Council Own'!C95</f>
        <v>&lt;List Requirement Here&gt;</v>
      </c>
      <c r="O158" s="288" t="str">
        <f>IF('Council Own'!N95="A","A"," ")</f>
        <v xml:space="preserve"> </v>
      </c>
      <c r="Q158" s="280">
        <v>5</v>
      </c>
      <c r="R158" s="341" t="str">
        <f>'Council Own'!C119</f>
        <v>&lt;List Requirement Here&gt;</v>
      </c>
      <c r="S158" s="288" t="str">
        <f>IF('Council Own'!N119="A","A"," ")</f>
        <v xml:space="preserve"> </v>
      </c>
    </row>
    <row r="159" spans="1:19" x14ac:dyDescent="0.2">
      <c r="A159" s="280">
        <v>3</v>
      </c>
      <c r="B159" s="341" t="str">
        <f>'Council Own'!C15</f>
        <v>&lt;List Requirement Here&gt;</v>
      </c>
      <c r="C159" s="288" t="str">
        <f>IF('Council Own'!N15="A","A"," ")</f>
        <v xml:space="preserve"> </v>
      </c>
      <c r="E159" s="280"/>
      <c r="F159" s="341" t="str">
        <f>'Council Own'!C48</f>
        <v>&lt;List Requirement Here&gt;</v>
      </c>
      <c r="G159" s="288" t="str">
        <f>IF('Council Own'!N48="A","A"," ")</f>
        <v xml:space="preserve"> </v>
      </c>
      <c r="I159" s="280"/>
      <c r="J159" s="341" t="str">
        <f>'Council Own'!C72</f>
        <v>&lt;List Requirement Here&gt;</v>
      </c>
      <c r="K159" s="288" t="str">
        <f>IF('Council Own'!N72="A","A"," ")</f>
        <v xml:space="preserve"> </v>
      </c>
      <c r="M159" s="280"/>
      <c r="N159" s="341" t="str">
        <f>'Council Own'!C96</f>
        <v>&lt;List Requirement Here&gt;</v>
      </c>
      <c r="O159" s="288" t="str">
        <f>IF('Council Own'!N96="A","A"," ")</f>
        <v xml:space="preserve"> </v>
      </c>
      <c r="Q159" s="280"/>
      <c r="R159" s="341" t="str">
        <f>'Council Own'!C120</f>
        <v>&lt;List Requirement Here&gt;</v>
      </c>
      <c r="S159" s="288" t="str">
        <f>IF('Council Own'!N120="A","A"," ")</f>
        <v xml:space="preserve"> </v>
      </c>
    </row>
    <row r="160" spans="1:19" x14ac:dyDescent="0.2">
      <c r="A160" s="280"/>
      <c r="B160" s="341" t="str">
        <f>'Council Own'!C16</f>
        <v>&lt;List Requirement Here&gt;</v>
      </c>
      <c r="C160" s="288" t="str">
        <f>IF('Council Own'!N16="A","A"," ")</f>
        <v xml:space="preserve"> </v>
      </c>
      <c r="E160" s="280"/>
      <c r="F160" s="341" t="str">
        <f>'Council Own'!C49</f>
        <v>&lt;List Requirement Here&gt;</v>
      </c>
      <c r="G160" s="288" t="str">
        <f>IF('Council Own'!N49="A","A"," ")</f>
        <v xml:space="preserve"> </v>
      </c>
      <c r="I160" s="280"/>
      <c r="J160" s="341" t="str">
        <f>'Council Own'!C73</f>
        <v>&lt;List Requirement Here&gt;</v>
      </c>
      <c r="K160" s="288" t="str">
        <f>IF('Council Own'!N73="A","A"," ")</f>
        <v xml:space="preserve"> </v>
      </c>
      <c r="M160" s="280"/>
      <c r="N160" s="341" t="str">
        <f>'Council Own'!C97</f>
        <v>&lt;List Requirement Here&gt;</v>
      </c>
      <c r="O160" s="288" t="str">
        <f>IF('Council Own'!N97="A","A"," ")</f>
        <v xml:space="preserve"> </v>
      </c>
      <c r="Q160" s="280"/>
      <c r="R160" s="341" t="str">
        <f>'Council Own'!C121</f>
        <v>&lt;List Requirement Here&gt;</v>
      </c>
      <c r="S160" s="288" t="str">
        <f>IF('Council Own'!N121="A","A"," ")</f>
        <v xml:space="preserve"> </v>
      </c>
    </row>
    <row r="161" spans="1:19" x14ac:dyDescent="0.2">
      <c r="A161" s="280"/>
      <c r="B161" s="341" t="str">
        <f>'Council Own'!C17</f>
        <v>&lt;List Requirement Here&gt;</v>
      </c>
      <c r="C161" s="288" t="str">
        <f>IF('Council Own'!N17="A","A"," ")</f>
        <v xml:space="preserve"> </v>
      </c>
      <c r="E161" s="280"/>
      <c r="F161" s="341" t="str">
        <f>'Council Own'!C50</f>
        <v>&lt;List Requirement Here&gt;</v>
      </c>
      <c r="G161" s="288" t="str">
        <f>IF('Council Own'!N50="A","A"," ")</f>
        <v xml:space="preserve"> </v>
      </c>
      <c r="I161" s="280"/>
      <c r="J161" s="341" t="str">
        <f>'Council Own'!C74</f>
        <v>&lt;List Requirement Here&gt;</v>
      </c>
      <c r="K161" s="288" t="str">
        <f>IF('Council Own'!N68="A","A"," ")</f>
        <v xml:space="preserve"> </v>
      </c>
      <c r="M161" s="280"/>
      <c r="N161" s="341" t="str">
        <f>'Council Own'!C98</f>
        <v>&lt;List Requirement Here&gt;</v>
      </c>
      <c r="O161" s="288" t="str">
        <f>IF('Council Own'!N98="A","A"," ")</f>
        <v xml:space="preserve"> </v>
      </c>
      <c r="Q161" s="280"/>
      <c r="R161" s="341" t="str">
        <f>'Council Own'!C122</f>
        <v>&lt;List Requirement Here&gt;</v>
      </c>
      <c r="S161" s="288" t="str">
        <f>IF('Council Own'!N122="A","A"," ")</f>
        <v xml:space="preserve"> </v>
      </c>
    </row>
    <row r="162" spans="1:19" x14ac:dyDescent="0.2">
      <c r="A162" s="280"/>
      <c r="B162" s="341" t="str">
        <f>'Council Own'!C18</f>
        <v>&lt;List Requirement Here&gt;</v>
      </c>
      <c r="C162" s="288" t="str">
        <f>IF('Council Own'!N18="A","A"," ")</f>
        <v xml:space="preserve"> </v>
      </c>
    </row>
    <row r="163" spans="1:19" x14ac:dyDescent="0.2">
      <c r="A163" s="280">
        <v>4</v>
      </c>
      <c r="B163" s="341" t="str">
        <f>'Council Own'!C19</f>
        <v>&lt;List Requirement Here&gt;</v>
      </c>
      <c r="C163" s="288" t="str">
        <f>IF('Council Own'!N19="A","A","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Own'!N20="A","A"," ")</f>
        <v xml:space="preserve"> </v>
      </c>
      <c r="F164" s="495" t="str">
        <f>'Fun Patches'!C5</f>
        <v>&lt;List Patch Here&gt;</v>
      </c>
      <c r="G164" s="496"/>
      <c r="H164" s="281" t="str">
        <f>IF('Fun Patches'!N5="A","A"," ")</f>
        <v xml:space="preserve"> </v>
      </c>
      <c r="J164" s="487" t="str">
        <f>'Fun Patches'!C24</f>
        <v>&lt;List Patch Here&gt;</v>
      </c>
      <c r="K164" s="488"/>
      <c r="L164" s="288" t="str">
        <f>IF('Fun Patches'!N24="A","A"," ")</f>
        <v xml:space="preserve"> </v>
      </c>
      <c r="N164" s="487" t="str">
        <f>'Fun Patches'!C43</f>
        <v>&lt;List Patch Here&gt;</v>
      </c>
      <c r="O164" s="488"/>
      <c r="P164" s="288" t="str">
        <f>IF('Fun Patches'!N43="A","A"," ")</f>
        <v xml:space="preserve"> </v>
      </c>
    </row>
    <row r="165" spans="1:19" x14ac:dyDescent="0.2">
      <c r="A165" s="280"/>
      <c r="B165" s="341" t="str">
        <f>'Council Own'!C21</f>
        <v>&lt;List Requirement Here&gt;</v>
      </c>
      <c r="C165" s="288" t="str">
        <f>IF('Council Own'!N21="A","A"," ")</f>
        <v xml:space="preserve"> </v>
      </c>
      <c r="F165" s="487" t="str">
        <f>'Fun Patches'!C6</f>
        <v>&lt;List Patch Here&gt;</v>
      </c>
      <c r="G165" s="488"/>
      <c r="H165" s="288" t="str">
        <f>IF('Fun Patches'!N6="A","A"," ")</f>
        <v xml:space="preserve"> </v>
      </c>
      <c r="J165" s="487" t="str">
        <f>'Fun Patches'!C25</f>
        <v>&lt;List Patch Here&gt;</v>
      </c>
      <c r="K165" s="488"/>
      <c r="L165" s="288" t="str">
        <f>IF('Fun Patches'!N25="A","A"," ")</f>
        <v xml:space="preserve"> </v>
      </c>
      <c r="N165" s="487" t="str">
        <f>'Fun Patches'!C44</f>
        <v>&lt;List Patch Here&gt;</v>
      </c>
      <c r="O165" s="488"/>
      <c r="P165" s="288" t="str">
        <f>IF('Fun Patches'!N44="A","A"," ")</f>
        <v xml:space="preserve"> </v>
      </c>
    </row>
    <row r="166" spans="1:19" x14ac:dyDescent="0.2">
      <c r="A166" s="280"/>
      <c r="B166" s="341" t="str">
        <f>'Council Own'!C22</f>
        <v>&lt;List Requirement Here&gt;</v>
      </c>
      <c r="C166" s="288" t="str">
        <f>IF('Council Own'!N22="A","A"," ")</f>
        <v xml:space="preserve"> </v>
      </c>
      <c r="F166" s="487" t="str">
        <f>'Fun Patches'!C7</f>
        <v>&lt;List Patch Here&gt;</v>
      </c>
      <c r="G166" s="488"/>
      <c r="H166" s="288" t="str">
        <f>IF('Fun Patches'!N7="A","A"," ")</f>
        <v xml:space="preserve"> </v>
      </c>
      <c r="J166" s="487" t="str">
        <f>'Fun Patches'!C26</f>
        <v>&lt;List Patch Here&gt;</v>
      </c>
      <c r="K166" s="488"/>
      <c r="L166" s="288" t="str">
        <f>IF('Fun Patches'!N26="A","A"," ")</f>
        <v xml:space="preserve"> </v>
      </c>
      <c r="N166" s="487" t="str">
        <f>'Fun Patches'!C45</f>
        <v>&lt;List Patch Here&gt;</v>
      </c>
      <c r="O166" s="488"/>
      <c r="P166" s="288" t="str">
        <f>IF('Fun Patches'!N45="A","A"," ")</f>
        <v xml:space="preserve"> </v>
      </c>
    </row>
    <row r="167" spans="1:19" x14ac:dyDescent="0.2">
      <c r="A167" s="280">
        <v>5</v>
      </c>
      <c r="B167" s="341" t="str">
        <f>'Council Own'!C23</f>
        <v>&lt;List Requirement Here&gt;</v>
      </c>
      <c r="C167" s="288" t="str">
        <f>IF('Council Own'!N23="A","A"," ")</f>
        <v xml:space="preserve"> </v>
      </c>
      <c r="F167" s="487" t="str">
        <f>'Fun Patches'!C8</f>
        <v>&lt;List Patch Here&gt;</v>
      </c>
      <c r="G167" s="488"/>
      <c r="H167" s="288" t="str">
        <f>IF('Fun Patches'!N8="A","A"," ")</f>
        <v xml:space="preserve"> </v>
      </c>
      <c r="J167" s="487" t="str">
        <f>'Fun Patches'!C27</f>
        <v>&lt;List Patch Here&gt;</v>
      </c>
      <c r="K167" s="488"/>
      <c r="L167" s="288" t="str">
        <f>IF('Fun Patches'!N27="A","A"," ")</f>
        <v xml:space="preserve"> </v>
      </c>
      <c r="N167" s="487" t="str">
        <f>'Fun Patches'!C46</f>
        <v>&lt;List Patch Here&gt;</v>
      </c>
      <c r="O167" s="488"/>
      <c r="P167" s="288" t="str">
        <f>IF('Fun Patches'!N46="A","A"," ")</f>
        <v xml:space="preserve"> </v>
      </c>
    </row>
    <row r="168" spans="1:19" x14ac:dyDescent="0.2">
      <c r="A168" s="280"/>
      <c r="B168" s="341" t="str">
        <f>'Council Own'!C24</f>
        <v>&lt;List Requirement Here&gt;</v>
      </c>
      <c r="C168" s="288" t="str">
        <f>IF('Council Own'!N24="A","A"," ")</f>
        <v xml:space="preserve"> </v>
      </c>
      <c r="F168" s="487" t="str">
        <f>'Fun Patches'!C9</f>
        <v>&lt;List Patch Here&gt;</v>
      </c>
      <c r="G168" s="488"/>
      <c r="H168" s="288" t="str">
        <f>IF('Fun Patches'!N9="A","A"," ")</f>
        <v xml:space="preserve"> </v>
      </c>
      <c r="J168" s="487" t="str">
        <f>'Fun Patches'!C28</f>
        <v>&lt;List Patch Here&gt;</v>
      </c>
      <c r="K168" s="488"/>
      <c r="L168" s="288" t="str">
        <f>IF('Fun Patches'!N28="A","A"," ")</f>
        <v xml:space="preserve"> </v>
      </c>
      <c r="N168" s="495" t="str">
        <f>'Fun Patches'!C47</f>
        <v>&lt;List Patch Here&gt;</v>
      </c>
      <c r="O168" s="496"/>
      <c r="P168" s="281" t="str">
        <f>IF('Fun Patches'!N47="A","A"," ")</f>
        <v xml:space="preserve"> </v>
      </c>
    </row>
    <row r="169" spans="1:19" x14ac:dyDescent="0.2">
      <c r="A169" s="280"/>
      <c r="B169" s="341" t="str">
        <f>'Council Own'!C25</f>
        <v>&lt;List Requirement Here&gt;</v>
      </c>
      <c r="C169" s="288" t="str">
        <f>IF('Council Own'!N25="A","A"," ")</f>
        <v xml:space="preserve"> </v>
      </c>
      <c r="F169" s="487" t="str">
        <f>'Fun Patches'!C10</f>
        <v>&lt;List Patch Here&gt;</v>
      </c>
      <c r="G169" s="488"/>
      <c r="H169" s="288" t="str">
        <f>IF('Fun Patches'!N10="A","A"," ")</f>
        <v xml:space="preserve"> </v>
      </c>
      <c r="J169" s="487" t="str">
        <f>'Fun Patches'!C29</f>
        <v>&lt;List Patch Here&gt;</v>
      </c>
      <c r="K169" s="488"/>
      <c r="L169" s="288" t="str">
        <f>IF('Fun Patches'!N29="A","A"," ")</f>
        <v xml:space="preserve"> </v>
      </c>
      <c r="N169" s="487" t="str">
        <f>'Fun Patches'!C48</f>
        <v>&lt;List Patch Here&gt;</v>
      </c>
      <c r="O169" s="488"/>
      <c r="P169" s="288" t="str">
        <f>IF('Fun Patches'!N48="A","A"," ")</f>
        <v xml:space="preserve"> </v>
      </c>
    </row>
    <row r="170" spans="1:19" ht="12.75" customHeight="1" x14ac:dyDescent="0.2">
      <c r="A170" s="280"/>
      <c r="B170" s="341" t="str">
        <f>'Council Own'!C26</f>
        <v>&lt;List Requirement Here&gt;</v>
      </c>
      <c r="C170" s="288" t="str">
        <f>IF('Council Own'!N26="A","A"," ")</f>
        <v xml:space="preserve"> </v>
      </c>
      <c r="F170" s="487" t="str">
        <f>'Fun Patches'!C11</f>
        <v>&lt;List Patch Here&gt;</v>
      </c>
      <c r="G170" s="488"/>
      <c r="H170" s="288" t="str">
        <f>IF('Fun Patches'!N11="A","A"," ")</f>
        <v xml:space="preserve"> </v>
      </c>
      <c r="J170" s="487" t="str">
        <f>'Fun Patches'!C30</f>
        <v>&lt;List Patch Here&gt;</v>
      </c>
      <c r="K170" s="488"/>
      <c r="L170" s="288" t="str">
        <f>IF('Fun Patches'!N30="A","A"," ")</f>
        <v xml:space="preserve"> </v>
      </c>
      <c r="N170" s="487" t="str">
        <f>'Fun Patches'!C49</f>
        <v>&lt;List Patch Here&gt;</v>
      </c>
      <c r="O170" s="488"/>
      <c r="P170" s="288" t="str">
        <f>IF('Fun Patches'!N49="A","A"," ")</f>
        <v xml:space="preserve"> </v>
      </c>
    </row>
    <row r="171" spans="1:19" ht="12.75" customHeight="1" x14ac:dyDescent="0.2">
      <c r="F171" s="487" t="str">
        <f>'Fun Patches'!C12</f>
        <v>&lt;List Patch Here&gt;</v>
      </c>
      <c r="G171" s="488"/>
      <c r="H171" s="288" t="str">
        <f>IF('Fun Patches'!N12="A","A"," ")</f>
        <v xml:space="preserve"> </v>
      </c>
      <c r="J171" s="487" t="str">
        <f>'Fun Patches'!C31</f>
        <v>&lt;List Patch Here&gt;</v>
      </c>
      <c r="K171" s="488"/>
      <c r="L171" s="288" t="str">
        <f>IF('Fun Patches'!N31="A","A"," ")</f>
        <v xml:space="preserve"> </v>
      </c>
      <c r="N171" s="487" t="str">
        <f>'Fun Patches'!C50</f>
        <v>&lt;List Patch Here&gt;</v>
      </c>
      <c r="O171" s="488"/>
      <c r="P171" s="288" t="str">
        <f>IF('Fun Patches'!N50="A","A"," ")</f>
        <v xml:space="preserve"> </v>
      </c>
    </row>
    <row r="172" spans="1:19" x14ac:dyDescent="0.2">
      <c r="A172" s="509" t="s">
        <v>81</v>
      </c>
      <c r="B172" s="510"/>
      <c r="C172" s="510"/>
      <c r="F172" s="487" t="str">
        <f>'Fun Patches'!C13</f>
        <v>&lt;List Patch Here&gt;</v>
      </c>
      <c r="G172" s="488"/>
      <c r="H172" s="288" t="str">
        <f>IF('Fun Patches'!N13="A","A"," ")</f>
        <v xml:space="preserve"> </v>
      </c>
      <c r="J172" s="487" t="str">
        <f>'Fun Patches'!C32</f>
        <v>&lt;List Patch Here&gt;</v>
      </c>
      <c r="K172" s="488"/>
      <c r="L172" s="288" t="str">
        <f>IF('Fun Patches'!N32="A","A"," ")</f>
        <v xml:space="preserve"> </v>
      </c>
      <c r="N172" s="487" t="str">
        <f>'Fun Patches'!C51</f>
        <v>&lt;List Patch Here&gt;</v>
      </c>
      <c r="O172" s="488"/>
      <c r="P172" s="288" t="str">
        <f>IF('Fun Patches'!N51="A","A"," ")</f>
        <v xml:space="preserve"> </v>
      </c>
    </row>
    <row r="173" spans="1:19" x14ac:dyDescent="0.2">
      <c r="A173" s="500" t="s">
        <v>82</v>
      </c>
      <c r="B173" s="501"/>
      <c r="C173" s="502"/>
      <c r="F173" s="487" t="str">
        <f>'Fun Patches'!C14</f>
        <v>&lt;List Patch Here&gt;</v>
      </c>
      <c r="G173" s="488"/>
      <c r="H173" s="288" t="str">
        <f>IF('Fun Patches'!N14="A","A"," ")</f>
        <v xml:space="preserve"> </v>
      </c>
      <c r="J173" s="487" t="str">
        <f>'Fun Patches'!C33</f>
        <v>&lt;List Patch Here&gt;</v>
      </c>
      <c r="K173" s="488"/>
      <c r="L173" s="288" t="str">
        <f>IF('Fun Patches'!N33="A","A"," ")</f>
        <v xml:space="preserve"> </v>
      </c>
      <c r="N173" s="487" t="str">
        <f>'Fun Patches'!C52</f>
        <v>&lt;List Patch Here&gt;</v>
      </c>
      <c r="O173" s="488"/>
      <c r="P173" s="288" t="str">
        <f>IF('Fun Patches'!N52="A","A"," ")</f>
        <v xml:space="preserve"> </v>
      </c>
    </row>
    <row r="174" spans="1:19" x14ac:dyDescent="0.2">
      <c r="A174" s="500" t="s">
        <v>83</v>
      </c>
      <c r="B174" s="501"/>
      <c r="C174" s="502"/>
      <c r="F174" s="487" t="str">
        <f>'Fun Patches'!C15</f>
        <v>&lt;List Patch Here&gt;</v>
      </c>
      <c r="G174" s="488"/>
      <c r="H174" s="288" t="str">
        <f>IF('Fun Patches'!N15="A","A"," ")</f>
        <v xml:space="preserve"> </v>
      </c>
      <c r="J174" s="487" t="str">
        <f>'Fun Patches'!C34</f>
        <v>&lt;List Patch Here&gt;</v>
      </c>
      <c r="K174" s="488"/>
      <c r="L174" s="288" t="str">
        <f>IF('Fun Patches'!N34="A","A"," ")</f>
        <v xml:space="preserve"> </v>
      </c>
      <c r="N174" s="487" t="str">
        <f>'Fun Patches'!C53</f>
        <v>&lt;List Patch Here&gt;</v>
      </c>
      <c r="O174" s="488"/>
      <c r="P174" s="288" t="str">
        <f>IF('Fun Patches'!N53="A","A"," ")</f>
        <v xml:space="preserve"> </v>
      </c>
    </row>
    <row r="175" spans="1:19" x14ac:dyDescent="0.2">
      <c r="A175" s="497" t="s">
        <v>84</v>
      </c>
      <c r="B175" s="498"/>
      <c r="C175" s="499"/>
      <c r="F175" s="487" t="str">
        <f>'Fun Patches'!C16</f>
        <v>&lt;List Patch Here&gt;</v>
      </c>
      <c r="G175" s="488"/>
      <c r="H175" s="288" t="str">
        <f>IF('Fun Patches'!N16="A","A"," ")</f>
        <v xml:space="preserve"> </v>
      </c>
      <c r="J175" s="487" t="str">
        <f>'Fun Patches'!C35</f>
        <v>&lt;List Patch Here&gt;</v>
      </c>
      <c r="K175" s="488"/>
      <c r="L175" s="288" t="str">
        <f>IF('Fun Patches'!N35="A","A"," ")</f>
        <v xml:space="preserve"> </v>
      </c>
      <c r="N175" s="487" t="str">
        <f>'Fun Patches'!C54</f>
        <v>&lt;List Patch Here&gt;</v>
      </c>
      <c r="O175" s="488"/>
      <c r="P175" s="288" t="str">
        <f>IF('Fun Patches'!N54="A","A"," ")</f>
        <v xml:space="preserve"> </v>
      </c>
    </row>
    <row r="176" spans="1:19" x14ac:dyDescent="0.2">
      <c r="F176" s="495" t="str">
        <f>'Fun Patches'!C17</f>
        <v>&lt;List Patch Here&gt;</v>
      </c>
      <c r="G176" s="496"/>
      <c r="H176" s="281" t="str">
        <f>IF('Fun Patches'!N17="A","A"," ")</f>
        <v xml:space="preserve"> </v>
      </c>
      <c r="J176" s="487" t="str">
        <f>'Fun Patches'!C36</f>
        <v>&lt;List Patch Here&gt;</v>
      </c>
      <c r="K176" s="488"/>
      <c r="L176" s="288" t="str">
        <f>IF('Fun Patches'!N36="A","A"," ")</f>
        <v xml:space="preserve"> </v>
      </c>
    </row>
    <row r="177" spans="6:12" x14ac:dyDescent="0.2">
      <c r="F177" s="487" t="str">
        <f>'Fun Patches'!C18</f>
        <v>&lt;List Patch Here&gt;</v>
      </c>
      <c r="G177" s="488"/>
      <c r="H177" s="288" t="str">
        <f>IF('Fun Patches'!N18="A","A"," ")</f>
        <v xml:space="preserve"> </v>
      </c>
      <c r="J177" s="487" t="str">
        <f>'Fun Patches'!C37</f>
        <v>&lt;List Patch Here&gt;</v>
      </c>
      <c r="K177" s="488"/>
      <c r="L177" s="288" t="str">
        <f>IF('Fun Patches'!N37="A","A"," ")</f>
        <v xml:space="preserve"> </v>
      </c>
    </row>
    <row r="178" spans="6:12" x14ac:dyDescent="0.2">
      <c r="F178" s="487" t="str">
        <f>'Fun Patches'!C19</f>
        <v>&lt;List Patch Here&gt;</v>
      </c>
      <c r="G178" s="488"/>
      <c r="H178" s="288" t="str">
        <f>IF('Fun Patches'!N19="A","A"," ")</f>
        <v xml:space="preserve"> </v>
      </c>
      <c r="J178" s="487" t="str">
        <f>'Fun Patches'!C38</f>
        <v>&lt;List Patch Here&gt;</v>
      </c>
      <c r="K178" s="488"/>
      <c r="L178" s="288" t="str">
        <f>IF('Fun Patches'!N38="A","A"," ")</f>
        <v xml:space="preserve"> </v>
      </c>
    </row>
    <row r="179" spans="6:12" x14ac:dyDescent="0.2">
      <c r="F179" s="487" t="str">
        <f>'Fun Patches'!C20</f>
        <v>&lt;List Patch Here&gt;</v>
      </c>
      <c r="G179" s="488"/>
      <c r="H179" s="288" t="str">
        <f>IF('Fun Patches'!N20="A","A"," ")</f>
        <v xml:space="preserve"> </v>
      </c>
      <c r="J179" s="487" t="str">
        <f>'Fun Patches'!C39</f>
        <v>&lt;List Patch Here&gt;</v>
      </c>
      <c r="K179" s="488"/>
      <c r="L179" s="288" t="str">
        <f>IF('Fun Patches'!N39="A","A"," ")</f>
        <v xml:space="preserve"> </v>
      </c>
    </row>
    <row r="180" spans="6:12" x14ac:dyDescent="0.2">
      <c r="F180" s="487" t="str">
        <f>'Fun Patches'!C21</f>
        <v>&lt;List Patch Here&gt;</v>
      </c>
      <c r="G180" s="488"/>
      <c r="H180" s="288" t="str">
        <f>IF('Fun Patches'!N21="A","A"," ")</f>
        <v xml:space="preserve"> </v>
      </c>
      <c r="J180" s="487" t="str">
        <f>'Fun Patches'!C40</f>
        <v>&lt;List Patch Here&gt;</v>
      </c>
      <c r="K180" s="488"/>
      <c r="L180" s="288" t="str">
        <f>IF('Fun Patches'!N40="A","A"," ")</f>
        <v xml:space="preserve"> </v>
      </c>
    </row>
    <row r="181" spans="6:12" x14ac:dyDescent="0.2">
      <c r="F181" s="487" t="str">
        <f>'Fun Patches'!C22</f>
        <v>&lt;List Patch Here&gt;</v>
      </c>
      <c r="G181" s="488"/>
      <c r="H181" s="288" t="str">
        <f>IF('Fun Patches'!N22="A","A"," ")</f>
        <v xml:space="preserve"> </v>
      </c>
      <c r="J181" s="487" t="str">
        <f>'Fun Patches'!C41</f>
        <v>&lt;List Patch Here&gt;</v>
      </c>
      <c r="K181" s="488"/>
      <c r="L181" s="288" t="str">
        <f>IF('Fun Patches'!N41="A","A"," ")</f>
        <v xml:space="preserve"> </v>
      </c>
    </row>
    <row r="182" spans="6:12" x14ac:dyDescent="0.2">
      <c r="F182" s="487" t="str">
        <f>'Fun Patches'!C23</f>
        <v>&lt;List Patch Here&gt;</v>
      </c>
      <c r="G182" s="488"/>
      <c r="H182" s="288" t="str">
        <f>IF('Fun Patches'!N23="A","A"," ")</f>
        <v xml:space="preserve"> </v>
      </c>
      <c r="J182" s="487" t="str">
        <f>'Fun Patches'!C42</f>
        <v>&lt;List Patch Here&gt;</v>
      </c>
      <c r="K182" s="488"/>
      <c r="L182" s="288" t="str">
        <f>IF('Fun Patches'!N42="A","A","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mHQLTs2O1Wm3DZ7YWCgHew1WRhJGHXLkHyGqxlyfIdtXvM8msYzcwaIQBhIvz9tum7RLQGvJBmuLyPVX1zePWA==" saltValue="g7fb5vfcWT8xW36XxJW5Xg=="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Q70:S70"/>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W366"/>
  <sheetViews>
    <sheetView showGridLines="0" topLeftCell="A67" zoomScale="90" zoomScaleNormal="90" workbookViewId="0">
      <selection activeCell="B92" sqref="B92"/>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12</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IF(Badges!O58="A","A"," ")</f>
        <v xml:space="preserve"> </v>
      </c>
      <c r="I4" s="280"/>
      <c r="J4" s="283" t="str">
        <f>Badges!C132</f>
        <v>Make a pinch pot</v>
      </c>
      <c r="K4" s="281" t="str">
        <f>IF(Badges!O132="A","A"," ")</f>
        <v xml:space="preserve"> </v>
      </c>
      <c r="M4" s="280"/>
      <c r="N4" s="283" t="str">
        <f>Badges!C205</f>
        <v>GORP</v>
      </c>
      <c r="O4" s="281" t="str">
        <f>IF(Badges!O205="A","A"," ")</f>
        <v xml:space="preserve"> </v>
      </c>
      <c r="Q4" s="280"/>
      <c r="R4" s="283" t="str">
        <f>Badges!C279</f>
        <v>If you have a pet of your own, make</v>
      </c>
      <c r="S4" s="281" t="str">
        <f>IF(Badges!O279="A","A"," ")</f>
        <v xml:space="preserve"> </v>
      </c>
      <c r="T4" s="526"/>
      <c r="U4" s="526"/>
    </row>
    <row r="5" spans="1:21" ht="12.75" customHeight="1" x14ac:dyDescent="0.2">
      <c r="A5" s="514" t="str">
        <f>Summary!A5</f>
        <v>Computer Expert</v>
      </c>
      <c r="B5" s="515"/>
      <c r="C5" s="330" t="str">
        <f>IF(Badges!O28="C","C",IF(Badges!O28="P","P",""))</f>
        <v/>
      </c>
      <c r="E5" s="280"/>
      <c r="F5" s="283" t="str">
        <f>Badges!C59</f>
        <v>Ask a dancer for help</v>
      </c>
      <c r="G5" s="281" t="str">
        <f>IF(Badges!O59="A","A"," ")</f>
        <v xml:space="preserve"> </v>
      </c>
      <c r="I5" s="280"/>
      <c r="J5" s="283" t="str">
        <f>Badges!C133</f>
        <v>Make a coil pot</v>
      </c>
      <c r="K5" s="281" t="str">
        <f>IF(Badges!O133="A","A"," ")</f>
        <v xml:space="preserve"> </v>
      </c>
      <c r="M5" s="280"/>
      <c r="N5" s="283" t="str">
        <f>Badges!C206</f>
        <v>Make a "walking salad"</v>
      </c>
      <c r="O5" s="281" t="str">
        <f>IF(Badges!O206="A","A"," ")</f>
        <v xml:space="preserve"> </v>
      </c>
      <c r="Q5" s="280"/>
      <c r="R5" s="283" t="str">
        <f>Badges!C280</f>
        <v>Volunteer to feed someone else's</v>
      </c>
      <c r="S5" s="281" t="str">
        <f>IF(Badges!O280="A","A"," ")</f>
        <v xml:space="preserve"> </v>
      </c>
      <c r="T5" s="526"/>
      <c r="U5" s="526"/>
    </row>
    <row r="6" spans="1:21" ht="12.75" customHeight="1" x14ac:dyDescent="0.2">
      <c r="A6" s="503" t="str">
        <f>Summary!A6</f>
        <v>My Best Self</v>
      </c>
      <c r="B6" s="504"/>
      <c r="C6" s="282" t="str">
        <f>IF(Badges!O51="C","C",IF(Badges!O51="P","P",""))</f>
        <v/>
      </c>
      <c r="E6" s="280"/>
      <c r="F6" s="283" t="str">
        <f>Badges!C60</f>
        <v>Try "dancersise"</v>
      </c>
      <c r="G6" s="281" t="str">
        <f>IF(Badges!O60="A","A"," ")</f>
        <v xml:space="preserve"> </v>
      </c>
      <c r="I6" s="280"/>
      <c r="J6" s="283" t="str">
        <f>Badges!C134</f>
        <v>Make a slab pot</v>
      </c>
      <c r="K6" s="281" t="str">
        <f>IF(Badges!O134="A","A"," ")</f>
        <v xml:space="preserve"> </v>
      </c>
      <c r="M6" s="280"/>
      <c r="N6" s="283" t="str">
        <f>Badges!C207</f>
        <v>Bring a "nose-bag lunch"</v>
      </c>
      <c r="O6" s="281" t="str">
        <f>IF(Badges!O207="A","A"," ")</f>
        <v xml:space="preserve"> </v>
      </c>
      <c r="Q6" s="280"/>
      <c r="R6" s="283" t="str">
        <f>Badges!C281</f>
        <v>Make a pet budget for two pets</v>
      </c>
      <c r="S6" s="281" t="str">
        <f>IF(Badges!O281="A","A"," ")</f>
        <v xml:space="preserve"> </v>
      </c>
      <c r="T6" s="526"/>
      <c r="U6" s="526"/>
    </row>
    <row r="7" spans="1:21" x14ac:dyDescent="0.2">
      <c r="A7" s="503" t="str">
        <f>Summary!A7</f>
        <v>Dancer</v>
      </c>
      <c r="B7" s="504"/>
      <c r="C7" s="282" t="str">
        <f>IF(Badges!O74="C","C",IF(Badges!O74="P","P",""))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IF(Badges!O97="C","C",IF(Badges!O97="P","P",""))</f>
        <v/>
      </c>
      <c r="E8" s="280"/>
      <c r="F8" s="283" t="str">
        <f>Badges!C62</f>
        <v>Head to the studio</v>
      </c>
      <c r="G8" s="281" t="str">
        <f>IF(Badges!O62="A","A"," ")</f>
        <v xml:space="preserve"> </v>
      </c>
      <c r="I8" s="280"/>
      <c r="J8" s="283" t="str">
        <f>Badges!C136</f>
        <v>Decorate a tile</v>
      </c>
      <c r="K8" s="281" t="str">
        <f>IF(Badges!O136="A","A"," ")</f>
        <v xml:space="preserve"> </v>
      </c>
      <c r="M8" s="280"/>
      <c r="N8" s="283" t="str">
        <f>Badges!C209</f>
        <v>Have a scavenger hunt</v>
      </c>
      <c r="O8" s="281" t="str">
        <f>IF(Badges!O209="A","A"," ")</f>
        <v xml:space="preserve"> </v>
      </c>
      <c r="Q8" s="280">
        <v>1</v>
      </c>
      <c r="R8" s="283" t="str">
        <f>Badges!C285</f>
        <v>Try a scavenger hunt</v>
      </c>
      <c r="S8" s="294"/>
    </row>
    <row r="9" spans="1:21" x14ac:dyDescent="0.2">
      <c r="A9" s="512" t="str">
        <f>Summary!A9</f>
        <v>My Family Story</v>
      </c>
      <c r="B9" s="513"/>
      <c r="C9" s="329" t="str">
        <f>IF(Badges!O120="C","C",IF(Badges!O120="P","P",""))</f>
        <v/>
      </c>
      <c r="E9" s="280"/>
      <c r="F9" s="283" t="str">
        <f>Badges!C63</f>
        <v>Team up with an adult to find</v>
      </c>
      <c r="G9" s="281" t="str">
        <f>IF(Badges!O63="A","A"," ")</f>
        <v xml:space="preserve"> </v>
      </c>
      <c r="I9" s="280"/>
      <c r="J9" s="283" t="str">
        <f>Badges!C137</f>
        <v>Make a pinch or slab sculpture</v>
      </c>
      <c r="K9" s="281" t="str">
        <f>IF(Badges!O137="A","A"," ")</f>
        <v xml:space="preserve"> </v>
      </c>
      <c r="M9" s="280"/>
      <c r="N9" s="283" t="str">
        <f>Badges!C210</f>
        <v>Play "I Spy"</v>
      </c>
      <c r="O9" s="281" t="str">
        <f>IF(Badges!O210="A","A"," ")</f>
        <v xml:space="preserve"> </v>
      </c>
      <c r="Q9" s="280"/>
      <c r="R9" s="283" t="str">
        <f>Badges!C286</f>
        <v>Find it</v>
      </c>
      <c r="S9" s="281" t="str">
        <f>IF(Badges!O286="A","A"," ")</f>
        <v xml:space="preserve"> </v>
      </c>
    </row>
    <row r="10" spans="1:21" x14ac:dyDescent="0.2">
      <c r="A10" s="505" t="str">
        <f>Summary!A10</f>
        <v>It's Your Planet -- Love It!</v>
      </c>
      <c r="B10" s="505"/>
      <c r="C10" s="505"/>
      <c r="E10" s="280"/>
      <c r="F10" s="283" t="str">
        <f>Badges!C64</f>
        <v>Pretend you're a Girl Scout</v>
      </c>
      <c r="G10" s="281" t="str">
        <f>IF(Badges!O64="A","A"," ")</f>
        <v xml:space="preserve"> </v>
      </c>
      <c r="I10" s="280"/>
      <c r="J10" s="283" t="str">
        <f>Badges!C138</f>
        <v>Make beads for jewelry</v>
      </c>
      <c r="K10" s="281" t="str">
        <f>IF(Badges!O138="A","A"," ")</f>
        <v xml:space="preserve"> </v>
      </c>
      <c r="M10" s="280"/>
      <c r="N10" s="283" t="str">
        <f>Badges!C211</f>
        <v>Do a detective hike</v>
      </c>
      <c r="O10" s="281" t="str">
        <f>IF(Badges!O211="A","A"," ")</f>
        <v xml:space="preserve"> </v>
      </c>
      <c r="Q10" s="280"/>
      <c r="R10" s="283" t="str">
        <f>Badges!C287</f>
        <v>See it</v>
      </c>
      <c r="S10" s="281" t="str">
        <f>IF(Badges!O287="A","A"," ")</f>
        <v xml:space="preserve"> </v>
      </c>
    </row>
    <row r="11" spans="1:21" x14ac:dyDescent="0.2">
      <c r="A11" s="514" t="str">
        <f>Summary!A11</f>
        <v>Potter</v>
      </c>
      <c r="B11" s="515"/>
      <c r="C11" s="330" t="str">
        <f>IF(Badges!O144="C","C",IF(Badges!O144="P","P",""))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IF(Badges!O288="A","A"," ")</f>
        <v xml:space="preserve"> </v>
      </c>
    </row>
    <row r="12" spans="1:21" x14ac:dyDescent="0.2">
      <c r="A12" s="503" t="str">
        <f>Summary!A12</f>
        <v>Household Elf</v>
      </c>
      <c r="B12" s="504"/>
      <c r="C12" s="282" t="str">
        <f>IF(Badges!O167="C","C",IF(Badges!O167="P","P",""))</f>
        <v/>
      </c>
      <c r="E12" s="280"/>
      <c r="F12" s="283" t="str">
        <f>Badges!C66</f>
        <v>Create a special-occasion dance</v>
      </c>
      <c r="G12" s="281" t="str">
        <f>IF(Badges!O66="A","A"," ")</f>
        <v xml:space="preserve"> </v>
      </c>
      <c r="I12" s="280"/>
      <c r="J12" s="283" t="str">
        <f>Badges!C140</f>
        <v>Dip your pottery</v>
      </c>
      <c r="K12" s="281" t="str">
        <f>IF(Badges!O140="A","A","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IF(Badges!O190="C","C",IF(Badges!O190="P","P",""))</f>
        <v/>
      </c>
      <c r="E13" s="280"/>
      <c r="F13" s="283" t="str">
        <f>Badges!C67</f>
        <v>Use dance to tell a story</v>
      </c>
      <c r="G13" s="281" t="str">
        <f>IF(Badges!O67="A","A"," ")</f>
        <v xml:space="preserve"> </v>
      </c>
      <c r="I13" s="280"/>
      <c r="J13" s="283" t="str">
        <f>Badges!C141</f>
        <v>Paint on glaze</v>
      </c>
      <c r="K13" s="281" t="str">
        <f>IF(Badges!O141="A","A"," ")</f>
        <v xml:space="preserve"> </v>
      </c>
      <c r="M13" s="280"/>
      <c r="N13" s="283" t="str">
        <f>Badges!C216</f>
        <v>Set your alarm</v>
      </c>
      <c r="O13" s="281" t="str">
        <f>IF(Badges!O216="A","A"," ")</f>
        <v xml:space="preserve"> </v>
      </c>
      <c r="Q13" s="280"/>
      <c r="R13" s="283" t="str">
        <f>Badges!C290</f>
        <v>Get a clue</v>
      </c>
      <c r="S13" s="281" t="str">
        <f>IF(Badges!O290="A","A"," ")</f>
        <v xml:space="preserve"> </v>
      </c>
    </row>
    <row r="14" spans="1:21" x14ac:dyDescent="0.2">
      <c r="A14" s="503" t="str">
        <f>Summary!A14</f>
        <v>Hiker</v>
      </c>
      <c r="B14" s="504"/>
      <c r="C14" s="282" t="str">
        <f>IF(Badges!O213="C","C",IF(Badges!O213="P","P",""))</f>
        <v/>
      </c>
      <c r="E14" s="280"/>
      <c r="F14" s="283" t="str">
        <f>Badges!C68</f>
        <v>Make up a dance to your favorite</v>
      </c>
      <c r="G14" s="281" t="str">
        <f>IF(Badges!O68="A","A"," ")</f>
        <v xml:space="preserve"> </v>
      </c>
      <c r="I14" s="280"/>
      <c r="J14" s="283" t="str">
        <f>Badges!C142</f>
        <v>Sponge paint your pottery</v>
      </c>
      <c r="K14" s="281" t="str">
        <f>IF(Badges!O142="A","A"," ")</f>
        <v xml:space="preserve"> </v>
      </c>
      <c r="M14" s="280"/>
      <c r="N14" s="283" t="str">
        <f>Badges!C217</f>
        <v>Lay out your clothes</v>
      </c>
      <c r="O14" s="281" t="str">
        <f>IF(Badges!O217="A","A"," ")</f>
        <v xml:space="preserve"> </v>
      </c>
      <c r="Q14" s="280"/>
      <c r="R14" s="283" t="str">
        <f>Badges!C291</f>
        <v>Mystery box</v>
      </c>
      <c r="S14" s="281" t="str">
        <f>IF(Badges!O291="A","A"," ")</f>
        <v xml:space="preserve"> </v>
      </c>
    </row>
    <row r="15" spans="1:21" x14ac:dyDescent="0.2">
      <c r="A15" s="512" t="str">
        <f>Summary!A15</f>
        <v>My Great Day</v>
      </c>
      <c r="B15" s="513"/>
      <c r="C15" s="329" t="str">
        <f>IF(Badges!O236="C","C",IF(Badges!O236="P","P",""))</f>
        <v/>
      </c>
      <c r="E15" s="280">
        <v>5</v>
      </c>
      <c r="F15" s="283" t="str">
        <f>Badges!C69</f>
        <v>Show your moves</v>
      </c>
      <c r="G15" s="294"/>
      <c r="I15" s="489" t="str">
        <f>Badges!B145</f>
        <v>Household Elf</v>
      </c>
      <c r="J15" s="490"/>
      <c r="K15" s="490"/>
      <c r="M15" s="280"/>
      <c r="N15" s="283" t="str">
        <f>Badges!C218</f>
        <v>Make your bed</v>
      </c>
      <c r="O15" s="281" t="str">
        <f>IF(Badges!O218="A","A"," ")</f>
        <v xml:space="preserve"> </v>
      </c>
      <c r="Q15" s="280"/>
      <c r="R15" s="283" t="str">
        <f>Badges!C292</f>
        <v>Who's who</v>
      </c>
      <c r="S15" s="281" t="str">
        <f>IF(Badges!O292="A","A"," ")</f>
        <v xml:space="preserve"> </v>
      </c>
    </row>
    <row r="16" spans="1:21" x14ac:dyDescent="0.2">
      <c r="A16" s="505" t="str">
        <f>Summary!A16</f>
        <v>It's Your Story -- Tell It!</v>
      </c>
      <c r="B16" s="505"/>
      <c r="C16" s="505"/>
      <c r="E16" s="280"/>
      <c r="F16" s="283" t="str">
        <f>Badges!C70</f>
        <v>Throw a dance party</v>
      </c>
      <c r="G16" s="281" t="str">
        <f>IF(Badges!O70="A","A","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IF(Badges!O260="C","C",IF(Badges!O260="P","P",""))</f>
        <v/>
      </c>
      <c r="E17" s="280"/>
      <c r="F17" s="283" t="str">
        <f>Badges!C71</f>
        <v>Perform a dance show for your</v>
      </c>
      <c r="G17" s="281" t="str">
        <f>IF(Badges!O71="A","A"," ")</f>
        <v xml:space="preserve"> </v>
      </c>
      <c r="I17" s="280"/>
      <c r="J17" s="283" t="str">
        <f>Badges!C147</f>
        <v>Be a light-saver</v>
      </c>
      <c r="K17" s="281" t="str">
        <f>IF(Badges!O146="A","A"," ")</f>
        <v xml:space="preserve"> </v>
      </c>
      <c r="M17" s="280"/>
      <c r="N17" s="283" t="str">
        <f>Badges!C220</f>
        <v>Sort your school supplies</v>
      </c>
      <c r="O17" s="281" t="str">
        <f>IF(Badges!O220="A","A"," ")</f>
        <v xml:space="preserve"> </v>
      </c>
      <c r="Q17" s="280"/>
      <c r="R17" s="283" t="str">
        <f>Badges!C294</f>
        <v>Pin the tail on…</v>
      </c>
      <c r="S17" s="281" t="str">
        <f>IF(Badges!O294="A","A"," ")</f>
        <v xml:space="preserve"> </v>
      </c>
    </row>
    <row r="18" spans="1:19" x14ac:dyDescent="0.2">
      <c r="A18" s="503" t="str">
        <f>Summary!A18</f>
        <v>Pets</v>
      </c>
      <c r="B18" s="504"/>
      <c r="C18" s="282" t="str">
        <f>IF(Badges!O283="C","C",IF(Badges!O283="P","P",""))</f>
        <v/>
      </c>
      <c r="E18" s="280"/>
      <c r="F18" s="283" t="str">
        <f>Badges!C72</f>
        <v>Perform a dance for your family</v>
      </c>
      <c r="G18" s="281" t="str">
        <f>IF(Badges!O72="A","A"," ")</f>
        <v xml:space="preserve"> </v>
      </c>
      <c r="I18" s="280"/>
      <c r="J18" s="283" t="str">
        <f>Badges!C148</f>
        <v>Go on an energy scavenger hunt</v>
      </c>
      <c r="K18" s="281" t="str">
        <f>IF(Badges!O147="A","A"," ")</f>
        <v xml:space="preserve"> </v>
      </c>
      <c r="M18" s="280"/>
      <c r="N18" s="283" t="str">
        <f>Badges!C221</f>
        <v>Make and label play-stuff bins</v>
      </c>
      <c r="O18" s="281" t="str">
        <f>IF(Badges!O221="A","A"," ")</f>
        <v xml:space="preserve"> </v>
      </c>
      <c r="Q18" s="280"/>
      <c r="R18" s="283" t="str">
        <f>Badges!C295</f>
        <v>Heat things up</v>
      </c>
      <c r="S18" s="281" t="str">
        <f>IF(Badges!O295="A","A"," ")</f>
        <v xml:space="preserve"> </v>
      </c>
    </row>
    <row r="19" spans="1:19" x14ac:dyDescent="0.2">
      <c r="A19" s="503" t="str">
        <f>Summary!A19</f>
        <v>Making Games</v>
      </c>
      <c r="B19" s="504"/>
      <c r="C19" s="282" t="str">
        <f>IF(Badges!O306="C","C",IF(Badges!O306="P","P",""))</f>
        <v/>
      </c>
      <c r="E19" s="489" t="str">
        <f>Badges!B75</f>
        <v>Home Scientist</v>
      </c>
      <c r="F19" s="490"/>
      <c r="G19" s="490"/>
      <c r="I19" s="280"/>
      <c r="J19" s="283" t="str">
        <f>Badges!C149</f>
        <v>Find out about three ways to use</v>
      </c>
      <c r="K19" s="281" t="str">
        <f>IF(Badges!O148="A","A"," ")</f>
        <v xml:space="preserve"> </v>
      </c>
      <c r="M19" s="280"/>
      <c r="N19" s="283" t="str">
        <f>Badges!C222</f>
        <v>Organize your clothes</v>
      </c>
      <c r="O19" s="281" t="str">
        <f>IF(Badges!O222="A","A"," ")</f>
        <v xml:space="preserve"> </v>
      </c>
      <c r="Q19" s="280"/>
      <c r="R19" s="283" t="str">
        <f>Badges!C296</f>
        <v>Race day</v>
      </c>
      <c r="S19" s="281" t="str">
        <f>IF(Badges!O296="A","A"," ")</f>
        <v xml:space="preserve"> </v>
      </c>
    </row>
    <row r="20" spans="1:19" x14ac:dyDescent="0.2">
      <c r="A20" s="503" t="str">
        <f>Summary!A20</f>
        <v>Inventor</v>
      </c>
      <c r="B20" s="504"/>
      <c r="C20" s="282" t="str">
        <f>IF(Badges!O329="C","C",IF(Badges!O329="P","P",""))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IF(Badges!O352="C","C",IF(Badges!O352="P","P",""))</f>
        <v/>
      </c>
      <c r="E21" s="280"/>
      <c r="F21" s="283" t="str">
        <f>Badges!C77</f>
        <v>Make a salad dressing</v>
      </c>
      <c r="G21" s="281" t="str">
        <f>IF(Badges!O77="A","A"," ")</f>
        <v xml:space="preserve"> </v>
      </c>
      <c r="I21" s="280"/>
      <c r="J21" s="283" t="str">
        <f>Badges!C151</f>
        <v>Use less water by taking shorter</v>
      </c>
      <c r="K21" s="281" t="str">
        <f>IF(Badges!O150="A","A"," ")</f>
        <v xml:space="preserve"> </v>
      </c>
      <c r="M21" s="280"/>
      <c r="N21" s="283" t="str">
        <f>Badges!C224</f>
        <v>Create your own homework space</v>
      </c>
      <c r="O21" s="281" t="str">
        <f>IF(Badges!O224="A","A"," ")</f>
        <v xml:space="preserve"> </v>
      </c>
      <c r="Q21" s="280"/>
      <c r="R21" s="283" t="str">
        <f>Badges!C298</f>
        <v>You're It</v>
      </c>
      <c r="S21" s="281" t="str">
        <f>IF(Badges!O298="A","A"," ")</f>
        <v xml:space="preserve"> </v>
      </c>
    </row>
    <row r="22" spans="1:19" x14ac:dyDescent="0.2">
      <c r="A22" s="217"/>
      <c r="B22" s="327"/>
      <c r="C22" s="296"/>
      <c r="E22" s="280"/>
      <c r="F22" s="283" t="str">
        <f>Badges!C78</f>
        <v>Grow rock candy</v>
      </c>
      <c r="G22" s="281" t="str">
        <f>IF(Badges!O78="A","A"," ")</f>
        <v xml:space="preserve"> </v>
      </c>
      <c r="I22" s="280"/>
      <c r="J22" s="283" t="str">
        <f>Badges!C152</f>
        <v>Turn off the faucet when brushing</v>
      </c>
      <c r="K22" s="281" t="str">
        <f>IF(Badges!O151="A","A"," ")</f>
        <v xml:space="preserve"> </v>
      </c>
      <c r="M22" s="280"/>
      <c r="N22" s="283" t="str">
        <f>Badges!C225</f>
        <v>Make a homework station</v>
      </c>
      <c r="O22" s="281" t="str">
        <f>IF(Badges!O225="A","A"," ")</f>
        <v xml:space="preserve"> </v>
      </c>
      <c r="Q22" s="280"/>
      <c r="R22" s="283" t="str">
        <f>Badges!C299</f>
        <v>Duck, Duck, "Moo"-se</v>
      </c>
      <c r="S22" s="281" t="str">
        <f>IF(Badges!O299="A","A"," ")</f>
        <v xml:space="preserve"> </v>
      </c>
    </row>
    <row r="23" spans="1:19" x14ac:dyDescent="0.2">
      <c r="A23" s="489" t="str">
        <f>Badges!B6</f>
        <v>Computer Expert</v>
      </c>
      <c r="B23" s="490"/>
      <c r="C23" s="490"/>
      <c r="E23" s="280"/>
      <c r="F23" s="283" t="str">
        <f>Badges!C79</f>
        <v>Make your own ice cream</v>
      </c>
      <c r="G23" s="281" t="str">
        <f>IF(Badges!O79="A","A"," ")</f>
        <v xml:space="preserve"> </v>
      </c>
      <c r="I23" s="280"/>
      <c r="J23" s="283" t="str">
        <f>Badges!C153</f>
        <v>Find three ways to save water</v>
      </c>
      <c r="K23" s="281" t="str">
        <f>IF(Badges!O152="A","A"," ")</f>
        <v xml:space="preserve"> </v>
      </c>
      <c r="M23" s="280"/>
      <c r="N23" s="283" t="str">
        <f>Badges!C226</f>
        <v>Make a homework schedule</v>
      </c>
      <c r="O23" s="281" t="str">
        <f>IF(Badges!O226="A","A"," ")</f>
        <v xml:space="preserve"> </v>
      </c>
      <c r="Q23" s="280"/>
      <c r="R23" s="283" t="str">
        <f>Badges!C300</f>
        <v>Hop to it</v>
      </c>
      <c r="S23" s="281" t="str">
        <f>IF(Badges!O300="A","A","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IF(Badges!O8="A","A"," ")</f>
        <v xml:space="preserve"> </v>
      </c>
      <c r="E25" s="280"/>
      <c r="F25" s="283" t="str">
        <f>Badges!C81</f>
        <v>Follow the balloon leader</v>
      </c>
      <c r="G25" s="281" t="str">
        <f>IF(Badges!O81="A","A"," ")</f>
        <v xml:space="preserve"> </v>
      </c>
      <c r="I25" s="280"/>
      <c r="J25" s="283" t="str">
        <f>Badges!C155</f>
        <v>Make a natural cleaner</v>
      </c>
      <c r="K25" s="281" t="str">
        <f>IF(Badges!O154="A","A"," ")</f>
        <v xml:space="preserve"> </v>
      </c>
      <c r="M25" s="280"/>
      <c r="N25" s="283" t="str">
        <f>Badges!C228</f>
        <v>Make a "special dates" calendar</v>
      </c>
      <c r="O25" s="281" t="str">
        <f>IF(Badges!O228="A","A"," ")</f>
        <v xml:space="preserve"> </v>
      </c>
      <c r="Q25" s="280"/>
      <c r="R25" s="283" t="str">
        <f>Badges!C302</f>
        <v>Queen of the court</v>
      </c>
      <c r="S25" s="281" t="str">
        <f>IF(Badges!O302="A","A"," ")</f>
        <v xml:space="preserve"> </v>
      </c>
    </row>
    <row r="26" spans="1:19" x14ac:dyDescent="0.2">
      <c r="A26" s="280"/>
      <c r="B26" s="283" t="str">
        <f>Badges!C9</f>
        <v>Create a cool card</v>
      </c>
      <c r="C26" s="281" t="str">
        <f>IF(Badges!O9="A","A"," ")</f>
        <v xml:space="preserve"> </v>
      </c>
      <c r="E26" s="280"/>
      <c r="F26" s="283" t="str">
        <f>Badges!C82</f>
        <v>Make pepper dance</v>
      </c>
      <c r="G26" s="281" t="str">
        <f>IF(Badges!O82="A","A"," ")</f>
        <v xml:space="preserve"> </v>
      </c>
      <c r="I26" s="280"/>
      <c r="J26" s="283" t="str">
        <f>Badges!C156</f>
        <v>Make a natural spray to use on</v>
      </c>
      <c r="K26" s="281" t="str">
        <f>IF(Badges!O155="A","A"," ")</f>
        <v xml:space="preserve"> </v>
      </c>
      <c r="M26" s="280"/>
      <c r="N26" s="283" t="str">
        <f>Badges!C229</f>
        <v>Make a family activities schedule</v>
      </c>
      <c r="O26" s="281" t="str">
        <f>IF(Badges!O229="A","A"," ")</f>
        <v xml:space="preserve"> </v>
      </c>
      <c r="Q26" s="280"/>
      <c r="R26" s="283" t="str">
        <f>Badges!C303</f>
        <v>Field of dreams</v>
      </c>
      <c r="S26" s="281" t="str">
        <f>IF(Badges!O303="A","A"," ")</f>
        <v xml:space="preserve"> </v>
      </c>
    </row>
    <row r="27" spans="1:19" x14ac:dyDescent="0.2">
      <c r="A27" s="280"/>
      <c r="B27" s="283" t="str">
        <f>Badges!C10</f>
        <v>Build a bookmark</v>
      </c>
      <c r="C27" s="281" t="str">
        <f>IF(Badges!O10="A","A"," ")</f>
        <v xml:space="preserve"> </v>
      </c>
      <c r="E27" s="280"/>
      <c r="F27" s="283" t="str">
        <f>Badges!C79</f>
        <v>Make your own ice cream</v>
      </c>
      <c r="G27" s="281" t="str">
        <f>IF(Badges!O83="A","A"," ")</f>
        <v xml:space="preserve"> </v>
      </c>
      <c r="I27" s="280"/>
      <c r="J27" s="283" t="str">
        <f>Badges!C157</f>
        <v>Take your own reusable bag to the</v>
      </c>
      <c r="K27" s="281" t="str">
        <f>IF(Badges!O156="A","A"," ")</f>
        <v xml:space="preserve"> </v>
      </c>
      <c r="M27" s="280"/>
      <c r="N27" s="283" t="str">
        <f>Badges!C230</f>
        <v>Be a family grocery helper</v>
      </c>
      <c r="O27" s="281" t="str">
        <f>IF(Badges!O230="A","A"," ")</f>
        <v xml:space="preserve"> </v>
      </c>
      <c r="Q27" s="280"/>
      <c r="R27" s="283" t="str">
        <f>Badges!C304</f>
        <v>The new ballpark</v>
      </c>
      <c r="S27" s="281" t="str">
        <f>IF(Badges!O304="A","A","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IF(Badges!O12="A","A"," ")</f>
        <v xml:space="preserve"> </v>
      </c>
      <c r="E29" s="280"/>
      <c r="F29" s="283" t="str">
        <f>Badges!C85</f>
        <v>Eggs in salt water</v>
      </c>
      <c r="G29" s="281" t="str">
        <f>IF(Badges!O85="A","A"," ")</f>
        <v xml:space="preserve"> </v>
      </c>
      <c r="I29" s="280"/>
      <c r="J29" s="283" t="str">
        <f>Badges!C159</f>
        <v>How much trash can you stash</v>
      </c>
      <c r="K29" s="281" t="str">
        <f>IF(Badges!O158="A","A"," ")</f>
        <v xml:space="preserve"> </v>
      </c>
      <c r="M29" s="280"/>
      <c r="N29" s="283" t="str">
        <f>Badges!C232</f>
        <v>Organize a Girl Scout place</v>
      </c>
      <c r="O29" s="281" t="str">
        <f>IF(Badges!O232="A","A"," ")</f>
        <v xml:space="preserve"> </v>
      </c>
      <c r="Q29" s="280">
        <v>1</v>
      </c>
      <c r="R29" s="283" t="str">
        <f>Badges!C308</f>
        <v>Warm up your inventor's mind</v>
      </c>
      <c r="S29" s="294"/>
    </row>
    <row r="30" spans="1:19" x14ac:dyDescent="0.2">
      <c r="A30" s="280"/>
      <c r="B30" s="283" t="str">
        <f>Badges!C13</f>
        <v>Hometown history</v>
      </c>
      <c r="C30" s="281" t="str">
        <f>IF(Badges!O13="A","A"," ")</f>
        <v xml:space="preserve"> </v>
      </c>
      <c r="E30" s="280"/>
      <c r="F30" s="283" t="str">
        <f>Badges!C86</f>
        <v>Dancing raisins</v>
      </c>
      <c r="G30" s="281" t="str">
        <f>IF(Badges!O86="A","A"," ")</f>
        <v xml:space="preserve"> </v>
      </c>
      <c r="I30" s="280"/>
      <c r="J30" s="283" t="str">
        <f>Badges!C160</f>
        <v>Recycle plastic bags</v>
      </c>
      <c r="K30" s="281" t="str">
        <f>IF(Badges!O159="A","A"," ")</f>
        <v xml:space="preserve"> </v>
      </c>
      <c r="M30" s="280"/>
      <c r="N30" s="283" t="str">
        <f>Badges!C233</f>
        <v>Organize a community place</v>
      </c>
      <c r="O30" s="281" t="str">
        <f>IF(Badges!O233="A","A"," ")</f>
        <v xml:space="preserve"> </v>
      </c>
      <c r="Q30" s="280"/>
      <c r="R30" s="283" t="str">
        <f>Badges!C309</f>
        <v>Make up five new uses for a box</v>
      </c>
      <c r="S30" s="281" t="str">
        <f>IF(Badges!O309="A","A"," ")</f>
        <v xml:space="preserve"> </v>
      </c>
    </row>
    <row r="31" spans="1:19" x14ac:dyDescent="0.2">
      <c r="A31" s="280"/>
      <c r="B31" s="283" t="str">
        <f>Badges!C14</f>
        <v>Online art walk</v>
      </c>
      <c r="C31" s="281" t="str">
        <f>IF(Badges!O14="A","A"," ")</f>
        <v xml:space="preserve"> </v>
      </c>
      <c r="E31" s="280"/>
      <c r="F31" s="283" t="str">
        <f>Badges!C83</f>
        <v>Bend water</v>
      </c>
      <c r="G31" s="281" t="str">
        <f>IF(Badges!O87="A","A"," ")</f>
        <v xml:space="preserve"> </v>
      </c>
      <c r="I31" s="280"/>
      <c r="J31" s="283" t="str">
        <f>Badges!C161</f>
        <v>Donate toys and clothes</v>
      </c>
      <c r="K31" s="281" t="str">
        <f>IF(Badges!O160="A","A"," ")</f>
        <v xml:space="preserve"> </v>
      </c>
      <c r="M31" s="280"/>
      <c r="N31" s="283" t="str">
        <f>Badges!C234</f>
        <v>Help a relative, friend, or neighbor</v>
      </c>
      <c r="O31" s="281" t="str">
        <f>IF(Badges!O234="A","A"," ")</f>
        <v xml:space="preserve"> </v>
      </c>
      <c r="Q31" s="280"/>
      <c r="R31" s="283" t="str">
        <f>Badges!C310</f>
        <v>Come up with fun and different</v>
      </c>
      <c r="S31" s="281" t="str">
        <f>IF(Badges!O310="A","A","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IF(Badges!O311="A","A"," ")</f>
        <v xml:space="preserve"> </v>
      </c>
    </row>
    <row r="33" spans="1:19" x14ac:dyDescent="0.2">
      <c r="A33" s="280"/>
      <c r="B33" s="283" t="str">
        <f>Badges!C16</f>
        <v>Road trip</v>
      </c>
      <c r="C33" s="281" t="str">
        <f>IF(Badges!O16="A","A"," ")</f>
        <v xml:space="preserve"> </v>
      </c>
      <c r="E33" s="280"/>
      <c r="F33" s="283" t="str">
        <f>Badges!C89</f>
        <v>Soda geyser</v>
      </c>
      <c r="G33" s="281" t="str">
        <f>IF(Badges!O89="A","A"," ")</f>
        <v xml:space="preserve"> </v>
      </c>
      <c r="I33" s="280"/>
      <c r="J33" s="283" t="str">
        <f>Badges!C163</f>
        <v>Clean or replace an air filter</v>
      </c>
      <c r="K33" s="281" t="str">
        <f>IF(Badges!O162="A","A","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IF(Badges!O17="A","A"," ")</f>
        <v xml:space="preserve"> </v>
      </c>
      <c r="E34" s="280"/>
      <c r="F34" s="283" t="str">
        <f>Badges!C90</f>
        <v>Film-canister rockets</v>
      </c>
      <c r="G34" s="281" t="str">
        <f>IF(Badges!O90="A","A"," ")</f>
        <v xml:space="preserve"> </v>
      </c>
      <c r="I34" s="280"/>
      <c r="J34" s="283" t="str">
        <f>Badges!C164</f>
        <v>Discover natural filters</v>
      </c>
      <c r="K34" s="281" t="str">
        <f>IF(Badges!O163="A","A"," ")</f>
        <v xml:space="preserve"> </v>
      </c>
      <c r="M34" s="280"/>
      <c r="N34" s="283" t="str">
        <f>Badges!C240</f>
        <v>Make a letterboxing dictionary</v>
      </c>
      <c r="O34" s="281" t="str">
        <f>IF(Badges!O240="A","A"," ")</f>
        <v xml:space="preserve"> </v>
      </c>
      <c r="Q34" s="280"/>
      <c r="R34" s="283" t="str">
        <f>Badges!C313</f>
        <v>Making music</v>
      </c>
      <c r="S34" s="281" t="str">
        <f>IF(Badges!O313="A","A"," ")</f>
        <v xml:space="preserve"> </v>
      </c>
    </row>
    <row r="35" spans="1:19" x14ac:dyDescent="0.2">
      <c r="A35" s="280"/>
      <c r="B35" s="283" t="str">
        <f>Badges!C18</f>
        <v>3…2…1…blastoff!</v>
      </c>
      <c r="C35" s="281" t="str">
        <f>IF(Badges!O18="A","A"," ")</f>
        <v xml:space="preserve"> </v>
      </c>
      <c r="E35" s="280"/>
      <c r="F35" s="283" t="str">
        <f>Badges!C87</f>
        <v>Lemons vs. limes</v>
      </c>
      <c r="G35" s="281" t="str">
        <f>IF(Badges!O91="A","A"," ")</f>
        <v xml:space="preserve"> </v>
      </c>
      <c r="I35" s="280"/>
      <c r="J35" s="283" t="str">
        <f>Badges!C165</f>
        <v>Make a natural air freshener</v>
      </c>
      <c r="K35" s="281" t="str">
        <f>IF(Badges!O164="A","A"," ")</f>
        <v xml:space="preserve"> </v>
      </c>
      <c r="M35" s="280"/>
      <c r="N35" s="283" t="str">
        <f>Badges!C241</f>
        <v>Think of hiding places</v>
      </c>
      <c r="O35" s="281" t="str">
        <f>IF(Badges!O241="A","A"," ")</f>
        <v xml:space="preserve"> </v>
      </c>
      <c r="Q35" s="280"/>
      <c r="R35" s="283" t="str">
        <f>Badges!C314</f>
        <v>Carrying lunch</v>
      </c>
      <c r="S35" s="281" t="str">
        <f>IF(Badges!O314="A","A","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IF(Badges!O242="A","A"," ")</f>
        <v xml:space="preserve"> </v>
      </c>
      <c r="Q36" s="280"/>
      <c r="R36" s="283" t="str">
        <f>Badges!C315</f>
        <v>Watering plants</v>
      </c>
      <c r="S36" s="281" t="str">
        <f>IF(Badges!O315="A","A"," ")</f>
        <v xml:space="preserve"> </v>
      </c>
    </row>
    <row r="37" spans="1:19" ht="12.75" customHeight="1" x14ac:dyDescent="0.2">
      <c r="A37" s="280"/>
      <c r="B37" s="283" t="str">
        <f>Badges!C20</f>
        <v>Here is my card</v>
      </c>
      <c r="C37" s="281" t="str">
        <f>IF(Badges!O20="A","A"," ")</f>
        <v xml:space="preserve"> </v>
      </c>
      <c r="E37" s="280"/>
      <c r="F37" s="283" t="str">
        <f>Badges!C93</f>
        <v>Giant bubbles</v>
      </c>
      <c r="G37" s="281" t="str">
        <f>IF(Badges!O93="A","A","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IF(Badges!O21="A","A"," ")</f>
        <v xml:space="preserve"> </v>
      </c>
      <c r="E38" s="280"/>
      <c r="F38" s="283" t="str">
        <f>Badges!C94</f>
        <v>Homemade Silly Putty</v>
      </c>
      <c r="G38" s="281" t="str">
        <f>IF(Badges!O94="A","A"," ")</f>
        <v xml:space="preserve"> </v>
      </c>
      <c r="I38" s="280"/>
      <c r="J38" s="283" t="str">
        <f>Badges!C170</f>
        <v>Hold a scavenger hunt in your</v>
      </c>
      <c r="K38" s="281" t="str">
        <f>IF(Badges!O170="A","A"," ")</f>
        <v xml:space="preserve"> </v>
      </c>
      <c r="M38" s="280"/>
      <c r="N38" s="283" t="str">
        <f>Badges!C244</f>
        <v>Cut your own stamp from craft foam</v>
      </c>
      <c r="O38" s="281" t="str">
        <f>IF(Badges!O244="A","A"," ")</f>
        <v xml:space="preserve"> </v>
      </c>
      <c r="Q38" s="280"/>
      <c r="R38" s="283" t="str">
        <f>Badges!C317</f>
        <v>Mornings</v>
      </c>
      <c r="S38" s="281" t="str">
        <f>IF(Badges!O317="A","A"," ")</f>
        <v xml:space="preserve"> </v>
      </c>
    </row>
    <row r="39" spans="1:19" x14ac:dyDescent="0.2">
      <c r="A39" s="280"/>
      <c r="B39" s="283" t="str">
        <f>Badges!C22</f>
        <v>Dear President…</v>
      </c>
      <c r="C39" s="281" t="str">
        <f>IF(Badges!O22="A","A"," ")</f>
        <v xml:space="preserve"> </v>
      </c>
      <c r="E39" s="280"/>
      <c r="F39" s="283" t="str">
        <f>Badges!C91</f>
        <v>Blow up a balloon without using</v>
      </c>
      <c r="G39" s="281" t="str">
        <f>IF(Badges!O95="A","A"," ")</f>
        <v xml:space="preserve"> </v>
      </c>
      <c r="I39" s="280"/>
      <c r="J39" s="283" t="str">
        <f>Badges!C171</f>
        <v>Play Kim's Game</v>
      </c>
      <c r="K39" s="281" t="str">
        <f>IF(Badges!O171="A","A"," ")</f>
        <v xml:space="preserve"> </v>
      </c>
      <c r="M39" s="280"/>
      <c r="N39" s="283" t="str">
        <f>Badges!C245</f>
        <v>Use a stamp-making kit from a</v>
      </c>
      <c r="O39" s="281" t="str">
        <f>IF(Badges!O245="A","A"," ")</f>
        <v xml:space="preserve"> </v>
      </c>
      <c r="Q39" s="280"/>
      <c r="R39" s="283" t="str">
        <f>Badges!C318</f>
        <v>Lunch at school</v>
      </c>
      <c r="S39" s="281" t="str">
        <f>IF(Badges!O318="A","A","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IF(Badges!O172="A","A"," ")</f>
        <v xml:space="preserve"> </v>
      </c>
      <c r="M40" s="280"/>
      <c r="N40" s="283" t="str">
        <f>Badges!C246</f>
        <v>Choose a special stamp</v>
      </c>
      <c r="O40" s="281" t="str">
        <f>IF(Badges!O246="A","A"," ")</f>
        <v xml:space="preserve"> </v>
      </c>
      <c r="Q40" s="280"/>
      <c r="R40" s="283" t="str">
        <f>Badges!C319</f>
        <v>Brownie meetings</v>
      </c>
      <c r="S40" s="281" t="str">
        <f>IF(Badges!O319="A","A"," ")</f>
        <v xml:space="preserve"> </v>
      </c>
    </row>
    <row r="41" spans="1:19" x14ac:dyDescent="0.2">
      <c r="A41" s="280"/>
      <c r="B41" s="283" t="str">
        <f>Badges!C24</f>
        <v>Game on</v>
      </c>
      <c r="C41" s="281" t="str">
        <f>IF(Badges!O24="A","A","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IF(Badges!O25="A","A"," ")</f>
        <v xml:space="preserve"> </v>
      </c>
      <c r="E42" s="280"/>
      <c r="F42" s="283" t="str">
        <f>Badges!C100</f>
        <v>Read two stories starring families</v>
      </c>
      <c r="G42" s="281" t="str">
        <f>IF(Badges!O100="A","A"," ")</f>
        <v xml:space="preserve"> </v>
      </c>
      <c r="I42" s="280"/>
      <c r="J42" s="283" t="str">
        <f>Badges!C174</f>
        <v>Listen for 10 different sounds</v>
      </c>
      <c r="K42" s="281" t="str">
        <f>IF(Badges!O174="A","A"," ")</f>
        <v xml:space="preserve"> </v>
      </c>
      <c r="M42" s="280"/>
      <c r="N42" s="283" t="str">
        <f>Badges!C248</f>
        <v>Create a fill-in-the-blank clue</v>
      </c>
      <c r="O42" s="281" t="str">
        <f>IF(Badges!O248="A","A"," ")</f>
        <v xml:space="preserve"> </v>
      </c>
      <c r="Q42" s="280"/>
      <c r="R42" s="283" t="str">
        <f>Badges!C321</f>
        <v>Mind-map</v>
      </c>
      <c r="S42" s="281" t="str">
        <f>IF(Badges!O321="A","A"," ")</f>
        <v xml:space="preserve"> </v>
      </c>
    </row>
    <row r="43" spans="1:19" ht="12.75" customHeight="1" x14ac:dyDescent="0.2">
      <c r="A43" s="280"/>
      <c r="B43" s="283" t="str">
        <f>Badges!C26</f>
        <v>Print on</v>
      </c>
      <c r="C43" s="281" t="str">
        <f>IF(Badges!O26="A","A"," ")</f>
        <v xml:space="preserve"> </v>
      </c>
      <c r="E43" s="280"/>
      <c r="F43" s="283" t="str">
        <f>Badges!C101</f>
        <v>Watch a family story</v>
      </c>
      <c r="G43" s="281" t="str">
        <f>IF(Badges!O101="A","A"," ")</f>
        <v xml:space="preserve"> </v>
      </c>
      <c r="I43" s="280"/>
      <c r="J43" s="283" t="str">
        <f>Badges!C175</f>
        <v>Listen to sound boxes</v>
      </c>
      <c r="K43" s="281" t="str">
        <f>IF(Badges!O175="A","A"," ")</f>
        <v xml:space="preserve"> </v>
      </c>
      <c r="M43" s="280"/>
      <c r="N43" s="283" t="str">
        <f>Badges!C249</f>
        <v>Create a scramble</v>
      </c>
      <c r="O43" s="281" t="str">
        <f>IF(Badges!O249="A","A"," ")</f>
        <v xml:space="preserve"> </v>
      </c>
      <c r="Q43" s="280"/>
      <c r="R43" s="283" t="str">
        <f>Badges!C322</f>
        <v>Sketch it out</v>
      </c>
      <c r="S43" s="281" t="str">
        <f>IF(Badges!O322="A","A"," ")</f>
        <v xml:space="preserve"> </v>
      </c>
    </row>
    <row r="44" spans="1:19" x14ac:dyDescent="0.2">
      <c r="A44" s="489" t="str">
        <f>Badges!B29</f>
        <v>My Best Self</v>
      </c>
      <c r="B44" s="490"/>
      <c r="C44" s="490"/>
      <c r="E44" s="280"/>
      <c r="F44" s="283" t="str">
        <f>Badges!C102</f>
        <v>Share family stories with friends</v>
      </c>
      <c r="G44" s="281" t="str">
        <f>IF(Badges!O102="A","A"," ")</f>
        <v xml:space="preserve"> </v>
      </c>
      <c r="I44" s="280"/>
      <c r="J44" s="283" t="str">
        <f>Badges!C176</f>
        <v>Wear safety earplugs to understand</v>
      </c>
      <c r="K44" s="281" t="str">
        <f>IF(Badges!O176="A","A"," ")</f>
        <v xml:space="preserve"> </v>
      </c>
      <c r="M44" s="280"/>
      <c r="N44" s="283" t="str">
        <f>Badges!C250</f>
        <v>Create a number code clue</v>
      </c>
      <c r="O44" s="281" t="str">
        <f>IF(Badges!O250="A","A"," ")</f>
        <v xml:space="preserve"> </v>
      </c>
      <c r="Q44" s="280"/>
      <c r="R44" s="283" t="str">
        <f>Badges!C323</f>
        <v>Buddy up and brainstorm lots of</v>
      </c>
      <c r="S44" s="281" t="str">
        <f>IF(Badges!O323="A","A","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IF(Badges!O31="A","A"," ")</f>
        <v xml:space="preserve"> </v>
      </c>
      <c r="E46" s="280"/>
      <c r="F46" s="283" t="str">
        <f>Badges!C104</f>
        <v>Ask about a festival, holiday, or</v>
      </c>
      <c r="G46" s="281" t="str">
        <f>IF(Badges!O104="A","A"," ")</f>
        <v xml:space="preserve"> </v>
      </c>
      <c r="I46" s="280"/>
      <c r="J46" s="283" t="str">
        <f>Badges!C178</f>
        <v>Follow a friend using only your nose</v>
      </c>
      <c r="K46" s="281" t="str">
        <f>IF(Badges!O178="A","A"," ")</f>
        <v xml:space="preserve"> </v>
      </c>
      <c r="M46" s="280"/>
      <c r="N46" s="283" t="str">
        <f>Badges!C252</f>
        <v>Go on a letterbox search using a</v>
      </c>
      <c r="O46" s="281" t="str">
        <f>IF(Badges!O252="A","A"," ")</f>
        <v xml:space="preserve"> </v>
      </c>
      <c r="Q46" s="280"/>
      <c r="R46" s="283" t="str">
        <f>Badges!C325</f>
        <v>Draw it</v>
      </c>
      <c r="S46" s="281" t="str">
        <f>IF(Badges!O325="A","A"," ")</f>
        <v xml:space="preserve"> </v>
      </c>
    </row>
    <row r="47" spans="1:19" x14ac:dyDescent="0.2">
      <c r="A47" s="280"/>
      <c r="B47" s="283" t="str">
        <f>Badges!C32</f>
        <v xml:space="preserve">Write on your elf self where you </v>
      </c>
      <c r="C47" s="281" t="str">
        <f>IF(Badges!O32="A","A"," ")</f>
        <v xml:space="preserve"> </v>
      </c>
      <c r="E47" s="280"/>
      <c r="F47" s="283" t="str">
        <f>Badges!C105</f>
        <v>Ask about a song, game, or</v>
      </c>
      <c r="G47" s="281" t="str">
        <f>IF(Badges!O105="A","A"," ")</f>
        <v xml:space="preserve"> </v>
      </c>
      <c r="I47" s="280"/>
      <c r="J47" s="283" t="str">
        <f>Badges!C179</f>
        <v>Play a smelly game with your</v>
      </c>
      <c r="K47" s="281" t="str">
        <f>IF(Badges!O179="A","A"," ")</f>
        <v xml:space="preserve"> </v>
      </c>
      <c r="M47" s="280"/>
      <c r="N47" s="283" t="str">
        <f>Badges!C253</f>
        <v>Go on an adventure in a new place</v>
      </c>
      <c r="O47" s="281" t="str">
        <f>IF(Badges!O253="A","A"," ")</f>
        <v xml:space="preserve"> </v>
      </c>
      <c r="Q47" s="280"/>
      <c r="R47" s="283" t="str">
        <f>Badges!C326</f>
        <v>Act it out</v>
      </c>
      <c r="S47" s="281" t="str">
        <f>IF(Badges!O326="A","A"," ")</f>
        <v xml:space="preserve"> </v>
      </c>
    </row>
    <row r="48" spans="1:19" x14ac:dyDescent="0.2">
      <c r="A48" s="280"/>
      <c r="B48" s="283" t="str">
        <f>Badges!C33</f>
        <v>Share how you're unique</v>
      </c>
      <c r="C48" s="281" t="str">
        <f>IF(Badges!O33="A","A"," ")</f>
        <v xml:space="preserve"> </v>
      </c>
      <c r="E48" s="280"/>
      <c r="F48" s="283" t="str">
        <f>Badges!C106</f>
        <v>Ask about a family recipe</v>
      </c>
      <c r="G48" s="281" t="str">
        <f>IF(Badges!O106="A","A"," ")</f>
        <v xml:space="preserve"> </v>
      </c>
      <c r="I48" s="280"/>
      <c r="J48" s="283" t="str">
        <f>Badges!C180</f>
        <v>Try sniffing out three different foods</v>
      </c>
      <c r="K48" s="281" t="str">
        <f>IF(Badges!O180="A","A"," ")</f>
        <v xml:space="preserve"> </v>
      </c>
      <c r="M48" s="280"/>
      <c r="N48" s="283" t="str">
        <f>Badges!C254</f>
        <v xml:space="preserve">Go on a letterbox search that </v>
      </c>
      <c r="O48" s="281" t="str">
        <f>IF(Badges!O254="A","A"," ")</f>
        <v xml:space="preserve"> </v>
      </c>
      <c r="Q48" s="280"/>
      <c r="R48" s="283" t="str">
        <f>Badges!C327</f>
        <v>Build it</v>
      </c>
      <c r="S48" s="281" t="str">
        <f>IF(Badges!O327="A","A","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IF(Badges!O35="A","A"," ")</f>
        <v xml:space="preserve"> </v>
      </c>
      <c r="E50" s="280"/>
      <c r="F50" s="283" t="str">
        <f>Badges!C108</f>
        <v>Use the story tree</v>
      </c>
      <c r="G50" s="281" t="str">
        <f>IF(Badges!O108="A","A"," ")</f>
        <v xml:space="preserve"> </v>
      </c>
      <c r="I50" s="280"/>
      <c r="J50" s="283" t="str">
        <f>Badges!C182</f>
        <v>Do a taste test with salty, sweet</v>
      </c>
      <c r="K50" s="281" t="str">
        <f>IF(Badges!O182="A","A"," ")</f>
        <v xml:space="preserve"> </v>
      </c>
      <c r="M50" s="280"/>
      <c r="N50" s="283" t="str">
        <f>Badges!C256</f>
        <v>Hide a letterbox in your yard</v>
      </c>
      <c r="O50" s="281" t="str">
        <f>IF(Badges!O256="A","A"," ")</f>
        <v xml:space="preserve"> </v>
      </c>
      <c r="Q50" s="280">
        <v>1</v>
      </c>
      <c r="R50" s="283" t="str">
        <f>Badges!C331</f>
        <v>Make friendly introductions</v>
      </c>
      <c r="S50" s="294"/>
    </row>
    <row r="51" spans="1:19" x14ac:dyDescent="0.2">
      <c r="A51" s="280"/>
      <c r="B51" s="283" t="str">
        <f>Badges!C36</f>
        <v>Try three different kinds of exercise</v>
      </c>
      <c r="C51" s="281" t="str">
        <f>IF(Badges!O36="A","A"," ")</f>
        <v xml:space="preserve"> </v>
      </c>
      <c r="E51" s="280"/>
      <c r="F51" s="283" t="str">
        <f>Badges!C109</f>
        <v>Draw or paint your tree</v>
      </c>
      <c r="G51" s="281" t="str">
        <f>IF(Badges!O109="A","A"," ")</f>
        <v xml:space="preserve"> </v>
      </c>
      <c r="I51" s="280"/>
      <c r="J51" s="283" t="str">
        <f>Badges!C183</f>
        <v>Look at the taste buds on a friend's</v>
      </c>
      <c r="K51" s="281" t="str">
        <f>IF(Badges!O183="A","A"," ")</f>
        <v xml:space="preserve"> </v>
      </c>
      <c r="M51" s="280"/>
      <c r="N51" s="283" t="str">
        <f>Badges!C257</f>
        <v>Hide a letterbox along a nearby</v>
      </c>
      <c r="O51" s="281" t="str">
        <f>IF(Badges!O257="A","A"," ")</f>
        <v xml:space="preserve"> </v>
      </c>
      <c r="Q51" s="280"/>
      <c r="R51" s="283" t="str">
        <f>Badges!C332</f>
        <v>Introduce yourself</v>
      </c>
      <c r="S51" s="281" t="str">
        <f>IF(Badges!O332="A","A"," ")</f>
        <v xml:space="preserve"> </v>
      </c>
    </row>
    <row r="52" spans="1:19" x14ac:dyDescent="0.2">
      <c r="A52" s="280"/>
      <c r="B52" s="283" t="str">
        <f>Badges!C37</f>
        <v>Take a thirsty challenge</v>
      </c>
      <c r="C52" s="281" t="str">
        <f>IF(Badges!O37="A","A"," ")</f>
        <v xml:space="preserve"> </v>
      </c>
      <c r="E52" s="280"/>
      <c r="F52" s="283" t="str">
        <f>Badges!C110</f>
        <v xml:space="preserve">Use software on a computer, or </v>
      </c>
      <c r="G52" s="281" t="str">
        <f>IF(Badges!O110="A","A"," ")</f>
        <v xml:space="preserve"> </v>
      </c>
      <c r="I52" s="280"/>
      <c r="J52" s="283" t="str">
        <f>Badges!C184</f>
        <v>Explore how sight influences taste</v>
      </c>
      <c r="K52" s="281" t="str">
        <f>IF(Badges!O184="A","A"," ")</f>
        <v xml:space="preserve"> </v>
      </c>
      <c r="M52" s="280"/>
      <c r="N52" s="283" t="str">
        <f>Badges!C258</f>
        <v>Hide a letterbox using compass</v>
      </c>
      <c r="O52" s="281" t="str">
        <f>IF(Badges!O258="A","A"," ")</f>
        <v xml:space="preserve"> </v>
      </c>
      <c r="Q52" s="280"/>
      <c r="R52" s="283" t="str">
        <f>Badges!C333</f>
        <v>Introduce a friend to someone else</v>
      </c>
      <c r="S52" s="281" t="str">
        <f>IF(Badges!O333="A","A","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IF(Badges!O334="A","A"," ")</f>
        <v xml:space="preserve"> </v>
      </c>
    </row>
    <row r="54" spans="1:19" x14ac:dyDescent="0.2">
      <c r="A54" s="280"/>
      <c r="B54" s="283" t="str">
        <f>Badges!C39</f>
        <v>Talk about three common reasons</v>
      </c>
      <c r="C54" s="281" t="str">
        <f>IF(Badges!O39="A","A"," ")</f>
        <v xml:space="preserve"> </v>
      </c>
      <c r="E54" s="280"/>
      <c r="F54" s="283" t="str">
        <f>Badges!C112</f>
        <v>Ask about an old photo</v>
      </c>
      <c r="G54" s="281" t="str">
        <f>IF(Badges!O112="A","A"," ")</f>
        <v xml:space="preserve"> </v>
      </c>
      <c r="I54" s="280"/>
      <c r="J54" s="283" t="str">
        <f>Badges!C186</f>
        <v>Find things that have different</v>
      </c>
      <c r="K54" s="281" t="str">
        <f>IF(Badges!O186="A","A","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IF(Badges!O40="A","A"," ")</f>
        <v xml:space="preserve"> </v>
      </c>
      <c r="E55" s="280"/>
      <c r="F55" s="283" t="str">
        <f>Badges!C113</f>
        <v>Talk about an object that has been</v>
      </c>
      <c r="G55" s="281" t="str">
        <f>IF(Badges!O113="A","A"," ")</f>
        <v xml:space="preserve"> </v>
      </c>
      <c r="I55" s="280"/>
      <c r="J55" s="283" t="str">
        <f>Badges!C187</f>
        <v>Try an arm or leg touch test</v>
      </c>
      <c r="K55" s="281" t="str">
        <f>IF(Badges!O187="A","A"," ")</f>
        <v xml:space="preserve"> </v>
      </c>
      <c r="M55" s="280"/>
      <c r="N55" s="283" t="str">
        <f>Badges!C263</f>
        <v>Play bingo at a pet store</v>
      </c>
      <c r="O55" s="281" t="str">
        <f>IF(Badges!O263="A","A"," ")</f>
        <v xml:space="preserve"> </v>
      </c>
      <c r="Q55" s="280"/>
      <c r="R55" s="283" t="str">
        <f>Badges!C336</f>
        <v>Write a name poem</v>
      </c>
      <c r="S55" s="281" t="str">
        <f>IF(Badges!O336="A","A"," ")</f>
        <v xml:space="preserve"> </v>
      </c>
    </row>
    <row r="56" spans="1:19" x14ac:dyDescent="0.2">
      <c r="A56" s="280"/>
      <c r="B56" s="283" t="str">
        <f>Badges!C41</f>
        <v>Find out about bandages</v>
      </c>
      <c r="C56" s="281" t="str">
        <f>IF(Badges!O41="A","A"," ")</f>
        <v xml:space="preserve"> </v>
      </c>
      <c r="E56" s="280"/>
      <c r="F56" s="283" t="str">
        <f>Badges!C114</f>
        <v>Ask about an object that belongs</v>
      </c>
      <c r="G56" s="281" t="str">
        <f>IF(Badges!O114="A","A"," ")</f>
        <v xml:space="preserve"> </v>
      </c>
      <c r="I56" s="280"/>
      <c r="J56" s="283" t="str">
        <f>Badges!C188</f>
        <v>Try Braille</v>
      </c>
      <c r="K56" s="281" t="str">
        <f>IF(Badges!O188="A","A"," ")</f>
        <v xml:space="preserve"> </v>
      </c>
      <c r="M56" s="280"/>
      <c r="N56" s="283" t="str">
        <f>Badges!C264</f>
        <v>Play bingo at a veterinarian's office</v>
      </c>
      <c r="O56" s="281" t="str">
        <f>IF(Badges!O264="A","A"," ")</f>
        <v xml:space="preserve"> </v>
      </c>
      <c r="Q56" s="280"/>
      <c r="R56" s="283" t="str">
        <f>Badges!C337</f>
        <v>Give something special to a friend</v>
      </c>
      <c r="S56" s="281" t="str">
        <f>IF(Badges!O337="A","A","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IF(Badges!O265="A","A"," ")</f>
        <v xml:space="preserve"> </v>
      </c>
      <c r="Q57" s="280"/>
      <c r="R57" s="283" t="str">
        <f>Badges!C338</f>
        <v>Be a friend to someone you don't</v>
      </c>
      <c r="S57" s="281" t="str">
        <f>IF(Badges!O338="A","A"," ")</f>
        <v xml:space="preserve"> </v>
      </c>
    </row>
    <row r="58" spans="1:19" x14ac:dyDescent="0.2">
      <c r="A58" s="280"/>
      <c r="B58" s="283" t="str">
        <f>Badges!C43</f>
        <v>Create a "happy box" with five</v>
      </c>
      <c r="C58" s="281" t="str">
        <f>IF(Badges!O43="A","A"," ")</f>
        <v xml:space="preserve"> </v>
      </c>
      <c r="E58" s="280"/>
      <c r="F58" s="283" t="str">
        <f>Badges!C116</f>
        <v>Have a "family tree" potluck party</v>
      </c>
      <c r="G58" s="281" t="str">
        <f>IF(Badges!O116="A","A","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IF(Badges!O44="A","A"," ")</f>
        <v xml:space="preserve"> </v>
      </c>
      <c r="E59" s="280"/>
      <c r="F59" s="283" t="str">
        <f>Badges!C117</f>
        <v>Make a family crest</v>
      </c>
      <c r="G59" s="281" t="str">
        <f>IF(Badges!O117="A","A"," ")</f>
        <v xml:space="preserve"> </v>
      </c>
      <c r="I59" s="280"/>
      <c r="J59" s="283" t="str">
        <f>Badges!C193</f>
        <v>Find a trail</v>
      </c>
      <c r="K59" s="281" t="str">
        <f>IF(Badges!O193="A","A"," ")</f>
        <v xml:space="preserve"> </v>
      </c>
      <c r="M59" s="280"/>
      <c r="N59" s="283" t="str">
        <f>Badges!C267</f>
        <v>Be the cage or tank cleaner</v>
      </c>
      <c r="O59" s="281" t="str">
        <f>IF(Badges!O267="A","A"," ")</f>
        <v xml:space="preserve"> </v>
      </c>
      <c r="Q59" s="280"/>
      <c r="R59" s="283" t="str">
        <f>Badges!C340</f>
        <v>Do a friend's favorite thing</v>
      </c>
      <c r="S59" s="281" t="str">
        <f>IF(Badges!O340="A","A"," ")</f>
        <v xml:space="preserve"> </v>
      </c>
    </row>
    <row r="60" spans="1:19" x14ac:dyDescent="0.2">
      <c r="A60" s="280"/>
      <c r="B60" s="283" t="str">
        <f>Badges!C45</f>
        <v xml:space="preserve">Moving helps our bodies feel </v>
      </c>
      <c r="C60" s="281" t="str">
        <f>IF(Badges!O45="A","A"," ")</f>
        <v xml:space="preserve"> </v>
      </c>
      <c r="E60" s="280"/>
      <c r="F60" s="283" t="str">
        <f>Badges!C118</f>
        <v>Become pen pals with another</v>
      </c>
      <c r="G60" s="281" t="str">
        <f>IF(Badges!O118="A","A"," ")</f>
        <v xml:space="preserve"> </v>
      </c>
      <c r="I60" s="280"/>
      <c r="J60" s="283" t="str">
        <f>Badges!C194</f>
        <v>Ask an expert</v>
      </c>
      <c r="K60" s="281" t="str">
        <f>IF(Badges!O194="A","A"," ")</f>
        <v xml:space="preserve"> </v>
      </c>
      <c r="M60" s="280"/>
      <c r="N60" s="283" t="str">
        <f>Badges!C268</f>
        <v>Learn how to muck out a stall</v>
      </c>
      <c r="O60" s="281" t="str">
        <f>IF(Badges!O268="A","A"," ")</f>
        <v xml:space="preserve"> </v>
      </c>
      <c r="Q60" s="280"/>
      <c r="R60" s="283" t="str">
        <f>Badges!C341</f>
        <v>Share a favorite activity with a friend</v>
      </c>
      <c r="S60" s="281" t="str">
        <f>IF(Badges!O341="A","A","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IF(Badges!O195="A","A"," ")</f>
        <v xml:space="preserve"> </v>
      </c>
      <c r="M61" s="280"/>
      <c r="N61" s="283" t="str">
        <f>Badges!C269</f>
        <v>Make a cozy sleeping space for a</v>
      </c>
      <c r="O61" s="281" t="str">
        <f>IF(Badges!O269="A","A"," ")</f>
        <v xml:space="preserve"> </v>
      </c>
      <c r="Q61" s="280"/>
      <c r="R61" s="283" t="str">
        <f>Badges!C342</f>
        <v>Try a game or activity that's new to</v>
      </c>
      <c r="S61" s="281" t="str">
        <f>IF(Badges!O342="A","A"," ")</f>
        <v xml:space="preserve"> </v>
      </c>
    </row>
    <row r="62" spans="1:19" ht="12.75" customHeight="1" x14ac:dyDescent="0.2">
      <c r="A62" s="280"/>
      <c r="B62" s="283" t="str">
        <f>Badges!C47</f>
        <v>Visit a doctor, dentist, or</v>
      </c>
      <c r="C62" s="281" t="str">
        <f>IF(Badges!O47="A","A","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IF(Badges!O48="A","A"," ")</f>
        <v xml:space="preserve"> </v>
      </c>
      <c r="E63" s="280"/>
      <c r="F63" s="283" t="str">
        <f>Badges!C124</f>
        <v>Visit an art gallery or museum</v>
      </c>
      <c r="G63" s="281" t="str">
        <f>IF(Badges!O124="A","A"," ")</f>
        <v xml:space="preserve"> </v>
      </c>
      <c r="I63" s="280"/>
      <c r="J63" s="283" t="str">
        <f>Badges!C197</f>
        <v>Learn to follow trail signs</v>
      </c>
      <c r="K63" s="281" t="str">
        <f>IF(Badges!O197="A","A"," ")</f>
        <v xml:space="preserve"> </v>
      </c>
      <c r="M63" s="280"/>
      <c r="N63" s="283" t="str">
        <f>Badges!C271</f>
        <v>Ask a veterinarian about health</v>
      </c>
      <c r="O63" s="281" t="str">
        <f>IF(Badges!O271="A","A"," ")</f>
        <v xml:space="preserve"> </v>
      </c>
      <c r="Q63" s="280"/>
      <c r="R63" s="283" t="str">
        <f>Badges!C344</f>
        <v>Practice being a good listener</v>
      </c>
      <c r="S63" s="281" t="str">
        <f>IF(Badges!O344="A","A"," ")</f>
        <v xml:space="preserve"> </v>
      </c>
    </row>
    <row r="64" spans="1:19" x14ac:dyDescent="0.2">
      <c r="A64" s="280"/>
      <c r="B64" s="283" t="str">
        <f>Badges!C49</f>
        <v>Meet someone who works in an</v>
      </c>
      <c r="C64" s="281" t="str">
        <f>IF(Badges!O49="A","A"," ")</f>
        <v xml:space="preserve"> </v>
      </c>
      <c r="E64" s="280"/>
      <c r="F64" s="283" t="str">
        <f>Badges!C125</f>
        <v>Look for clay in your life</v>
      </c>
      <c r="G64" s="281" t="str">
        <f>IF(Badges!O125="A","A"," ")</f>
        <v xml:space="preserve"> </v>
      </c>
      <c r="I64" s="280"/>
      <c r="J64" s="283" t="str">
        <f>Badges!C198</f>
        <v>Practice observation on a</v>
      </c>
      <c r="K64" s="281" t="str">
        <f>IF(Badges!O198="A","A"," ")</f>
        <v xml:space="preserve"> </v>
      </c>
      <c r="M64" s="280"/>
      <c r="N64" s="283" t="str">
        <f>Badges!C272</f>
        <v>Help a dog get exercise for one</v>
      </c>
      <c r="O64" s="281" t="str">
        <f>IF(Badges!O272="A","A"," ")</f>
        <v xml:space="preserve"> </v>
      </c>
      <c r="Q64" s="280"/>
      <c r="R64" s="283" t="str">
        <f>Badges!C345</f>
        <v>Remember what you agree about</v>
      </c>
      <c r="S64" s="281" t="str">
        <f>IF(Badges!O345="A","A"," ")</f>
        <v xml:space="preserve"> </v>
      </c>
    </row>
    <row r="65" spans="1:19" x14ac:dyDescent="0.2">
      <c r="A65" s="489" t="str">
        <f>Badges!B52</f>
        <v>Dancer</v>
      </c>
      <c r="B65" s="490"/>
      <c r="C65" s="490"/>
      <c r="E65" s="280"/>
      <c r="F65" s="283" t="str">
        <f>Badges!C126</f>
        <v>Look in books, magazines, or</v>
      </c>
      <c r="G65" s="281" t="str">
        <f>IF(Badges!O126="A","A"," ")</f>
        <v xml:space="preserve"> </v>
      </c>
      <c r="I65" s="280"/>
      <c r="J65" s="283" t="str">
        <f>Badges!C199</f>
        <v>Know the trail</v>
      </c>
      <c r="K65" s="281" t="str">
        <f>IF(Badges!O199="A","A"," ")</f>
        <v xml:space="preserve"> </v>
      </c>
      <c r="M65" s="280"/>
      <c r="N65" s="283" t="str">
        <f>Badges!C273</f>
        <v>Find out how to keep different</v>
      </c>
      <c r="O65" s="281" t="str">
        <f>IF(Badges!O273="A","A"," ")</f>
        <v xml:space="preserve"> </v>
      </c>
      <c r="Q65" s="280"/>
      <c r="R65" s="283" t="str">
        <f>Badges!C346</f>
        <v>Find kind words</v>
      </c>
      <c r="S65" s="281" t="str">
        <f>IF(Badges!O346="A","A","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IF(Badges!O54="A","A"," ")</f>
        <v xml:space="preserve"> </v>
      </c>
      <c r="E67" s="280"/>
      <c r="F67" s="283" t="str">
        <f>Badges!C128</f>
        <v>Visit a potter's studio</v>
      </c>
      <c r="G67" s="281" t="str">
        <f>IF(Badges!O128="A","A"," ")</f>
        <v xml:space="preserve"> </v>
      </c>
      <c r="I67" s="280"/>
      <c r="J67" s="283" t="str">
        <f>Badges!C201</f>
        <v>Visit an outdoor store</v>
      </c>
      <c r="K67" s="281" t="str">
        <f>IF(Badges!O201="A","A"," ")</f>
        <v xml:space="preserve"> </v>
      </c>
      <c r="M67" s="280"/>
      <c r="N67" s="283" t="str">
        <f>Badges!C275</f>
        <v>Make up a game to play with a pet</v>
      </c>
      <c r="O67" s="281" t="str">
        <f>IF(Badges!O275="A","A"," ")</f>
        <v xml:space="preserve"> </v>
      </c>
      <c r="Q67" s="280"/>
      <c r="R67" s="283" t="str">
        <f>Badges!C348</f>
        <v>Invite another Brownie group to an</v>
      </c>
      <c r="S67" s="281" t="str">
        <f>IF(Badges!O348="A","A"," ")</f>
        <v xml:space="preserve"> </v>
      </c>
    </row>
    <row r="68" spans="1:19" x14ac:dyDescent="0.2">
      <c r="A68" s="280"/>
      <c r="B68" s="283" t="str">
        <f>Badges!C55</f>
        <v>Make your warm-up animal themed</v>
      </c>
      <c r="C68" s="281" t="str">
        <f>IF(Badges!O55="A","A"," ")</f>
        <v xml:space="preserve"> </v>
      </c>
      <c r="E68" s="280"/>
      <c r="F68" s="283" t="str">
        <f>Badges!C129</f>
        <v>Invite a craft teacher to your</v>
      </c>
      <c r="G68" s="281" t="str">
        <f>IF(Badges!O129="A","A"," ")</f>
        <v xml:space="preserve"> </v>
      </c>
      <c r="I68" s="280"/>
      <c r="J68" s="283" t="str">
        <f>Badges!C202</f>
        <v>Ask an older Girl Scout</v>
      </c>
      <c r="K68" s="281" t="str">
        <f>IF(Badges!O202="A","A"," ")</f>
        <v xml:space="preserve"> </v>
      </c>
      <c r="M68" s="280"/>
      <c r="N68" s="283" t="str">
        <f>Badges!C276</f>
        <v>Make a simple pet toy</v>
      </c>
      <c r="O68" s="281" t="str">
        <f>IF(Badges!O276="A","A"," ")</f>
        <v xml:space="preserve"> </v>
      </c>
      <c r="Q68" s="280"/>
      <c r="R68" s="283" t="str">
        <f>Badges!C349</f>
        <v>Sit at a different table or area at</v>
      </c>
      <c r="S68" s="281" t="str">
        <f>IF(Badges!O349="A","A"," ")</f>
        <v xml:space="preserve"> </v>
      </c>
    </row>
    <row r="69" spans="1:19" x14ac:dyDescent="0.2">
      <c r="A69" s="280"/>
      <c r="B69" s="283" t="str">
        <f>Badges!C56</f>
        <v>Use the music</v>
      </c>
      <c r="C69" s="281" t="str">
        <f>IF(Badges!O56="A","A"," ")</f>
        <v xml:space="preserve"> </v>
      </c>
      <c r="E69" s="280"/>
      <c r="F69" s="283" t="str">
        <f>Badges!C130</f>
        <v xml:space="preserve">Go to a pottery class at a </v>
      </c>
      <c r="G69" s="281" t="str">
        <f>IF(Badges!O130="A","A"," ")</f>
        <v xml:space="preserve"> </v>
      </c>
      <c r="I69" s="280"/>
      <c r="J69" s="283" t="str">
        <f>Badges!C203</f>
        <v>Invite an experienced hiker to your</v>
      </c>
      <c r="K69" s="281" t="str">
        <f>IF(Badges!O203="A","A"," ")</f>
        <v xml:space="preserve"> </v>
      </c>
      <c r="M69" s="280"/>
      <c r="N69" s="283" t="str">
        <f>Badges!C277</f>
        <v>Learn about how three different</v>
      </c>
      <c r="O69" s="281" t="str">
        <f>IF(Badges!O277="A","A"," ")</f>
        <v xml:space="preserve"> </v>
      </c>
      <c r="Q69" s="280"/>
      <c r="R69" s="283" t="str">
        <f>Badges!C350</f>
        <v>Go to a dance or art class, sports</v>
      </c>
      <c r="S69" s="281" t="str">
        <f>IF(Badges!O350="A","A"," ")</f>
        <v xml:space="preserve"> </v>
      </c>
    </row>
    <row r="70" spans="1:19" ht="23.25" x14ac:dyDescent="0.35">
      <c r="A70" s="524" t="str">
        <f ca="1">MID(CELL("filename",A8),FIND(IF(ISERROR(FIND("]",CELL("filename",A8))),"$","]"),CELL("filename",A8))+1,256)</f>
        <v>Brownie 12</v>
      </c>
      <c r="B70" s="524"/>
      <c r="C70" s="524"/>
      <c r="E70" s="508" t="s">
        <v>414</v>
      </c>
      <c r="F70" s="511"/>
      <c r="G70" s="511"/>
      <c r="I70" s="508" t="s">
        <v>414</v>
      </c>
      <c r="J70" s="508"/>
      <c r="K70" s="508"/>
      <c r="M70" s="508" t="s">
        <v>414</v>
      </c>
      <c r="N70" s="508"/>
      <c r="O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IF(Badges!O376="C","C",IF(Badges!O376="P","P",""))</f>
        <v/>
      </c>
      <c r="E73" s="280"/>
      <c r="F73" s="283" t="str">
        <f>Badges!C379</f>
        <v>Teach the rules of an active</v>
      </c>
      <c r="G73" s="281" t="str">
        <f>IF(Badges!O379="A","A"," ")</f>
        <v xml:space="preserve"> </v>
      </c>
      <c r="I73" s="280"/>
      <c r="J73" s="283" t="str">
        <f>Badges!C448</f>
        <v>Role-play 911</v>
      </c>
      <c r="K73" s="281" t="str">
        <f>IF(Badges!O448="A","A"," ")</f>
        <v xml:space="preserve"> </v>
      </c>
      <c r="M73" s="280"/>
      <c r="N73" s="283" t="str">
        <f>Badges!C518</f>
        <v>Go shopping…at home</v>
      </c>
      <c r="O73" s="281" t="str">
        <f>IF(Badges!O518="A","A"," ")</f>
        <v xml:space="preserve"> </v>
      </c>
      <c r="Q73" s="280"/>
      <c r="R73" s="283" t="str">
        <f>Badges!C592</f>
        <v>Try an outdoor challenge</v>
      </c>
      <c r="S73" s="281" t="str">
        <f>IF(Badges!O592="A","A"," ")</f>
        <v xml:space="preserve"> </v>
      </c>
    </row>
    <row r="74" spans="1:19" x14ac:dyDescent="0.2">
      <c r="A74" s="503" t="str">
        <f>Summary!A24</f>
        <v>Fair Play</v>
      </c>
      <c r="B74" s="504"/>
      <c r="C74" s="282" t="str">
        <f>IF(Badges!O399="C","C",IF(Badges!O399="P","P",""))</f>
        <v/>
      </c>
      <c r="E74" s="280"/>
      <c r="F74" s="283" t="str">
        <f>Badges!C380</f>
        <v>Make up two new rules for hide</v>
      </c>
      <c r="G74" s="281" t="str">
        <f>IF(Badges!O380="A","A"," ")</f>
        <v xml:space="preserve"> </v>
      </c>
      <c r="I74" s="280"/>
      <c r="J74" s="283" t="str">
        <f>Badges!C449</f>
        <v>Practice 911 with a friend or family</v>
      </c>
      <c r="K74" s="281" t="str">
        <f>IF(Badges!O449="A","A"," ")</f>
        <v xml:space="preserve"> </v>
      </c>
      <c r="M74" s="280"/>
      <c r="N74" s="283" t="str">
        <f>Badges!C519</f>
        <v>Go shopping with a Brownie friends</v>
      </c>
      <c r="O74" s="281" t="str">
        <f>IF(Badges!O519="A","A"," ")</f>
        <v xml:space="preserve"> </v>
      </c>
      <c r="Q74" s="280"/>
      <c r="R74" s="283" t="str">
        <f>Badges!C593</f>
        <v>Explore the night</v>
      </c>
      <c r="S74" s="281" t="str">
        <f>IF(Badges!G593="A","A"," ")</f>
        <v xml:space="preserve"> </v>
      </c>
    </row>
    <row r="75" spans="1:19" x14ac:dyDescent="0.2">
      <c r="A75" s="503" t="str">
        <f>Summary!A25</f>
        <v>Celebrating Community</v>
      </c>
      <c r="B75" s="504"/>
      <c r="C75" s="282" t="str">
        <f>IF(Badges!O422="C","C",IF(Badges!O422="P","P",""))</f>
        <v/>
      </c>
      <c r="E75" s="280"/>
      <c r="F75" s="283" t="str">
        <f>Badges!C381</f>
        <v>Learn two rules for a sport or</v>
      </c>
      <c r="G75" s="281" t="str">
        <f>IF(Badges!O381="A","A"," ")</f>
        <v xml:space="preserve"> </v>
      </c>
      <c r="I75" s="280"/>
      <c r="J75" s="283" t="str">
        <f>Badges!C450</f>
        <v>Get advice from an expert</v>
      </c>
      <c r="K75" s="281" t="str">
        <f>IF(Badges!O450="A","A"," ")</f>
        <v xml:space="preserve"> </v>
      </c>
      <c r="M75" s="280"/>
      <c r="N75" s="283" t="str">
        <f>Badges!C520</f>
        <v>Go shopping with your Brownie</v>
      </c>
      <c r="O75" s="281" t="str">
        <f>IF(Badges!O520="A","A"," ")</f>
        <v xml:space="preserve"> </v>
      </c>
      <c r="Q75" s="280"/>
      <c r="R75" s="283" t="str">
        <f>Badges!C594</f>
        <v>Have fun with water</v>
      </c>
      <c r="S75" s="281" t="str">
        <f>IF(Badges!O594="A","A"," ")</f>
        <v xml:space="preserve"> </v>
      </c>
    </row>
    <row r="76" spans="1:19" x14ac:dyDescent="0.2">
      <c r="A76" s="503" t="str">
        <f>Summary!A26</f>
        <v>Snacks</v>
      </c>
      <c r="B76" s="504"/>
      <c r="C76" s="282" t="str">
        <f>IF(Badges!O445="C","C",IF(Badges!O445="P","P",""))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IF(Badges!O468="C","C",IF(Badges!O468="P","P",""))</f>
        <v/>
      </c>
      <c r="E77" s="280"/>
      <c r="F77" s="283" t="str">
        <f>Badges!C383</f>
        <v>Ask a woman about Title IX</v>
      </c>
      <c r="G77" s="281" t="str">
        <f>IF(Badges!O383="A","A"," ")</f>
        <v xml:space="preserve"> </v>
      </c>
      <c r="I77" s="280"/>
      <c r="J77" s="283" t="str">
        <f>Badges!C452</f>
        <v>Interview a medical professional</v>
      </c>
      <c r="K77" s="281" t="str">
        <f>IF(Badges!O452="A","A"," ")</f>
        <v xml:space="preserve"> </v>
      </c>
      <c r="M77" s="280"/>
      <c r="N77" s="283" t="str">
        <f>Badges!C522</f>
        <v>Shop at a store</v>
      </c>
      <c r="O77" s="281" t="str">
        <f>IF(Badges!O522="A","A"," ")</f>
        <v xml:space="preserve"> </v>
      </c>
      <c r="Q77" s="280"/>
      <c r="R77" s="283" t="str">
        <f>Badges!C596</f>
        <v>Go on a nature hike</v>
      </c>
      <c r="S77" s="281" t="str">
        <f>IF(Badges!O596="A","A"," ")</f>
        <v xml:space="preserve"> </v>
      </c>
    </row>
    <row r="78" spans="1:19" x14ac:dyDescent="0.2">
      <c r="A78" s="503" t="str">
        <f>Summary!A28</f>
        <v>Brownie Girl Scout Way</v>
      </c>
      <c r="B78" s="504"/>
      <c r="C78" s="282" t="str">
        <f>IF(Badges!O491="C","C",IF(Badges!O491="P","P",""))</f>
        <v/>
      </c>
      <c r="E78" s="280"/>
      <c r="F78" s="283" t="str">
        <f>Badges!C384</f>
        <v>Find a sport that women play</v>
      </c>
      <c r="G78" s="281" t="str">
        <f>IF(Badges!O384="A","A"," ")</f>
        <v xml:space="preserve"> </v>
      </c>
      <c r="I78" s="280"/>
      <c r="J78" s="283" t="str">
        <f>Badges!C453</f>
        <v>Talk to the police</v>
      </c>
      <c r="K78" s="281" t="str">
        <f>IF(Badges!O453="A","A"," ")</f>
        <v xml:space="preserve"> </v>
      </c>
      <c r="M78" s="280"/>
      <c r="N78" s="283" t="str">
        <f>Badges!C523</f>
        <v>Shop on paper</v>
      </c>
      <c r="O78" s="281" t="str">
        <f>IF(Badges!O523="A","A"," ")</f>
        <v xml:space="preserve"> </v>
      </c>
      <c r="Q78" s="280"/>
      <c r="R78" s="283" t="str">
        <f>Badges!C597</f>
        <v>Create a scent diary</v>
      </c>
      <c r="S78" s="281" t="str">
        <f>IF(Badges!O597="A","A"," ")</f>
        <v xml:space="preserve"> </v>
      </c>
    </row>
    <row r="79" spans="1:19" x14ac:dyDescent="0.2">
      <c r="A79" s="512" t="str">
        <f>Summary!A29</f>
        <v>Bugs</v>
      </c>
      <c r="B79" s="513"/>
      <c r="C79" s="329" t="str">
        <f>IF(Badges!O514="C","C",IF(Badges!O514="P","P",""))</f>
        <v/>
      </c>
      <c r="E79" s="280"/>
      <c r="F79" s="283" t="str">
        <f>Badges!C385</f>
        <v>Learn about disabilities and</v>
      </c>
      <c r="G79" s="281" t="str">
        <f>IF(Badges!O385="A","A"," ")</f>
        <v xml:space="preserve"> </v>
      </c>
      <c r="I79" s="280"/>
      <c r="J79" s="283" t="str">
        <f>Badges!C454</f>
        <v>Visit a fire station</v>
      </c>
      <c r="K79" s="281" t="str">
        <f>IF(Badges!O454="A","A"," ")</f>
        <v xml:space="preserve"> </v>
      </c>
      <c r="M79" s="280"/>
      <c r="N79" s="283" t="str">
        <f>Badges!C524</f>
        <v>Shop online</v>
      </c>
      <c r="O79" s="281" t="str">
        <f>IF(Badges!O524="A","A"," ")</f>
        <v xml:space="preserve"> </v>
      </c>
      <c r="Q79" s="280"/>
      <c r="R79" s="283" t="str">
        <f>Badges!C598</f>
        <v>Sky watch</v>
      </c>
      <c r="S79" s="281" t="str">
        <f>IF(Badges!O598="A","A","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IF(Badges!O538="C","C",IF(Badges!O538="P","P",""))</f>
        <v/>
      </c>
      <c r="E81" s="280"/>
      <c r="F81" s="283" t="str">
        <f>Badges!C387</f>
        <v>Play popcorn</v>
      </c>
      <c r="G81" s="281" t="str">
        <f>IF(Badges!O387="A","A"," ")</f>
        <v xml:space="preserve"> </v>
      </c>
      <c r="I81" s="280"/>
      <c r="J81" s="283" t="str">
        <f>Badges!C456</f>
        <v>Make a first aid kit for your home</v>
      </c>
      <c r="K81" s="281" t="str">
        <f>IF(Badges!O456="A","A"," ")</f>
        <v xml:space="preserve"> </v>
      </c>
      <c r="M81" s="280"/>
      <c r="N81" s="283" t="str">
        <f>Badges!C526</f>
        <v>Browse through catalogs</v>
      </c>
      <c r="O81" s="281" t="str">
        <f>IF(Badges!O526="A","A"," ")</f>
        <v xml:space="preserve"> </v>
      </c>
      <c r="Q81" s="280"/>
      <c r="R81" s="283" t="str">
        <f>Badges!C600</f>
        <v>Play a survival game</v>
      </c>
      <c r="S81" s="281" t="str">
        <f>IF(Badges!O600="A","A"," ")</f>
        <v xml:space="preserve"> </v>
      </c>
    </row>
    <row r="82" spans="1:22" x14ac:dyDescent="0.2">
      <c r="A82" s="503" t="str">
        <f>Summary!A32</f>
        <v>Philanthropist</v>
      </c>
      <c r="B82" s="504"/>
      <c r="C82" s="282" t="str">
        <f>IF(Badges!O561="C","C",IF(Badges!O561="P","P",""))</f>
        <v/>
      </c>
      <c r="E82" s="280"/>
      <c r="F82" s="283" t="str">
        <f>Badges!C388</f>
        <v>Untangle yourself from a human</v>
      </c>
      <c r="G82" s="281" t="str">
        <f>IF(Badges!O388="A","A"," ")</f>
        <v xml:space="preserve"> </v>
      </c>
      <c r="I82" s="280"/>
      <c r="J82" s="283" t="str">
        <f>Badges!C457</f>
        <v>Make a kit for your Girl Scout</v>
      </c>
      <c r="K82" s="281" t="str">
        <f>IF(Badges!O457="A","A"," ")</f>
        <v xml:space="preserve"> </v>
      </c>
      <c r="M82" s="280"/>
      <c r="N82" s="283" t="str">
        <f>Badges!C527</f>
        <v>Go to the mall</v>
      </c>
      <c r="O82" s="281" t="str">
        <f>IF(Badges!O527="A","A"," ")</f>
        <v xml:space="preserve"> </v>
      </c>
      <c r="Q82" s="280"/>
      <c r="R82" s="283" t="str">
        <f>Badges!C601</f>
        <v>Play a night game</v>
      </c>
      <c r="S82" s="281" t="str">
        <f>IF(Badges!O601="A","A"," ")</f>
        <v xml:space="preserve"> </v>
      </c>
    </row>
    <row r="83" spans="1:22" x14ac:dyDescent="0.2">
      <c r="A83" s="520" t="str">
        <f>Summary!A33</f>
        <v>Cookie Business</v>
      </c>
      <c r="B83" s="521"/>
      <c r="C83" s="522"/>
      <c r="D83" s="124"/>
      <c r="E83" s="280"/>
      <c r="F83" s="283" t="str">
        <f>Badges!C389</f>
        <v>Try a game of Octopus Tag</v>
      </c>
      <c r="G83" s="281" t="str">
        <f>IF(Badges!O389="A","A"," ")</f>
        <v xml:space="preserve"> </v>
      </c>
      <c r="I83" s="280"/>
      <c r="J83" s="283" t="str">
        <f>Badges!C458</f>
        <v>Make a first aid kit and donate it</v>
      </c>
      <c r="K83" s="281" t="str">
        <f>IF(Badges!O458="A","A"," ")</f>
        <v xml:space="preserve"> </v>
      </c>
      <c r="M83" s="280"/>
      <c r="N83" s="283" t="str">
        <f>Badges!C528</f>
        <v>Shop secondhand</v>
      </c>
      <c r="O83" s="281" t="str">
        <f>IF(Badges!O528="A","A"," ")</f>
        <v xml:space="preserve"> </v>
      </c>
      <c r="Q83" s="280"/>
      <c r="R83" s="283" t="str">
        <f>Badges!C602</f>
        <v>Play a water game</v>
      </c>
      <c r="S83" s="281" t="str">
        <f>IF(Badges!O602="A","A"," ")</f>
        <v xml:space="preserve"> </v>
      </c>
    </row>
    <row r="84" spans="1:22" x14ac:dyDescent="0.2">
      <c r="A84" s="503" t="str">
        <f>Summary!A34</f>
        <v>Meet My Customers</v>
      </c>
      <c r="B84" s="504"/>
      <c r="C84" s="282" t="str">
        <f>IF(Badges!O575="C","C",IF(Badges!O575="P","P",""))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IF(Badges!O588="C","C",IF(Badges!O588="P","P",""))</f>
        <v/>
      </c>
      <c r="E85" s="280"/>
      <c r="F85" s="283" t="str">
        <f>Badges!C391</f>
        <v>See a sport live or on television</v>
      </c>
      <c r="G85" s="281" t="str">
        <f>IF(Badges!O391="A","A"," ")</f>
        <v xml:space="preserve"> </v>
      </c>
      <c r="I85" s="280"/>
      <c r="J85" s="283" t="str">
        <f>Badges!C460</f>
        <v>Get tips from a medical professional</v>
      </c>
      <c r="K85" s="281" t="str">
        <f>IF(Badges!O460="A","A"," ")</f>
        <v xml:space="preserve"> </v>
      </c>
      <c r="M85" s="280"/>
      <c r="N85" s="283" t="str">
        <f>Badges!C530</f>
        <v>You have $15 total</v>
      </c>
      <c r="O85" s="281" t="str">
        <f>IF(Badges!O530="A","A"," ")</f>
        <v xml:space="preserve"> </v>
      </c>
      <c r="Q85" s="280"/>
      <c r="R85" s="283" t="str">
        <f>Badges!C604</f>
        <v>Prepare a campfire</v>
      </c>
      <c r="S85" s="281" t="str">
        <f>IF(Badges!O604="A","A"," ")</f>
        <v xml:space="preserve"> </v>
      </c>
    </row>
    <row r="86" spans="1:22" x14ac:dyDescent="0.2">
      <c r="A86" s="520" t="str">
        <f>Summary!A36</f>
        <v>Outdoor Badge</v>
      </c>
      <c r="B86" s="521"/>
      <c r="C86" s="522"/>
      <c r="E86" s="280"/>
      <c r="F86" s="283" t="str">
        <f>Badges!C392</f>
        <v>Make more points</v>
      </c>
      <c r="G86" s="281" t="str">
        <f>IF(Badges!O392="A","A"," ")</f>
        <v xml:space="preserve"> </v>
      </c>
      <c r="I86" s="280"/>
      <c r="J86" s="283" t="str">
        <f>Badges!C461</f>
        <v>Learn with the Red Cross</v>
      </c>
      <c r="K86" s="281" t="str">
        <f>IF(Badges!O461="A","A"," ")</f>
        <v xml:space="preserve"> </v>
      </c>
      <c r="M86" s="280"/>
      <c r="N86" s="283" t="str">
        <f>Badges!C531</f>
        <v>You have $30 total</v>
      </c>
      <c r="O86" s="281" t="str">
        <f>IF(Badges!O531="A","A"," ")</f>
        <v xml:space="preserve"> </v>
      </c>
      <c r="Q86" s="280"/>
      <c r="R86" s="283" t="str">
        <f>Badges!C605</f>
        <v>Tie an overhand and square knot</v>
      </c>
      <c r="S86" s="281" t="str">
        <f>IF(Badges!O605="A","A"," ")</f>
        <v xml:space="preserve"> </v>
      </c>
    </row>
    <row r="87" spans="1:22" x14ac:dyDescent="0.2">
      <c r="A87" s="503" t="str">
        <f>Summary!A37</f>
        <v>Outdoor Adventurer</v>
      </c>
      <c r="B87" s="504"/>
      <c r="C87" s="282" t="str">
        <f>IF(Badges!O612="C","C",IF(Badges!O612="P","P",""))</f>
        <v/>
      </c>
      <c r="E87" s="280"/>
      <c r="F87" s="283" t="str">
        <f>Badges!C393</f>
        <v>Keep score for a sport you play</v>
      </c>
      <c r="G87" s="281" t="str">
        <f>IF(Badges!O393="A","A"," ")</f>
        <v xml:space="preserve"> </v>
      </c>
      <c r="I87" s="280"/>
      <c r="J87" s="283" t="str">
        <f>Badges!C462</f>
        <v>Talk to an EMT</v>
      </c>
      <c r="K87" s="281" t="str">
        <f>IF(Badges!O462="A","A"," ")</f>
        <v xml:space="preserve"> </v>
      </c>
      <c r="M87" s="280"/>
      <c r="N87" s="283" t="str">
        <f>Badges!C532</f>
        <v>Pool your money</v>
      </c>
      <c r="O87" s="281" t="str">
        <f>IF(Badges!O532="A","A"," ")</f>
        <v xml:space="preserve"> </v>
      </c>
      <c r="Q87" s="280"/>
      <c r="R87" s="283" t="str">
        <f>Badges!C606</f>
        <v>Learn to roll a sleeping bag</v>
      </c>
      <c r="S87" s="281" t="str">
        <f>IF(Badges!O606="A","A","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IF(Badges!O395="A","A"," ")</f>
        <v xml:space="preserve"> </v>
      </c>
      <c r="I89" s="280"/>
      <c r="J89" s="283" t="str">
        <f>Badges!C464</f>
        <v>Take a hike</v>
      </c>
      <c r="K89" s="281" t="str">
        <f>IF(Badges!O464="A","A"," ")</f>
        <v xml:space="preserve"> </v>
      </c>
      <c r="M89" s="280"/>
      <c r="N89" s="283" t="str">
        <f>Badges!C534</f>
        <v>Go to the movies with a friend</v>
      </c>
      <c r="O89" s="281" t="str">
        <f>IF(Badges!O534="A","A"," ")</f>
        <v xml:space="preserve"> </v>
      </c>
      <c r="Q89" s="280"/>
      <c r="R89" s="283" t="str">
        <f>Badges!C608</f>
        <v>Improve a trail</v>
      </c>
      <c r="S89" s="281" t="str">
        <f>IF(Badges!O608="A","A"," ")</f>
        <v xml:space="preserve"> </v>
      </c>
    </row>
    <row r="90" spans="1:22" x14ac:dyDescent="0.2">
      <c r="B90" s="516" t="str">
        <f>'Journey Awards'!A6</f>
        <v>Brownie Quest</v>
      </c>
      <c r="C90" s="517"/>
      <c r="E90" s="280"/>
      <c r="F90" s="283" t="str">
        <f>Badges!C396</f>
        <v>Make a theme day</v>
      </c>
      <c r="G90" s="281" t="str">
        <f>IF(Badges!O396="A","A"," ")</f>
        <v xml:space="preserve"> </v>
      </c>
      <c r="I90" s="280"/>
      <c r="J90" s="283" t="str">
        <f>Badges!C465</f>
        <v>Read all about it</v>
      </c>
      <c r="K90" s="281" t="str">
        <f>IF(Badges!O465="A","A"," ")</f>
        <v xml:space="preserve"> </v>
      </c>
      <c r="M90" s="280"/>
      <c r="N90" s="283" t="str">
        <f>Badges!C535</f>
        <v>Get outdoors</v>
      </c>
      <c r="O90" s="281" t="str">
        <f>IF(Badges!O535="A","A"," ")</f>
        <v xml:space="preserve"> </v>
      </c>
      <c r="Q90" s="280"/>
      <c r="R90" s="283" t="str">
        <f>Badges!C609</f>
        <v>Care for animals</v>
      </c>
      <c r="S90" s="281" t="str">
        <f>IF(Badges!O609="A","A"," ")</f>
        <v xml:space="preserve"> </v>
      </c>
    </row>
    <row r="91" spans="1:22" x14ac:dyDescent="0.2">
      <c r="B91" s="289" t="str">
        <f>'Journey Awards'!B7</f>
        <v>The Discover Key</v>
      </c>
      <c r="C91" s="288" t="str">
        <f>'Journey Awards'!O11</f>
        <v xml:space="preserve"> </v>
      </c>
      <c r="E91" s="280"/>
      <c r="F91" s="283" t="str">
        <f>Badges!C397</f>
        <v>Make up a championship</v>
      </c>
      <c r="G91" s="281" t="str">
        <f>IF(Badges!O397="A","A"," ")</f>
        <v xml:space="preserve"> </v>
      </c>
      <c r="I91" s="280"/>
      <c r="J91" s="283" t="str">
        <f>Badges!C466</f>
        <v>Talk to an outdoor expert</v>
      </c>
      <c r="K91" s="281" t="str">
        <f>IF(Badges!O466="A","A"," ")</f>
        <v xml:space="preserve"> </v>
      </c>
      <c r="M91" s="280"/>
      <c r="N91" s="283" t="str">
        <f>Badges!C536</f>
        <v>Have fun with friends</v>
      </c>
      <c r="O91" s="281" t="str">
        <f>IF(Badges!O536="A","A"," ")</f>
        <v xml:space="preserve"> </v>
      </c>
      <c r="Q91" s="280"/>
      <c r="R91" s="283" t="str">
        <f>Badges!C610</f>
        <v>Help an outdoors space you love</v>
      </c>
      <c r="S91" s="281" t="str">
        <f>IF(Badges!O610="A","A"," ")</f>
        <v xml:space="preserve"> </v>
      </c>
    </row>
    <row r="92" spans="1:22" ht="15.75" x14ac:dyDescent="0.2">
      <c r="B92" s="289" t="str">
        <f>'Journey Awards'!B12</f>
        <v>The Connect Key</v>
      </c>
      <c r="C92" s="288" t="str">
        <f>'Journey Awards'!O16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Awards'!O21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IF('Age-Level'!O6="A","A"," ")</f>
        <v xml:space="preserve"> </v>
      </c>
    </row>
    <row r="94" spans="1:22" x14ac:dyDescent="0.2">
      <c r="B94" s="289" t="str">
        <f>'Journey Awards'!B22</f>
        <v>The Brownie Quest Award</v>
      </c>
      <c r="C94" s="288" t="str">
        <f>'Journey Awards'!O24</f>
        <v xml:space="preserve"> </v>
      </c>
      <c r="E94" s="280"/>
      <c r="F94" s="283" t="str">
        <f>Badges!C402</f>
        <v>Go on a flag hunt</v>
      </c>
      <c r="G94" s="281" t="str">
        <f>IF(Badges!O402="A","A"," ")</f>
        <v xml:space="preserve"> </v>
      </c>
      <c r="I94" s="280"/>
      <c r="J94" s="283" t="str">
        <f>Badges!C471</f>
        <v>Learn three new Girl Scout songs</v>
      </c>
      <c r="K94" s="281" t="str">
        <f>IF(Badges!O471="A","A"," ")</f>
        <v xml:space="preserve"> </v>
      </c>
      <c r="M94" s="280"/>
      <c r="N94" s="283" t="str">
        <f>Badges!C541</f>
        <v>Create a list</v>
      </c>
      <c r="O94" s="281" t="str">
        <f>IF(Badges!O541="A","A"," ")</f>
        <v xml:space="preserve"> </v>
      </c>
      <c r="Q94" s="533" t="str">
        <f>'Age-Level'!C7</f>
        <v>Cookie Sales (Year 1)</v>
      </c>
      <c r="R94" s="533"/>
      <c r="S94" s="288" t="str">
        <f>IF('Age-Level'!O7="A","A"," ")</f>
        <v xml:space="preserve"> </v>
      </c>
    </row>
    <row r="95" spans="1:22" x14ac:dyDescent="0.2">
      <c r="A95" s="383"/>
      <c r="B95" s="343" t="str">
        <f>'Journey Awards'!A27</f>
        <v>WOW! Wonders of Water</v>
      </c>
      <c r="C95" s="344"/>
      <c r="E95" s="280"/>
      <c r="F95" s="283" t="str">
        <f>Badges!C403</f>
        <v>Draw your state's symbols</v>
      </c>
      <c r="G95" s="281" t="str">
        <f>IF(Badges!O403="A","A"," ")</f>
        <v xml:space="preserve"> </v>
      </c>
      <c r="I95" s="280"/>
      <c r="J95" s="283" t="str">
        <f>Badges!C472</f>
        <v>Learn a new singing game</v>
      </c>
      <c r="K95" s="281" t="str">
        <f>IF(Badges!O472="A","A"," ")</f>
        <v xml:space="preserve"> </v>
      </c>
      <c r="M95" s="280"/>
      <c r="N95" s="283" t="str">
        <f>Badges!C542</f>
        <v>Create posters</v>
      </c>
      <c r="O95" s="281" t="str">
        <f>IF(Badges!O542="A","A"," ")</f>
        <v xml:space="preserve"> </v>
      </c>
      <c r="Q95" s="533" t="str">
        <f>'Age-Level'!C8</f>
        <v>Cookie Pin (Year 1)</v>
      </c>
      <c r="R95" s="533"/>
      <c r="S95" s="288" t="str">
        <f>IF('Age-Level'!O8="A","A"," ")</f>
        <v xml:space="preserve"> </v>
      </c>
      <c r="U95" s="279"/>
      <c r="V95" s="279"/>
    </row>
    <row r="96" spans="1:22" x14ac:dyDescent="0.2">
      <c r="A96" s="383"/>
      <c r="B96" s="289" t="str">
        <f>'Journey Awards'!B28</f>
        <v>LOVE Water</v>
      </c>
      <c r="C96" s="288" t="str">
        <f>'Journey Awards'!O31</f>
        <v xml:space="preserve"> </v>
      </c>
      <c r="E96" s="280"/>
      <c r="F96" s="283" t="str">
        <f>Badges!C404</f>
        <v>Find your own town's symbols</v>
      </c>
      <c r="G96" s="281" t="str">
        <f>IF(Badges!O404="A","A"," ")</f>
        <v xml:space="preserve"> </v>
      </c>
      <c r="I96" s="280"/>
      <c r="J96" s="283" t="str">
        <f>Badges!C473</f>
        <v>Make up your own song based on</v>
      </c>
      <c r="K96" s="281" t="str">
        <f>IF(Badges!O473="A","A"," ")</f>
        <v xml:space="preserve"> </v>
      </c>
      <c r="M96" s="280"/>
      <c r="N96" s="283" t="str">
        <f>Badges!C543</f>
        <v>Get Inspired</v>
      </c>
      <c r="O96" s="281" t="str">
        <f>IF(Badges!O543="A","A"," ")</f>
        <v xml:space="preserve"> </v>
      </c>
      <c r="Q96" s="533" t="str">
        <f>'Age-Level'!C9</f>
        <v>Cookie Rally (Year 2)</v>
      </c>
      <c r="R96" s="533"/>
      <c r="S96" s="288" t="str">
        <f>IF('Age-Level'!O9="A","A"," ")</f>
        <v xml:space="preserve"> </v>
      </c>
      <c r="U96" s="279"/>
      <c r="V96" s="279"/>
    </row>
    <row r="97" spans="1:23" x14ac:dyDescent="0.2">
      <c r="A97" s="383"/>
      <c r="B97" s="289" t="str">
        <f>'Journey Awards'!B32</f>
        <v>SAVE Water</v>
      </c>
      <c r="C97" s="288" t="str">
        <f>'Journey Awards'!O34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IF('Age-Level'!O10="A","A"," ")</f>
        <v xml:space="preserve"> </v>
      </c>
      <c r="U97" s="279"/>
      <c r="V97" s="279"/>
    </row>
    <row r="98" spans="1:23" ht="14.25" customHeight="1" x14ac:dyDescent="0.2">
      <c r="A98" s="217"/>
      <c r="B98" s="289" t="str">
        <f>'Journey Awards'!B35</f>
        <v>SHARE Water</v>
      </c>
      <c r="C98" s="288" t="str">
        <f>'Journey Awards'!O37</f>
        <v xml:space="preserve"> </v>
      </c>
      <c r="E98" s="280"/>
      <c r="F98" s="283" t="str">
        <f>Badges!C406</f>
        <v>Choose natinoal songs</v>
      </c>
      <c r="G98" s="281" t="str">
        <f>IF(Badges!O406="A","A"," ")</f>
        <v xml:space="preserve"> </v>
      </c>
      <c r="I98" s="280"/>
      <c r="J98" s="283" t="str">
        <f>Badges!C475</f>
        <v>Throw a birthday bash</v>
      </c>
      <c r="K98" s="281" t="str">
        <f>IF(Badges!O475="A","A"," ")</f>
        <v xml:space="preserve"> </v>
      </c>
      <c r="M98" s="280"/>
      <c r="N98" s="283" t="str">
        <f>Badges!C545</f>
        <v>Do you own research</v>
      </c>
      <c r="O98" s="281" t="str">
        <f>IF(Badges!O545="A","A"," ")</f>
        <v xml:space="preserve"> </v>
      </c>
      <c r="Q98" s="533" t="str">
        <f>'Age-Level'!C11</f>
        <v>Cookie Pin (Year 2)</v>
      </c>
      <c r="R98" s="533"/>
      <c r="S98" s="288" t="str">
        <f>IF('Age-Level'!O11="A","A"," ")</f>
        <v xml:space="preserve"> </v>
      </c>
      <c r="U98" s="279"/>
      <c r="V98" s="279"/>
    </row>
    <row r="99" spans="1:23" x14ac:dyDescent="0.2">
      <c r="A99" s="217"/>
      <c r="B99" s="289" t="str">
        <f>'Journey Awards'!B38</f>
        <v>WOW!</v>
      </c>
      <c r="C99" s="288" t="str">
        <f>'Journey Awards'!O40</f>
        <v xml:space="preserve"> </v>
      </c>
      <c r="E99" s="280"/>
      <c r="F99" s="283" t="str">
        <f>Badges!C407</f>
        <v>Pick three community songs</v>
      </c>
      <c r="G99" s="281" t="str">
        <f>IF(Badges!O407="A","A"," ")</f>
        <v xml:space="preserve"> </v>
      </c>
      <c r="I99" s="280"/>
      <c r="J99" s="283" t="str">
        <f>Badges!C476</f>
        <v>Make a birthday card for a Daisy</v>
      </c>
      <c r="K99" s="281" t="str">
        <f>IF(Badges!O476="A","A"," ")</f>
        <v xml:space="preserve"> </v>
      </c>
      <c r="M99" s="280"/>
      <c r="N99" s="283" t="str">
        <f>Badges!C546</f>
        <v>Take a field trip</v>
      </c>
      <c r="O99" s="281" t="str">
        <f>IF(Badges!O546="A","A"," ")</f>
        <v xml:space="preserve"> </v>
      </c>
      <c r="Q99" s="533" t="str">
        <f>Summary!A68</f>
        <v>Fall Sales (Year 1)</v>
      </c>
      <c r="R99" s="533"/>
      <c r="S99" s="282" t="str">
        <f>IF('Age-Level'!O13="A","A","")</f>
        <v/>
      </c>
      <c r="U99" s="352"/>
      <c r="V99" s="353"/>
      <c r="W99" s="337"/>
    </row>
    <row r="100" spans="1:23" x14ac:dyDescent="0.2">
      <c r="B100" s="392" t="str">
        <f>'Journey Awards'!A43</f>
        <v>A World of Girls</v>
      </c>
      <c r="C100" s="393"/>
      <c r="E100" s="280"/>
      <c r="F100" s="283" t="str">
        <f>Badges!C408</f>
        <v>Find three celebration songs</v>
      </c>
      <c r="G100" s="281" t="str">
        <f>IF(Badges!O408="A","A"," ")</f>
        <v xml:space="preserve"> </v>
      </c>
      <c r="I100" s="280"/>
      <c r="J100" s="283" t="str">
        <f>Badges!C477</f>
        <v>Make up a birthday message</v>
      </c>
      <c r="K100" s="281" t="str">
        <f>IF(Badges!O477="A","A"," ")</f>
        <v xml:space="preserve"> </v>
      </c>
      <c r="M100" s="280"/>
      <c r="N100" s="283" t="str">
        <f>Badges!C547</f>
        <v>Invite a guest speaker</v>
      </c>
      <c r="O100" s="281" t="str">
        <f>IF(Badges!O547="A","A"," ")</f>
        <v xml:space="preserve"> </v>
      </c>
      <c r="Q100" s="533" t="str">
        <f>Summary!A69</f>
        <v>Fall Sales (Year 2)</v>
      </c>
      <c r="R100" s="533"/>
      <c r="S100" s="282" t="str">
        <f>IF('Age-Level'!O14="A","A","")</f>
        <v/>
      </c>
      <c r="U100" s="279"/>
      <c r="V100" s="279"/>
    </row>
    <row r="101" spans="1:23" x14ac:dyDescent="0.2">
      <c r="B101" s="289" t="str">
        <f>'Journey Awards'!B44</f>
        <v>Hear a Story</v>
      </c>
      <c r="C101" s="288" t="str">
        <f>'Journey Awards'!O46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IF('Age-Level'!O16="A","A","")</f>
        <v/>
      </c>
      <c r="U101" s="279"/>
      <c r="V101" s="279"/>
    </row>
    <row r="102" spans="1:23" x14ac:dyDescent="0.2">
      <c r="B102" s="289" t="str">
        <f>'Journey Awards'!B47</f>
        <v>Change a Story</v>
      </c>
      <c r="C102" s="288" t="str">
        <f>'Journey Awards'!O49</f>
        <v xml:space="preserve"> </v>
      </c>
      <c r="E102" s="280"/>
      <c r="F102" s="283" t="str">
        <f>Badges!C410</f>
        <v>Join a parade</v>
      </c>
      <c r="G102" s="281" t="str">
        <f>IF(Badges!O410="A","A"," ")</f>
        <v xml:space="preserve"> </v>
      </c>
      <c r="I102" s="280"/>
      <c r="J102" s="283" t="str">
        <f>Badges!C479</f>
        <v>Make up a game about your</v>
      </c>
      <c r="K102" s="281" t="str">
        <f>IF(Badges!O479="A","A"," ")</f>
        <v xml:space="preserve"> </v>
      </c>
      <c r="M102" s="280"/>
      <c r="N102" s="283" t="str">
        <f>Badges!C549</f>
        <v>Do you own research</v>
      </c>
      <c r="O102" s="281" t="str">
        <f>IF(Badges!O549="A","A"," ")</f>
        <v xml:space="preserve"> </v>
      </c>
      <c r="Q102" s="533" t="str">
        <f>Summary!A71</f>
        <v>Thinking Day (Year 2)</v>
      </c>
      <c r="R102" s="533"/>
      <c r="S102" s="282" t="str">
        <f>IF('Age-Level'!O17="A","A","")</f>
        <v/>
      </c>
      <c r="U102" s="279"/>
      <c r="V102" s="279"/>
    </row>
    <row r="103" spans="1:23" x14ac:dyDescent="0.2">
      <c r="B103" s="289" t="str">
        <f>'Journey Awards'!B50</f>
        <v>Tell a Story</v>
      </c>
      <c r="C103" s="288" t="str">
        <f>'Journey Awards'!O52</f>
        <v xml:space="preserve"> </v>
      </c>
      <c r="E103" s="280"/>
      <c r="F103" s="283" t="str">
        <f>Badges!C411</f>
        <v>Learn to march</v>
      </c>
      <c r="G103" s="281" t="str">
        <f>IF(Badges!O411="A","A"," ")</f>
        <v xml:space="preserve"> </v>
      </c>
      <c r="I103" s="280"/>
      <c r="J103" s="283" t="str">
        <f>Badges!C480</f>
        <v>Create a story, play, or puppet</v>
      </c>
      <c r="K103" s="281" t="str">
        <f>IF(Badges!O480="A","A"," ")</f>
        <v xml:space="preserve"> </v>
      </c>
      <c r="M103" s="280"/>
      <c r="N103" s="283" t="str">
        <f>Badges!C550</f>
        <v>Get secondhand knowledge</v>
      </c>
      <c r="O103" s="281" t="str">
        <f>IF(Badges!O550="A","A"," ")</f>
        <v xml:space="preserve"> </v>
      </c>
      <c r="Q103" s="533" t="str">
        <f>Summary!A72</f>
        <v>Investiture</v>
      </c>
      <c r="R103" s="533"/>
      <c r="S103" s="282" t="str">
        <f>IF('Age-Level'!O19="A","A","")</f>
        <v/>
      </c>
      <c r="U103" s="279"/>
      <c r="V103" s="279"/>
    </row>
    <row r="104" spans="1:23" x14ac:dyDescent="0.2">
      <c r="B104" s="289" t="str">
        <f>'Journey Awards'!B53</f>
        <v>Better World for Girls!</v>
      </c>
      <c r="C104" s="288" t="str">
        <f>'Journey Awards'!O55</f>
        <v xml:space="preserve"> </v>
      </c>
      <c r="E104" s="280"/>
      <c r="F104" s="283" t="str">
        <f>Badges!C412</f>
        <v>See a band review or field show</v>
      </c>
      <c r="G104" s="281" t="str">
        <f>IF(Badges!O412="A","A"," ")</f>
        <v xml:space="preserve"> </v>
      </c>
      <c r="I104" s="280"/>
      <c r="J104" s="283" t="str">
        <f>Badges!C481</f>
        <v>Make a team mural, collage, flag</v>
      </c>
      <c r="K104" s="281" t="str">
        <f>IF(Badges!O481="A","A"," ")</f>
        <v xml:space="preserve"> </v>
      </c>
      <c r="M104" s="280"/>
      <c r="N104" s="283" t="str">
        <f>Badges!C551</f>
        <v>Invite a guest speaker</v>
      </c>
      <c r="O104" s="281" t="str">
        <f>IF(Badges!O551="A","A"," ")</f>
        <v xml:space="preserve"> </v>
      </c>
      <c r="Q104" s="533" t="str">
        <f>Summary!A73</f>
        <v>Rededication (1st year)</v>
      </c>
      <c r="R104" s="533"/>
      <c r="S104" s="282" t="str">
        <f>IF('Age-Level'!O20="A","A","")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IF('Age-Level'!O21="A","A","")</f>
        <v/>
      </c>
      <c r="U105" s="279"/>
      <c r="V105" s="279"/>
    </row>
    <row r="106" spans="1:23" x14ac:dyDescent="0.2">
      <c r="A106" s="388" t="s">
        <v>416</v>
      </c>
      <c r="B106" s="390"/>
      <c r="C106" s="390"/>
      <c r="E106" s="280"/>
      <c r="F106" s="283" t="str">
        <f>Badges!C414</f>
        <v>Follow a landmark trail</v>
      </c>
      <c r="G106" s="281" t="str">
        <f>IF(Badges!O414="A","A"," ")</f>
        <v xml:space="preserve"> </v>
      </c>
      <c r="I106" s="280"/>
      <c r="J106" s="283" t="str">
        <f>Badges!C483</f>
        <v>A better room or home</v>
      </c>
      <c r="K106" s="281" t="str">
        <f>IF(Badges!O483="A","A"," ")</f>
        <v xml:space="preserve"> </v>
      </c>
      <c r="M106" s="280"/>
      <c r="N106" s="283" t="str">
        <f>Badges!C553</f>
        <v>Take a field trip</v>
      </c>
      <c r="O106" s="281" t="str">
        <f>IF(Badges!O553="A","A"," ")</f>
        <v xml:space="preserve"> </v>
      </c>
      <c r="Q106" s="533" t="str">
        <f>Summary!A75</f>
        <v>Rededication (3rd year)</v>
      </c>
      <c r="R106" s="533"/>
      <c r="S106" s="282" t="str">
        <f>IF('Age-Level'!O22="A","A","")</f>
        <v/>
      </c>
      <c r="U106" s="279"/>
      <c r="V106" s="279"/>
    </row>
    <row r="107" spans="1:23" x14ac:dyDescent="0.2">
      <c r="A107" s="284"/>
      <c r="B107" s="396" t="str">
        <f>Bridging!B6</f>
        <v>Pass It On!</v>
      </c>
      <c r="C107" s="330" t="str">
        <f>IF(Bridging!O10="C","C",IF(Bridging!O10="P","P",""))</f>
        <v/>
      </c>
      <c r="E107" s="280"/>
      <c r="F107" s="283" t="str">
        <f>Badges!C415</f>
        <v>Tour a landmark that honors the</v>
      </c>
      <c r="G107" s="281" t="str">
        <f>IF(Badges!O415="A","A"," ")</f>
        <v xml:space="preserve"> </v>
      </c>
      <c r="I107" s="280"/>
      <c r="J107" s="283" t="str">
        <f>Badges!C484</f>
        <v>A better meeting place</v>
      </c>
      <c r="K107" s="281" t="str">
        <f>IF(Badges!O484="A","A"," ")</f>
        <v xml:space="preserve"> </v>
      </c>
      <c r="M107" s="280"/>
      <c r="N107" s="283" t="str">
        <f>Badges!C554</f>
        <v>Invite a guest speaker</v>
      </c>
      <c r="O107" s="281" t="str">
        <f>IF(Badges!O554="A","A"," ")</f>
        <v xml:space="preserve"> </v>
      </c>
      <c r="Q107" s="487" t="str">
        <f>Summary!A76</f>
        <v>My Promise, My Faith (Year 1)</v>
      </c>
      <c r="R107" s="535"/>
      <c r="S107" s="291" t="str">
        <f>IF('Age-Level'!O29="C","C","")</f>
        <v/>
      </c>
      <c r="U107" s="279"/>
      <c r="V107" s="279"/>
    </row>
    <row r="108" spans="1:23" x14ac:dyDescent="0.2">
      <c r="A108" s="284"/>
      <c r="B108" s="286" t="str">
        <f>Bridging!B11</f>
        <v>Look Ahead!</v>
      </c>
      <c r="C108" s="282" t="str">
        <f>IF(Bridging!O15="C","C",IF(Bridging!O15="P","P",""))</f>
        <v/>
      </c>
      <c r="E108" s="280"/>
      <c r="F108" s="283" t="str">
        <f>Badges!C416</f>
        <v>Make a landmark map</v>
      </c>
      <c r="G108" s="281" t="str">
        <f>IF(Badges!O416="A","A"," ")</f>
        <v xml:space="preserve"> </v>
      </c>
      <c r="I108" s="280"/>
      <c r="J108" s="283" t="str">
        <f>Badges!C485</f>
        <v>A better classroom</v>
      </c>
      <c r="K108" s="281" t="str">
        <f>IF(Badges!O485="A","A"," ")</f>
        <v xml:space="preserve"> </v>
      </c>
      <c r="M108" s="280"/>
      <c r="N108" s="283" t="str">
        <f>Badges!C555</f>
        <v>Find out about helping people</v>
      </c>
      <c r="O108" s="281" t="str">
        <f>IF(Badges!O555="A","A"," ")</f>
        <v xml:space="preserve"> </v>
      </c>
      <c r="Q108" s="292">
        <v>1</v>
      </c>
      <c r="R108" s="341" t="str">
        <f>'Age-Level'!C24</f>
        <v>Choose one line from the Law</v>
      </c>
      <c r="S108" s="282" t="str">
        <f>IF('Age-Level'!O24="A","A","")</f>
        <v/>
      </c>
      <c r="U108" s="279"/>
      <c r="V108" s="279"/>
    </row>
    <row r="109" spans="1:23" x14ac:dyDescent="0.2">
      <c r="A109" s="284"/>
      <c r="B109" s="394" t="str">
        <f>Bridging!C16</f>
        <v>Plan a Ceremony</v>
      </c>
      <c r="C109" s="282" t="str">
        <f>IF(Bridging!O17="C","C",IF(Bridging!O17="P","P",""))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IF('Age-Level'!O25="A","A","")</f>
        <v/>
      </c>
      <c r="U109" s="279"/>
      <c r="V109" s="279"/>
    </row>
    <row r="110" spans="1:23" x14ac:dyDescent="0.2">
      <c r="B110" s="287" t="s">
        <v>80</v>
      </c>
      <c r="C110" s="282" t="str">
        <f>IF(Bridging!O18="C","C",IF(Bridging!O18="P","P",""))</f>
        <v/>
      </c>
      <c r="E110" s="280"/>
      <c r="F110" s="283" t="str">
        <f>Badges!C418</f>
        <v>Join a flag ceremony</v>
      </c>
      <c r="G110" s="281" t="str">
        <f>IF(Badges!O418="A","A"," ")</f>
        <v xml:space="preserve"> </v>
      </c>
      <c r="I110" s="280"/>
      <c r="J110" s="283" t="str">
        <f>Badges!C487</f>
        <v>Follow in a Girl Scout's footsteps</v>
      </c>
      <c r="K110" s="281" t="str">
        <f>IF(Badges!O487="A","A"," ")</f>
        <v xml:space="preserve"> </v>
      </c>
      <c r="M110" s="280"/>
      <c r="N110" s="283" t="str">
        <f>Badges!C557</f>
        <v>Donate money</v>
      </c>
      <c r="O110" s="281" t="str">
        <f>IF(Badges!O557="A","A"," ")</f>
        <v xml:space="preserve"> </v>
      </c>
      <c r="Q110" s="293">
        <v>3</v>
      </c>
      <c r="R110" s="341" t="str">
        <f>'Age-Level'!C26</f>
        <v>Gather three inspirational quotes</v>
      </c>
      <c r="S110" s="282" t="str">
        <f>IF('Age-Level'!O26="A","A","")</f>
        <v/>
      </c>
      <c r="U110" s="353"/>
      <c r="V110" s="353"/>
      <c r="W110" s="337"/>
    </row>
    <row r="111" spans="1:23" x14ac:dyDescent="0.2">
      <c r="B111" s="327"/>
      <c r="C111" s="389"/>
      <c r="E111" s="280"/>
      <c r="F111" s="283" t="str">
        <f>Badges!C419</f>
        <v>Join a town ceremony</v>
      </c>
      <c r="G111" s="281" t="str">
        <f>IF(Badges!O419="A","A"," ")</f>
        <v xml:space="preserve"> </v>
      </c>
      <c r="I111" s="280"/>
      <c r="J111" s="283" t="str">
        <f>Badges!C488</f>
        <v>Read the Brownie Story from an</v>
      </c>
      <c r="K111" s="281" t="str">
        <f>IF(Badges!O488="A","A"," ")</f>
        <v xml:space="preserve"> </v>
      </c>
      <c r="M111" s="280"/>
      <c r="N111" s="283" t="str">
        <f>Badges!C558</f>
        <v>Organize a great food donation</v>
      </c>
      <c r="O111" s="281" t="str">
        <f>IF(Badges!O558="A","A"," ")</f>
        <v xml:space="preserve"> </v>
      </c>
      <c r="Q111" s="293">
        <v>4</v>
      </c>
      <c r="R111" s="341" t="str">
        <f>'Age-Level'!C27</f>
        <v>Make something to remind you</v>
      </c>
      <c r="S111" s="282" t="str">
        <f>IF('Age-Level'!O27="A","A","")</f>
        <v/>
      </c>
      <c r="U111" s="279"/>
      <c r="V111" s="279"/>
    </row>
    <row r="112" spans="1:23" x14ac:dyDescent="0.2">
      <c r="A112" s="395" t="str">
        <f>Badges!B354</f>
        <v>Painting</v>
      </c>
      <c r="B112" s="391"/>
      <c r="C112" s="391"/>
      <c r="E112" s="280"/>
      <c r="F112" s="283" t="str">
        <f>Badges!C420</f>
        <v>Make up your own</v>
      </c>
      <c r="G112" s="281" t="str">
        <f>IF(Badges!O420="A","A"," ")</f>
        <v xml:space="preserve"> </v>
      </c>
      <c r="I112" s="280"/>
      <c r="J112" s="283" t="str">
        <f>Badges!C489</f>
        <v>Make up a story about Campbell</v>
      </c>
      <c r="K112" s="281" t="str">
        <f>IF(Badges!O489="A","A"," ")</f>
        <v xml:space="preserve"> </v>
      </c>
      <c r="M112" s="280"/>
      <c r="N112" s="283" t="str">
        <f>Badges!C559</f>
        <v>Host a clothing-donation party</v>
      </c>
      <c r="O112" s="281" t="str">
        <f>IF(Badges!O559="A","A"," ")</f>
        <v xml:space="preserve"> </v>
      </c>
      <c r="Q112" s="342">
        <v>5</v>
      </c>
      <c r="R112" s="341" t="str">
        <f>'Age-Level'!C28</f>
        <v>Keep the connection strong.</v>
      </c>
      <c r="S112" s="282" t="str">
        <f>IF('Age-Level'!O28="A","A","")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6"/>
      <c r="O113" s="386"/>
      <c r="Q113" s="534" t="str">
        <f>Summary!A77</f>
        <v>My Promise, My Faith (Year 2)</v>
      </c>
      <c r="R113" s="495"/>
      <c r="S113" s="325" t="str">
        <f>IF('Age-Level'!O35="C","C","")</f>
        <v/>
      </c>
      <c r="U113" s="279"/>
      <c r="V113" s="279"/>
    </row>
    <row r="114" spans="1:22" x14ac:dyDescent="0.2">
      <c r="A114" s="280"/>
      <c r="B114" s="283" t="str">
        <f>Badges!C356</f>
        <v>Talk to a painter</v>
      </c>
      <c r="C114" s="281" t="str">
        <f>IF(Badges!O356="A","A","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IF('Age-Level'!O31="A","A","")</f>
        <v/>
      </c>
      <c r="U114" s="279"/>
      <c r="V114" s="279"/>
    </row>
    <row r="115" spans="1:22" x14ac:dyDescent="0.2">
      <c r="A115" s="280"/>
      <c r="B115" s="283" t="str">
        <f>Badges!C357</f>
        <v>Go to an art show or museum</v>
      </c>
      <c r="C115" s="281" t="str">
        <f>IF(Badges!O357="A","A"," ")</f>
        <v xml:space="preserve"> </v>
      </c>
      <c r="E115" s="280"/>
      <c r="F115" s="283" t="str">
        <f>Badges!C425</f>
        <v>Is the food good for me?</v>
      </c>
      <c r="G115" s="281" t="str">
        <f>IF(Badges!O425="A","A"," ")</f>
        <v xml:space="preserve"> </v>
      </c>
      <c r="I115" s="280"/>
      <c r="J115" s="283" t="str">
        <f>Badges!C494</f>
        <v>Talk to a bug specialist in your</v>
      </c>
      <c r="K115" s="281" t="str">
        <f>IF(Badges!O494="A","A"," ")</f>
        <v xml:space="preserve"> </v>
      </c>
      <c r="M115" s="280"/>
      <c r="N115" s="283" t="str">
        <f>Badges!C565</f>
        <v xml:space="preserve">Talk to your family or Brownie </v>
      </c>
      <c r="O115" s="281" t="str">
        <f>IF(Badges!O565="A","A"," ")</f>
        <v xml:space="preserve"> </v>
      </c>
      <c r="Q115" s="293">
        <v>2</v>
      </c>
      <c r="R115" s="394" t="str">
        <f>'Age-Level'!C32</f>
        <v>Find a woman in your community</v>
      </c>
      <c r="S115" s="282" t="str">
        <f>IF('Age-Level'!O32="A","A","")</f>
        <v/>
      </c>
      <c r="U115" s="279"/>
      <c r="V115" s="279"/>
    </row>
    <row r="116" spans="1:22" x14ac:dyDescent="0.2">
      <c r="A116" s="280"/>
      <c r="B116" s="283" t="str">
        <f>Badges!C358</f>
        <v xml:space="preserve">Team up with an adult to find </v>
      </c>
      <c r="C116" s="281" t="str">
        <f>IF(Badges!O358="A","A"," ")</f>
        <v xml:space="preserve"> </v>
      </c>
      <c r="E116" s="280"/>
      <c r="F116" s="283" t="str">
        <f>Badges!C426</f>
        <v>Is the food good for the earth?</v>
      </c>
      <c r="G116" s="281" t="str">
        <f>IF(Badges!O426="A","A"," ")</f>
        <v xml:space="preserve"> </v>
      </c>
      <c r="I116" s="280"/>
      <c r="J116" s="283" t="str">
        <f>Badges!C495</f>
        <v>With an adult's help, find websites</v>
      </c>
      <c r="K116" s="281" t="str">
        <f>IF(Badges!O495="A","A"," ")</f>
        <v xml:space="preserve"> </v>
      </c>
      <c r="M116" s="280">
        <v>2</v>
      </c>
      <c r="N116" s="283" t="str">
        <f>Badges!C566</f>
        <v>Talk to some customers</v>
      </c>
      <c r="O116" s="294"/>
      <c r="Q116" s="293">
        <v>3</v>
      </c>
      <c r="R116" s="394" t="str">
        <f>'Age-Level'!C33</f>
        <v>Gather three inspirational quotes</v>
      </c>
      <c r="S116" s="282" t="str">
        <f>IF('Age-Level'!O33="A","A","")</f>
        <v/>
      </c>
    </row>
    <row r="117" spans="1:22" x14ac:dyDescent="0.2">
      <c r="A117" s="280">
        <v>2</v>
      </c>
      <c r="B117" s="283" t="str">
        <f>Badges!C359</f>
        <v>Paint the real world</v>
      </c>
      <c r="C117" s="294"/>
      <c r="E117" s="280"/>
      <c r="F117" s="283" t="str">
        <f>Badges!C427</f>
        <v>What's in that snack?</v>
      </c>
      <c r="G117" s="281" t="str">
        <f>IF(Badges!O427="A","A"," ")</f>
        <v xml:space="preserve"> </v>
      </c>
      <c r="I117" s="280"/>
      <c r="J117" s="283" t="str">
        <f>Badges!C496</f>
        <v>Read a book or watch a video</v>
      </c>
      <c r="K117" s="281" t="str">
        <f>IF(Badges!O496="A","A"," ")</f>
        <v xml:space="preserve"> </v>
      </c>
      <c r="M117" s="280"/>
      <c r="N117" s="283" t="str">
        <f>Badges!C567</f>
        <v>With your family or Brownie friends</v>
      </c>
      <c r="O117" s="281" t="str">
        <f>IF(Badges!O567="A","A"," ")</f>
        <v xml:space="preserve"> </v>
      </c>
      <c r="Q117" s="293">
        <v>4</v>
      </c>
      <c r="R117" s="394" t="str">
        <f>'Age-Level'!C34</f>
        <v>Make something to remind you</v>
      </c>
      <c r="S117" s="282" t="str">
        <f>IF('Age-Level'!O34="A","A","")</f>
        <v/>
      </c>
    </row>
    <row r="118" spans="1:22" x14ac:dyDescent="0.2">
      <c r="A118" s="280"/>
      <c r="B118" s="283" t="str">
        <f>Badges!C360</f>
        <v>Paint a portrait of a family</v>
      </c>
      <c r="C118" s="281" t="str">
        <f>IF(Badges!O360="A","A","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IF('Age-Level'!O35="A","A","")</f>
        <v/>
      </c>
    </row>
    <row r="119" spans="1:22" x14ac:dyDescent="0.2">
      <c r="A119" s="280"/>
      <c r="B119" s="283" t="str">
        <f>Badges!C361</f>
        <v>Paint an outdoor landscape</v>
      </c>
      <c r="C119" s="281" t="str">
        <f>IF(Badges!O361="A","A"," ")</f>
        <v xml:space="preserve"> </v>
      </c>
      <c r="E119" s="280"/>
      <c r="F119" s="283" t="str">
        <f>Badges!C429</f>
        <v>Make your own restaurant snack</v>
      </c>
      <c r="G119" s="281" t="str">
        <f>IF(Badges!O429="A","A"," ")</f>
        <v xml:space="preserve"> </v>
      </c>
      <c r="I119" s="280"/>
      <c r="J119" s="283" t="str">
        <f>Badges!C498</f>
        <v>Make a paper-plate spider</v>
      </c>
      <c r="K119" s="281" t="str">
        <f>IF(Badges!O498="A","A"," ")</f>
        <v xml:space="preserve"> </v>
      </c>
      <c r="M119" s="280"/>
      <c r="N119" s="283" t="str">
        <f>Badges!C569</f>
        <v>In your group or with your family</v>
      </c>
      <c r="O119" s="281" t="str">
        <f>IF(Badges!O569="A","A"," ")</f>
        <v xml:space="preserve"> </v>
      </c>
      <c r="Q119" s="394" t="str">
        <f>Summary!A78</f>
        <v>Global Action Award</v>
      </c>
      <c r="R119" s="394"/>
      <c r="S119" s="282" t="str">
        <f>IF('Age-Level'!O38="A","A","")</f>
        <v/>
      </c>
    </row>
    <row r="120" spans="1:22" x14ac:dyDescent="0.2">
      <c r="A120" s="280"/>
      <c r="B120" s="283" t="str">
        <f>Badges!C362</f>
        <v>Paint a still live.</v>
      </c>
      <c r="C120" s="281" t="str">
        <f>IF(Badges!O362="A","A"," ")</f>
        <v xml:space="preserve"> </v>
      </c>
      <c r="E120" s="280"/>
      <c r="F120" s="283" t="str">
        <f>Badges!C430</f>
        <v>Make a savory snack from a</v>
      </c>
      <c r="G120" s="281" t="str">
        <f>IF(Badges!O430="A","A"," ")</f>
        <v xml:space="preserve"> </v>
      </c>
      <c r="I120" s="280"/>
      <c r="J120" s="283" t="str">
        <f>Badges!C499</f>
        <v>Make an egg-carton caterpillar</v>
      </c>
      <c r="K120" s="281" t="str">
        <f>IF(Badges!O499="A","A"," ")</f>
        <v xml:space="preserve"> </v>
      </c>
      <c r="M120" s="280">
        <v>4</v>
      </c>
      <c r="N120" s="283" t="str">
        <f>Badges!C570</f>
        <v>Role-play good customer relations</v>
      </c>
      <c r="O120" s="294"/>
      <c r="Q120" s="394" t="str">
        <f>Summary!A79</f>
        <v>Journey Summit Pin</v>
      </c>
      <c r="R120" s="394"/>
      <c r="S120" s="282" t="str">
        <f>IF('Age-Level'!O40="C","C","")</f>
        <v/>
      </c>
    </row>
    <row r="121" spans="1:22" x14ac:dyDescent="0.2">
      <c r="A121" s="280">
        <v>3</v>
      </c>
      <c r="B121" s="283" t="str">
        <f>Badges!C363</f>
        <v>Paint a mood</v>
      </c>
      <c r="C121" s="294"/>
      <c r="E121" s="280"/>
      <c r="F121" s="283" t="str">
        <f>Badges!C431</f>
        <v>Make a veggie face</v>
      </c>
      <c r="G121" s="281" t="str">
        <f>IF(Badges!O431="A","A"," ")</f>
        <v xml:space="preserve"> </v>
      </c>
      <c r="I121" s="280"/>
      <c r="J121" s="283" t="str">
        <f>Badges!C500</f>
        <v>Make your own butterfly</v>
      </c>
      <c r="K121" s="281" t="str">
        <f>IF(Badges!O500="A","A"," ")</f>
        <v xml:space="preserve"> </v>
      </c>
      <c r="M121" s="280"/>
      <c r="N121" s="283" t="str">
        <f>Badges!C571</f>
        <v>With your friends or family</v>
      </c>
      <c r="O121" s="281" t="str">
        <f>IF(Badges!O571="A","A"," ")</f>
        <v xml:space="preserve"> </v>
      </c>
      <c r="Q121" s="394" t="str">
        <f>Summary!A80</f>
        <v>Safety Award</v>
      </c>
      <c r="R121" s="385"/>
      <c r="S121" s="291"/>
    </row>
    <row r="122" spans="1:22" x14ac:dyDescent="0.2">
      <c r="A122" s="280"/>
      <c r="B122" s="283" t="str">
        <f>Badges!C364</f>
        <v>Calm</v>
      </c>
      <c r="C122" s="281" t="str">
        <f>IF(Badges!O364="A","A","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IF('Age-Level'!O42="A","A","")</f>
        <v/>
      </c>
    </row>
    <row r="123" spans="1:22" x14ac:dyDescent="0.2">
      <c r="A123" s="280"/>
      <c r="B123" s="283" t="str">
        <f>Badges!C365</f>
        <v>Happy</v>
      </c>
      <c r="C123" s="281" t="str">
        <f>IF(Badges!O365="A","A"," ")</f>
        <v xml:space="preserve"> </v>
      </c>
      <c r="E123" s="280"/>
      <c r="F123" s="283" t="str">
        <f>Badges!C433</f>
        <v>Create a holiday dessert</v>
      </c>
      <c r="G123" s="281" t="str">
        <f>IF(Badges!O433="A","A"," ")</f>
        <v xml:space="preserve"> </v>
      </c>
      <c r="I123" s="280"/>
      <c r="J123" s="283" t="str">
        <f>Badges!C502</f>
        <v>Watch three bugs</v>
      </c>
      <c r="K123" s="281" t="str">
        <f>IF(Badges!O502="A","A"," ")</f>
        <v xml:space="preserve"> </v>
      </c>
      <c r="M123" s="280"/>
      <c r="N123" s="283" t="str">
        <f>Badges!C573</f>
        <v>Everybody who buys cookies is</v>
      </c>
      <c r="O123" s="281" t="str">
        <f>IF(Badges!O573="A","A"," ")</f>
        <v xml:space="preserve"> </v>
      </c>
      <c r="Q123" s="293">
        <v>2</v>
      </c>
      <c r="R123" s="394" t="str">
        <f>'Age-Level'!C43</f>
        <v>Get a map of your neighborhood</v>
      </c>
      <c r="S123" s="282" t="str">
        <f>IF('Age-Level'!O43="A","A","")</f>
        <v/>
      </c>
    </row>
    <row r="124" spans="1:22" x14ac:dyDescent="0.2">
      <c r="A124" s="280"/>
      <c r="B124" s="283" t="str">
        <f>Badges!C366</f>
        <v>Angry</v>
      </c>
      <c r="C124" s="281" t="str">
        <f>IF(Badges!O366="A","A"," ")</f>
        <v xml:space="preserve"> </v>
      </c>
      <c r="E124" s="280"/>
      <c r="F124" s="283" t="str">
        <f>Badges!C434</f>
        <v>Make a snack "in disguise"</v>
      </c>
      <c r="G124" s="281" t="str">
        <f>IF(Badges!O434="A","A"," ")</f>
        <v xml:space="preserve"> </v>
      </c>
      <c r="I124" s="280"/>
      <c r="J124" s="283" t="str">
        <f>Badges!C503</f>
        <v>With an adult, find an ant trail</v>
      </c>
      <c r="K124" s="281" t="str">
        <f>IF(Badges!O503="A","A"," ")</f>
        <v xml:space="preserve"> </v>
      </c>
      <c r="M124" s="386" t="str">
        <f>Badges!B576</f>
        <v>Give Back</v>
      </c>
      <c r="N124" s="386"/>
      <c r="O124" s="386"/>
      <c r="Q124" s="293">
        <v>3</v>
      </c>
      <c r="R124" s="394" t="str">
        <f>'Age-Level'!C44</f>
        <v>Find out how a smoke alarm</v>
      </c>
      <c r="S124" s="282" t="str">
        <f>IF('Age-Level'!O44="A","A","")</f>
        <v/>
      </c>
    </row>
    <row r="125" spans="1:22" x14ac:dyDescent="0.2">
      <c r="A125" s="280">
        <v>4</v>
      </c>
      <c r="B125" s="283" t="str">
        <f>Badges!C367</f>
        <v>Paint without brushes</v>
      </c>
      <c r="C125" s="294"/>
      <c r="E125" s="280"/>
      <c r="F125" s="283" t="str">
        <f>Badges!C435</f>
        <v>Make your own cookies</v>
      </c>
      <c r="G125" s="281" t="str">
        <f>IF(Badges!O435="A","A"," ")</f>
        <v xml:space="preserve"> </v>
      </c>
      <c r="I125" s="280"/>
      <c r="J125" s="283" t="str">
        <f>Badges!C504</f>
        <v>Make a bug box</v>
      </c>
      <c r="K125" s="281" t="str">
        <f>IF(Badges!O504="A","A"," ")</f>
        <v xml:space="preserve"> </v>
      </c>
      <c r="M125" s="280">
        <v>1</v>
      </c>
      <c r="N125" s="283" t="str">
        <f>Badges!C577</f>
        <v>Find out about businesses that</v>
      </c>
      <c r="O125" s="294"/>
      <c r="Q125" s="293">
        <v>4</v>
      </c>
      <c r="R125" s="394" t="str">
        <f>'Age-Level'!C45</f>
        <v>Choose an upcoming trip you</v>
      </c>
      <c r="S125" s="282" t="str">
        <f>IF('Age-Level'!O45="A","A","")</f>
        <v/>
      </c>
    </row>
    <row r="126" spans="1:22" x14ac:dyDescent="0.2">
      <c r="A126" s="280"/>
      <c r="B126" s="283" t="str">
        <f>Badges!C368</f>
        <v>Paint something from nature</v>
      </c>
      <c r="C126" s="281" t="str">
        <f>IF(Badges!O368="A","A","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IF(Badges!O578="A","A"," ")</f>
        <v xml:space="preserve"> </v>
      </c>
      <c r="Q126" s="384">
        <v>5</v>
      </c>
      <c r="R126" s="394" t="str">
        <f>'Age-Level'!C46</f>
        <v>Find out what natural disasters</v>
      </c>
      <c r="S126" s="282" t="str">
        <f>IF('Age-Level'!O46="A","A","")</f>
        <v/>
      </c>
    </row>
    <row r="127" spans="1:22" x14ac:dyDescent="0.2">
      <c r="A127" s="280"/>
      <c r="B127" s="283" t="str">
        <f>Badges!C369</f>
        <v>Paint with indoor objects</v>
      </c>
      <c r="C127" s="281" t="str">
        <f>IF(Badges!O369="A","A"," ")</f>
        <v xml:space="preserve"> </v>
      </c>
      <c r="E127" s="280"/>
      <c r="F127" s="283" t="str">
        <f>Badges!C437</f>
        <v>Make no-bake energy bars</v>
      </c>
      <c r="G127" s="281" t="str">
        <f>IF(Badges!O437="A","A"," ")</f>
        <v xml:space="preserve"> </v>
      </c>
      <c r="I127" s="280"/>
      <c r="J127" s="283" t="str">
        <f>Badges!C506</f>
        <v>Draw a cocoon</v>
      </c>
      <c r="K127" s="281" t="str">
        <f>IF(Badges!O506="A","A"," ")</f>
        <v xml:space="preserve"> </v>
      </c>
      <c r="M127" s="280">
        <v>2</v>
      </c>
      <c r="N127" s="283" t="str">
        <f>Badges!C579</f>
        <v>Set a giving goal</v>
      </c>
      <c r="O127" s="294"/>
      <c r="Q127" s="394" t="str">
        <f>'Age-Level'!C49</f>
        <v>International Friendship</v>
      </c>
      <c r="R127" s="394"/>
      <c r="S127" s="282" t="str">
        <f>IF('Age-Level'!O49="A","A","")</f>
        <v/>
      </c>
    </row>
    <row r="128" spans="1:22" x14ac:dyDescent="0.2">
      <c r="A128" s="280"/>
      <c r="B128" s="283" t="str">
        <f>Badges!C370</f>
        <v>Paint with a stamp</v>
      </c>
      <c r="C128" s="281" t="str">
        <f>IF(Badges!O370="A","A"," ")</f>
        <v xml:space="preserve"> </v>
      </c>
      <c r="E128" s="280"/>
      <c r="F128" s="283" t="str">
        <f>Badges!C438</f>
        <v>Create a snack for a group</v>
      </c>
      <c r="G128" s="281" t="str">
        <f>IF(Badges!O438="A","A"," ")</f>
        <v xml:space="preserve"> </v>
      </c>
      <c r="I128" s="280"/>
      <c r="J128" s="283" t="str">
        <f>Badges!C507</f>
        <v>Make a model of a bug house</v>
      </c>
      <c r="K128" s="281" t="str">
        <f>IF(Badges!O507="A","A"," ")</f>
        <v xml:space="preserve"> </v>
      </c>
      <c r="M128" s="280"/>
      <c r="N128" s="283" t="str">
        <f>Badges!C580</f>
        <v xml:space="preserve">With your Brownie friends, talk </v>
      </c>
      <c r="O128" s="281" t="str">
        <f>IF(Badges!O580="A","A"," ")</f>
        <v xml:space="preserve"> </v>
      </c>
    </row>
    <row r="129" spans="1:19" x14ac:dyDescent="0.2">
      <c r="A129" s="280">
        <v>5</v>
      </c>
      <c r="B129" s="283" t="str">
        <f>Badges!C371</f>
        <v>Paint a mural</v>
      </c>
      <c r="C129" s="294"/>
      <c r="E129" s="280"/>
      <c r="F129" s="283" t="str">
        <f>Badges!C439</f>
        <v>Make a lunchtime snack</v>
      </c>
      <c r="G129" s="281" t="str">
        <f>IF(Badges!O439="A","A"," ")</f>
        <v xml:space="preserve"> </v>
      </c>
      <c r="I129" s="280"/>
      <c r="J129" s="283" t="str">
        <f>Badges!C508</f>
        <v>For one week, watch a spider</v>
      </c>
      <c r="K129" s="281" t="str">
        <f>IF(Badges!O508="A","A"," ")</f>
        <v xml:space="preserve"> </v>
      </c>
      <c r="M129" s="280">
        <v>3</v>
      </c>
      <c r="N129" s="283" t="str">
        <f>Badges!C581</f>
        <v>Involve your customers</v>
      </c>
      <c r="O129" s="294"/>
    </row>
    <row r="130" spans="1:19" x14ac:dyDescent="0.2">
      <c r="A130" s="280"/>
      <c r="B130" s="283" t="str">
        <f>Badges!C372</f>
        <v>Paint a mural that tells a story</v>
      </c>
      <c r="C130" s="281" t="str">
        <f>IF(Badges!O372="A","A","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IF(Badges!O582="A","A"," ")</f>
        <v xml:space="preserve"> </v>
      </c>
    </row>
    <row r="131" spans="1:19" x14ac:dyDescent="0.2">
      <c r="A131" s="280"/>
      <c r="B131" s="283" t="str">
        <f>Badges!C373</f>
        <v>Paint a mural about your Girl</v>
      </c>
      <c r="C131" s="281" t="str">
        <f>IF(Badges!O373="A","A"," ")</f>
        <v xml:space="preserve"> </v>
      </c>
      <c r="E131" s="280"/>
      <c r="F131" s="283" t="str">
        <f>Badges!C441</f>
        <v>Make your own milk shake</v>
      </c>
      <c r="G131" s="281" t="str">
        <f>IF(Badges!O441="A","A"," ")</f>
        <v xml:space="preserve"> </v>
      </c>
      <c r="I131" s="280"/>
      <c r="J131" s="283" t="str">
        <f>Badges!C510</f>
        <v>Visit a farm</v>
      </c>
      <c r="K131" s="281" t="str">
        <f>IF(Badges!O510="A","A"," ")</f>
        <v xml:space="preserve"> </v>
      </c>
      <c r="M131" s="280">
        <v>4</v>
      </c>
      <c r="N131" s="283" t="str">
        <f>Badges!C583</f>
        <v>Practice giving back</v>
      </c>
      <c r="O131" s="294"/>
    </row>
    <row r="132" spans="1:19" x14ac:dyDescent="0.2">
      <c r="A132" s="280"/>
      <c r="B132" s="283" t="str">
        <f>Badges!C374</f>
        <v>Paint a mural that tells the story</v>
      </c>
      <c r="C132" s="281" t="str">
        <f>IF(Badges!O374="A","A"," ")</f>
        <v xml:space="preserve"> </v>
      </c>
      <c r="E132" s="280"/>
      <c r="F132" s="283" t="str">
        <f>Badges!C442</f>
        <v>Make your own fruit smoothie</v>
      </c>
      <c r="G132" s="281" t="str">
        <f>IF(Badges!O442="A","A"," ")</f>
        <v xml:space="preserve"> </v>
      </c>
      <c r="I132" s="280"/>
      <c r="J132" s="283" t="str">
        <f>Badges!C511</f>
        <v>Take a bug walk or bug hike</v>
      </c>
      <c r="K132" s="281" t="str">
        <f>IF(Badges!O511="A","A"," ")</f>
        <v xml:space="preserve"> </v>
      </c>
      <c r="M132" s="280"/>
      <c r="N132" s="283" t="str">
        <f>Badges!C584</f>
        <v>If you want to help others with your</v>
      </c>
      <c r="O132" s="281" t="str">
        <f>IF(Badges!O584="A","A"," ")</f>
        <v xml:space="preserve"> </v>
      </c>
    </row>
    <row r="133" spans="1:19" x14ac:dyDescent="0.2">
      <c r="E133" s="280"/>
      <c r="F133" s="283" t="str">
        <f>Badges!C443</f>
        <v>Make your own party punch</v>
      </c>
      <c r="G133" s="281" t="str">
        <f>IF(Badges!O443="A","A"," ")</f>
        <v xml:space="preserve"> </v>
      </c>
      <c r="I133" s="280"/>
      <c r="J133" s="283" t="str">
        <f>Badges!C512</f>
        <v>Visit a museum, zoo, or botanical</v>
      </c>
      <c r="K133" s="281" t="str">
        <f>IF(Badges!O512="A","A"," ")</f>
        <v xml:space="preserve"> </v>
      </c>
      <c r="M133" s="280">
        <v>5</v>
      </c>
      <c r="N133" s="283" t="str">
        <f>Badges!C585</f>
        <v>Tell your cookie customers how</v>
      </c>
      <c r="O133" s="294"/>
    </row>
    <row r="134" spans="1:19" x14ac:dyDescent="0.2">
      <c r="M134" s="280"/>
      <c r="N134" s="283" t="str">
        <f>Badges!C586</f>
        <v>Write your cookie customers</v>
      </c>
      <c r="O134" s="281" t="str">
        <f>IF(Badges!O586="A","A"," ")</f>
        <v xml:space="preserve"> </v>
      </c>
    </row>
    <row r="140" spans="1:19" ht="23.25" x14ac:dyDescent="0.35">
      <c r="A140" s="524" t="str">
        <f ca="1">MID(CELL("filename",A78),FIND(IF(ISERROR(FIND("]",CELL("filename",A78))),"$","]"),CELL("filename",A78))+1,256)</f>
        <v>Brownie 12</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Own'!O31="A","A"," ")</f>
        <v xml:space="preserve"> </v>
      </c>
      <c r="I142" s="280">
        <v>1</v>
      </c>
      <c r="J142" s="341" t="str">
        <f>'Council Own'!C55</f>
        <v>&lt;List Requirement Here&gt;</v>
      </c>
      <c r="K142" s="288" t="str">
        <f>IF('Council Own'!O55="A","A"," ")</f>
        <v xml:space="preserve"> </v>
      </c>
      <c r="M142" s="280">
        <v>1</v>
      </c>
      <c r="N142" s="341" t="str">
        <f>'Council Own'!C79</f>
        <v>&lt;List Requirement Here&gt;</v>
      </c>
      <c r="O142" s="288" t="str">
        <f>IF('Council Own'!O79="A","A"," ")</f>
        <v xml:space="preserve"> </v>
      </c>
      <c r="Q142" s="280">
        <v>1</v>
      </c>
      <c r="R142" s="341" t="str">
        <f>'Council Own'!C103</f>
        <v>&lt;List Requirement Here&gt;</v>
      </c>
      <c r="S142" s="288" t="str">
        <f>IF('Council Own'!O103="A","A"," ")</f>
        <v xml:space="preserve"> </v>
      </c>
    </row>
    <row r="143" spans="1:19" x14ac:dyDescent="0.2">
      <c r="A143" s="518" t="str">
        <f>'Council Own'!B6</f>
        <v>&lt;&lt;List Badge Here&gt;&gt;</v>
      </c>
      <c r="B143" s="519"/>
      <c r="C143" s="282" t="str">
        <f>IF('Council Own'!O28="C","C",IF('Council Own'!O28="P","P",""))</f>
        <v/>
      </c>
      <c r="E143" s="280"/>
      <c r="F143" s="341" t="str">
        <f>'Council Own'!C32</f>
        <v>&lt;List Requirement Here&gt;</v>
      </c>
      <c r="G143" s="288" t="str">
        <f>IF('Council Own'!O32="A","A"," ")</f>
        <v xml:space="preserve"> </v>
      </c>
      <c r="I143" s="280"/>
      <c r="J143" s="341" t="str">
        <f>'Council Own'!C56</f>
        <v>&lt;List Requirement Here&gt;</v>
      </c>
      <c r="K143" s="288" t="str">
        <f>IF('Council Own'!O56="A","A"," ")</f>
        <v xml:space="preserve"> </v>
      </c>
      <c r="M143" s="280"/>
      <c r="N143" s="341" t="str">
        <f>'Council Own'!C80</f>
        <v>&lt;List Requirement Here&gt;</v>
      </c>
      <c r="O143" s="288" t="str">
        <f>IF('Council Own'!O80="A","A"," ")</f>
        <v xml:space="preserve"> </v>
      </c>
      <c r="Q143" s="280"/>
      <c r="R143" s="341" t="str">
        <f>'Council Own'!C104</f>
        <v>&lt;List Requirement Here&gt;</v>
      </c>
      <c r="S143" s="288" t="str">
        <f>IF('Council Own'!O104="A","A"," ")</f>
        <v xml:space="preserve"> </v>
      </c>
    </row>
    <row r="144" spans="1:19" x14ac:dyDescent="0.2">
      <c r="A144" s="518" t="str">
        <f>'Council Own'!B30</f>
        <v>&lt;&lt;List Badge Here&gt;&gt;</v>
      </c>
      <c r="B144" s="519"/>
      <c r="C144" s="282" t="str">
        <f>IF('Council Own'!O52="C","C",IF('Council Own'!O52="P","P",""))</f>
        <v/>
      </c>
      <c r="E144" s="280"/>
      <c r="F144" s="341" t="str">
        <f>'Council Own'!C33</f>
        <v>&lt;List Requirement Here&gt;</v>
      </c>
      <c r="G144" s="288" t="str">
        <f>IF('Council Own'!O33="A","A"," ")</f>
        <v xml:space="preserve"> </v>
      </c>
      <c r="I144" s="280"/>
      <c r="J144" s="341" t="str">
        <f>'Council Own'!C57</f>
        <v>&lt;List Requirement Here&gt;</v>
      </c>
      <c r="K144" s="288" t="str">
        <f>IF('Council Own'!O57="A","A"," ")</f>
        <v xml:space="preserve"> </v>
      </c>
      <c r="M144" s="280"/>
      <c r="N144" s="341" t="str">
        <f>'Council Own'!C81</f>
        <v>&lt;List Requirement Here&gt;</v>
      </c>
      <c r="O144" s="288" t="str">
        <f>IF('Council Own'!O81="A","A"," ")</f>
        <v xml:space="preserve"> </v>
      </c>
      <c r="Q144" s="280"/>
      <c r="R144" s="341" t="str">
        <f>'Council Own'!C105</f>
        <v>&lt;List Requirement Here&gt;</v>
      </c>
      <c r="S144" s="288" t="str">
        <f>IF('Council Own'!O105="A","A"," ")</f>
        <v xml:space="preserve"> </v>
      </c>
    </row>
    <row r="145" spans="1:19" ht="12.75" customHeight="1" x14ac:dyDescent="0.2">
      <c r="A145" s="518" t="str">
        <f>'Council Own'!B54</f>
        <v>&lt;&lt;List Badge Here&gt;&gt;</v>
      </c>
      <c r="B145" s="519"/>
      <c r="C145" s="282" t="str">
        <f>IF('Council Own'!O76="C","C",IF('Council Own'!O76="P","P",""))</f>
        <v/>
      </c>
      <c r="E145" s="280"/>
      <c r="F145" s="341" t="str">
        <f>'Council Own'!C34</f>
        <v>&lt;List Requirement Here&gt;</v>
      </c>
      <c r="G145" s="288" t="str">
        <f>IF('Council Own'!O34="A","A"," ")</f>
        <v xml:space="preserve"> </v>
      </c>
      <c r="I145" s="280"/>
      <c r="J145" s="341" t="str">
        <f>'Council Own'!C58</f>
        <v>&lt;List Requirement Here&gt;</v>
      </c>
      <c r="K145" s="288" t="str">
        <f>IF('Council Own'!O58="A","A"," ")</f>
        <v xml:space="preserve"> </v>
      </c>
      <c r="M145" s="280"/>
      <c r="N145" s="341" t="str">
        <f>'Council Own'!C82</f>
        <v>&lt;List Requirement Here&gt;</v>
      </c>
      <c r="O145" s="288" t="str">
        <f>IF('Council Own'!O82="A","A"," ")</f>
        <v xml:space="preserve"> </v>
      </c>
      <c r="Q145" s="280"/>
      <c r="R145" s="341" t="str">
        <f>'Council Own'!C106</f>
        <v>&lt;List Requirement Here&gt;</v>
      </c>
      <c r="S145" s="288" t="str">
        <f>IF('Council Own'!O106="A","A"," ")</f>
        <v xml:space="preserve"> </v>
      </c>
    </row>
    <row r="146" spans="1:19" ht="12.75" customHeight="1" x14ac:dyDescent="0.2">
      <c r="A146" s="518" t="str">
        <f>'Council Own'!B78</f>
        <v>&lt;&lt;List Badge Here&gt;&gt;</v>
      </c>
      <c r="B146" s="519"/>
      <c r="C146" s="282" t="str">
        <f>IF('Council Own'!O100="C","C",IF('Council Own'!O100="P","P",""))</f>
        <v/>
      </c>
      <c r="E146" s="280">
        <v>2</v>
      </c>
      <c r="F146" s="341" t="str">
        <f>'Council Own'!C35</f>
        <v>&lt;List Requirement Here&gt;</v>
      </c>
      <c r="G146" s="288" t="str">
        <f>IF('Council Own'!O35="A","A"," ")</f>
        <v xml:space="preserve"> </v>
      </c>
      <c r="I146" s="280">
        <v>2</v>
      </c>
      <c r="J146" s="341" t="str">
        <f>'Council Own'!C59</f>
        <v>&lt;List Requirement Here&gt;</v>
      </c>
      <c r="K146" s="288" t="str">
        <f>IF('Council Own'!O59="A","A"," ")</f>
        <v xml:space="preserve"> </v>
      </c>
      <c r="M146" s="280">
        <v>2</v>
      </c>
      <c r="N146" s="341" t="str">
        <f>'Council Own'!C83</f>
        <v>&lt;List Requirement Here&gt;</v>
      </c>
      <c r="O146" s="288" t="str">
        <f>IF('Council Own'!O83="A","A"," ")</f>
        <v xml:space="preserve"> </v>
      </c>
      <c r="Q146" s="280">
        <v>2</v>
      </c>
      <c r="R146" s="341" t="str">
        <f>'Council Own'!C107</f>
        <v>&lt;List Requirement Here&gt;</v>
      </c>
      <c r="S146" s="288" t="str">
        <f>IF('Council Own'!O107="A","A"," ")</f>
        <v xml:space="preserve"> </v>
      </c>
    </row>
    <row r="147" spans="1:19" x14ac:dyDescent="0.2">
      <c r="A147" s="518" t="str">
        <f>'Council Own'!B102</f>
        <v>&lt;&lt;List Badge Here&gt;&gt;</v>
      </c>
      <c r="B147" s="519"/>
      <c r="C147" s="282" t="str">
        <f>IF('Council Own'!O124="C","C",IF('Council Own'!O124="P","P",""))</f>
        <v/>
      </c>
      <c r="E147" s="280"/>
      <c r="F147" s="341" t="str">
        <f>'Council Own'!C36</f>
        <v>&lt;List Requirement Here&gt;</v>
      </c>
      <c r="G147" s="288" t="str">
        <f>IF('Council Own'!O36="A","A"," ")</f>
        <v xml:space="preserve"> </v>
      </c>
      <c r="I147" s="280"/>
      <c r="J147" s="341" t="str">
        <f>'Council Own'!C60</f>
        <v>&lt;List Requirement Here&gt;</v>
      </c>
      <c r="K147" s="288" t="str">
        <f>IF('Council Own'!O60="A","A"," ")</f>
        <v xml:space="preserve"> </v>
      </c>
      <c r="M147" s="280"/>
      <c r="N147" s="341" t="str">
        <f>'Council Own'!C84</f>
        <v>&lt;List Requirement Here&gt;</v>
      </c>
      <c r="O147" s="288" t="str">
        <f>IF('Council Own'!O84="A","A"," ")</f>
        <v xml:space="preserve"> </v>
      </c>
      <c r="Q147" s="280"/>
      <c r="R147" s="341" t="str">
        <f>'Council Own'!C108</f>
        <v>&lt;List Requirement Here&gt;</v>
      </c>
      <c r="S147" s="288" t="str">
        <f>IF('Council Own'!O108="A","A"," ")</f>
        <v xml:space="preserve"> </v>
      </c>
    </row>
    <row r="148" spans="1:19" x14ac:dyDescent="0.2">
      <c r="E148" s="280"/>
      <c r="F148" s="341" t="str">
        <f>'Council Own'!C37</f>
        <v>&lt;List Requirement Here&gt;</v>
      </c>
      <c r="G148" s="288" t="str">
        <f>IF('Council Own'!O37="A","A"," ")</f>
        <v xml:space="preserve"> </v>
      </c>
      <c r="I148" s="280"/>
      <c r="J148" s="341" t="str">
        <f>'Council Own'!C61</f>
        <v>&lt;List Requirement Here&gt;</v>
      </c>
      <c r="K148" s="288" t="str">
        <f>IF('Council Own'!O61="A","A"," ")</f>
        <v xml:space="preserve"> </v>
      </c>
      <c r="M148" s="280"/>
      <c r="N148" s="341" t="str">
        <f>'Council Own'!C85</f>
        <v>&lt;List Requirement Here&gt;</v>
      </c>
      <c r="O148" s="288" t="str">
        <f>IF('Council Own'!O85="A","A"," ")</f>
        <v xml:space="preserve"> </v>
      </c>
      <c r="Q148" s="280"/>
      <c r="R148" s="341" t="str">
        <f>'Council Own'!C109</f>
        <v>&lt;List Requirement Here&gt;</v>
      </c>
      <c r="S148" s="288" t="str">
        <f>IF('Council Own'!O109="A","A"," ")</f>
        <v xml:space="preserve"> </v>
      </c>
    </row>
    <row r="149" spans="1:19" x14ac:dyDescent="0.2">
      <c r="A149" s="505" t="s">
        <v>76</v>
      </c>
      <c r="B149" s="505"/>
      <c r="C149" s="505"/>
      <c r="E149" s="280"/>
      <c r="F149" s="341" t="str">
        <f>'Council Own'!C38</f>
        <v>&lt;List Requirement Here&gt;</v>
      </c>
      <c r="G149" s="288" t="str">
        <f>IF('Council Own'!O38="A","A"," ")</f>
        <v xml:space="preserve"> </v>
      </c>
      <c r="I149" s="280"/>
      <c r="J149" s="341" t="str">
        <f>'Council Own'!C62</f>
        <v>&lt;List Requirement Here&gt;</v>
      </c>
      <c r="K149" s="288" t="str">
        <f>IF('Council Own'!O62="A","A"," ")</f>
        <v xml:space="preserve"> </v>
      </c>
      <c r="M149" s="280"/>
      <c r="N149" s="341" t="str">
        <f>'Council Own'!C86</f>
        <v>&lt;List Requirement Here&gt;</v>
      </c>
      <c r="O149" s="288" t="str">
        <f>IF('Council Own'!O86="A","A"," ")</f>
        <v xml:space="preserve"> </v>
      </c>
      <c r="Q149" s="280"/>
      <c r="R149" s="341" t="str">
        <f>'Council Own'!C110</f>
        <v>&lt;List Requirement Here&gt;</v>
      </c>
      <c r="S149" s="288" t="str">
        <f>IF('Council Own'!O110="A","A"," ")</f>
        <v xml:space="preserve"> </v>
      </c>
    </row>
    <row r="150" spans="1:19" x14ac:dyDescent="0.2">
      <c r="A150" s="275" t="str">
        <f>'Council Own'!B6</f>
        <v>&lt;&lt;List Badge Here&gt;&gt;</v>
      </c>
      <c r="B150" s="275"/>
      <c r="C150" s="275"/>
      <c r="E150" s="280">
        <v>3</v>
      </c>
      <c r="F150" s="341" t="str">
        <f>'Council Own'!C39</f>
        <v>&lt;List Requirement Here&gt;</v>
      </c>
      <c r="G150" s="288" t="str">
        <f>IF('Council Own'!O39="A","A"," ")</f>
        <v xml:space="preserve"> </v>
      </c>
      <c r="I150" s="280">
        <v>3</v>
      </c>
      <c r="J150" s="341" t="str">
        <f>'Council Own'!C63</f>
        <v>&lt;List Requirement Here&gt;</v>
      </c>
      <c r="K150" s="288" t="str">
        <f>IF('Council Own'!O63="A","A"," ")</f>
        <v xml:space="preserve"> </v>
      </c>
      <c r="M150" s="280">
        <v>3</v>
      </c>
      <c r="N150" s="341" t="str">
        <f>'Council Own'!C87</f>
        <v>&lt;List Requirement Here&gt;</v>
      </c>
      <c r="O150" s="288" t="str">
        <f>IF('Council Own'!O87="A","A"," ")</f>
        <v xml:space="preserve"> </v>
      </c>
      <c r="Q150" s="280">
        <v>3</v>
      </c>
      <c r="R150" s="341" t="str">
        <f>'Council Own'!C111</f>
        <v>&lt;List Requirement Here&gt;</v>
      </c>
      <c r="S150" s="288" t="str">
        <f>IF('Council Own'!O111="A","A"," ")</f>
        <v xml:space="preserve"> </v>
      </c>
    </row>
    <row r="151" spans="1:19" x14ac:dyDescent="0.2">
      <c r="A151" s="280">
        <v>1</v>
      </c>
      <c r="B151" s="341" t="str">
        <f>'Council Own'!C7</f>
        <v>&lt;List Requirement Here&gt;</v>
      </c>
      <c r="C151" s="288" t="str">
        <f>IF('Council Own'!O7="A","A"," ")</f>
        <v xml:space="preserve"> </v>
      </c>
      <c r="E151" s="280"/>
      <c r="F151" s="341" t="str">
        <f>'Council Own'!C40</f>
        <v>&lt;List Requirement Here&gt;</v>
      </c>
      <c r="G151" s="288" t="str">
        <f>IF('Council Own'!O40="A","A"," ")</f>
        <v xml:space="preserve"> </v>
      </c>
      <c r="I151" s="280"/>
      <c r="J151" s="341" t="str">
        <f>'Council Own'!C64</f>
        <v>&lt;List Requirement Here&gt;</v>
      </c>
      <c r="K151" s="288" t="str">
        <f>IF('Council Own'!O64="A","A"," ")</f>
        <v xml:space="preserve"> </v>
      </c>
      <c r="M151" s="280"/>
      <c r="N151" s="341" t="str">
        <f>'Council Own'!C88</f>
        <v>&lt;List Requirement Here&gt;</v>
      </c>
      <c r="O151" s="288" t="str">
        <f>IF('Council Own'!O88="A","A"," ")</f>
        <v xml:space="preserve"> </v>
      </c>
      <c r="Q151" s="280"/>
      <c r="R151" s="341" t="str">
        <f>'Council Own'!C112</f>
        <v>&lt;List Requirement Here&gt;</v>
      </c>
      <c r="S151" s="288" t="str">
        <f>IF('Council Own'!O112="A","A"," ")</f>
        <v xml:space="preserve"> </v>
      </c>
    </row>
    <row r="152" spans="1:19" x14ac:dyDescent="0.2">
      <c r="A152" s="280"/>
      <c r="B152" s="341" t="str">
        <f>'Council Own'!C8</f>
        <v>&lt;List Requirement Here&gt;</v>
      </c>
      <c r="C152" s="288" t="str">
        <f>IF('Council Own'!O8="A","A"," ")</f>
        <v xml:space="preserve"> </v>
      </c>
      <c r="E152" s="280"/>
      <c r="F152" s="341" t="str">
        <f>'Council Own'!C41</f>
        <v>&lt;List Requirement Here&gt;</v>
      </c>
      <c r="G152" s="288" t="str">
        <f>IF('Council Own'!O41="A","A"," ")</f>
        <v xml:space="preserve"> </v>
      </c>
      <c r="I152" s="280"/>
      <c r="J152" s="341" t="str">
        <f>'Council Own'!C65</f>
        <v>&lt;List Requirement Here&gt;</v>
      </c>
      <c r="K152" s="288" t="str">
        <f>IF('Council Own'!O65="A","A"," ")</f>
        <v xml:space="preserve"> </v>
      </c>
      <c r="M152" s="280"/>
      <c r="N152" s="341" t="str">
        <f>'Council Own'!C89</f>
        <v>&lt;List Requirement Here&gt;</v>
      </c>
      <c r="O152" s="288" t="str">
        <f>IF('Council Own'!O89="A","A"," ")</f>
        <v xml:space="preserve"> </v>
      </c>
      <c r="Q152" s="280"/>
      <c r="R152" s="341" t="str">
        <f>'Council Own'!C113</f>
        <v>&lt;List Requirement Here&gt;</v>
      </c>
      <c r="S152" s="288" t="str">
        <f>IF('Council Own'!O113="A","A"," ")</f>
        <v xml:space="preserve"> </v>
      </c>
    </row>
    <row r="153" spans="1:19" x14ac:dyDescent="0.2">
      <c r="A153" s="280"/>
      <c r="B153" s="341" t="str">
        <f>'Council Own'!C9</f>
        <v>&lt;List Requirement Here&gt;</v>
      </c>
      <c r="C153" s="288" t="str">
        <f>IF('Council Own'!O9="A","A"," ")</f>
        <v xml:space="preserve"> </v>
      </c>
      <c r="E153" s="280"/>
      <c r="F153" s="341" t="str">
        <f>'Council Own'!C42</f>
        <v>&lt;List Requirement Here&gt;</v>
      </c>
      <c r="G153" s="288" t="str">
        <f>IF('Council Own'!O42="A","A"," ")</f>
        <v xml:space="preserve"> </v>
      </c>
      <c r="I153" s="280"/>
      <c r="J153" s="341" t="str">
        <f>'Council Own'!C66</f>
        <v>&lt;List Requirement Here&gt;</v>
      </c>
      <c r="K153" s="288" t="str">
        <f>IF('Council Own'!O66="A","A"," ")</f>
        <v xml:space="preserve"> </v>
      </c>
      <c r="M153" s="280"/>
      <c r="N153" s="341" t="str">
        <f>'Council Own'!C90</f>
        <v>&lt;List Requirement Here&gt;</v>
      </c>
      <c r="O153" s="288" t="str">
        <f>IF('Council Own'!O90="A","A"," ")</f>
        <v xml:space="preserve"> </v>
      </c>
      <c r="Q153" s="280"/>
      <c r="R153" s="341" t="str">
        <f>'Council Own'!C114</f>
        <v>&lt;List Requirement Here&gt;</v>
      </c>
      <c r="S153" s="288" t="str">
        <f>IF('Council Own'!O114="A","A"," ")</f>
        <v xml:space="preserve"> </v>
      </c>
    </row>
    <row r="154" spans="1:19" x14ac:dyDescent="0.2">
      <c r="A154" s="280"/>
      <c r="B154" s="341" t="str">
        <f>'Council Own'!C10</f>
        <v>&lt;List Requirement Here&gt;</v>
      </c>
      <c r="C154" s="288" t="str">
        <f>IF('Council Own'!O10="A","A"," ")</f>
        <v xml:space="preserve"> </v>
      </c>
      <c r="E154" s="280">
        <v>4</v>
      </c>
      <c r="F154" s="341" t="str">
        <f>'Council Own'!C43</f>
        <v>&lt;List Requirement Here&gt;</v>
      </c>
      <c r="G154" s="288" t="str">
        <f>IF('Council Own'!O43="A","A"," ")</f>
        <v xml:space="preserve"> </v>
      </c>
      <c r="I154" s="280">
        <v>4</v>
      </c>
      <c r="J154" s="341" t="str">
        <f>'Council Own'!C67</f>
        <v>&lt;List Requirement Here&gt;</v>
      </c>
      <c r="K154" s="288" t="str">
        <f>IF('Council Own'!O67="A","A"," ")</f>
        <v xml:space="preserve"> </v>
      </c>
      <c r="M154" s="280">
        <v>4</v>
      </c>
      <c r="N154" s="341" t="str">
        <f>'Council Own'!C91</f>
        <v>&lt;List Requirement Here&gt;</v>
      </c>
      <c r="O154" s="288" t="str">
        <f>IF('Council Own'!O91="A","A"," ")</f>
        <v xml:space="preserve"> </v>
      </c>
      <c r="Q154" s="280">
        <v>4</v>
      </c>
      <c r="R154" s="341" t="str">
        <f>'Council Own'!C115</f>
        <v>&lt;List Requirement Here&gt;</v>
      </c>
      <c r="S154" s="288" t="str">
        <f>IF('Council Own'!O115="A","A"," ")</f>
        <v xml:space="preserve"> </v>
      </c>
    </row>
    <row r="155" spans="1:19" x14ac:dyDescent="0.2">
      <c r="A155" s="280">
        <v>2</v>
      </c>
      <c r="B155" s="341" t="str">
        <f>'Council Own'!C11</f>
        <v>&lt;List Requirement Here&gt;</v>
      </c>
      <c r="C155" s="288" t="str">
        <f>IF('Council Own'!O11="A","A"," ")</f>
        <v xml:space="preserve"> </v>
      </c>
      <c r="E155" s="280"/>
      <c r="F155" s="341" t="str">
        <f>'Council Own'!C44</f>
        <v>&lt;List Requirement Here&gt;</v>
      </c>
      <c r="G155" s="288" t="str">
        <f>IF('Council Own'!O44="A","A"," ")</f>
        <v xml:space="preserve"> </v>
      </c>
      <c r="I155" s="280"/>
      <c r="J155" s="341" t="str">
        <f>'Council Own'!C68</f>
        <v>&lt;List Requirement Here&gt;</v>
      </c>
      <c r="K155" s="288" t="str">
        <f>IF('Council Own'!O68="A","A"," ")</f>
        <v xml:space="preserve"> </v>
      </c>
      <c r="M155" s="280"/>
      <c r="N155" s="341" t="str">
        <f>'Council Own'!C92</f>
        <v>&lt;List Requirement Here&gt;</v>
      </c>
      <c r="O155" s="288" t="str">
        <f>IF('Council Own'!O92="A","A"," ")</f>
        <v xml:space="preserve"> </v>
      </c>
      <c r="Q155" s="280"/>
      <c r="R155" s="341" t="str">
        <f>'Council Own'!C116</f>
        <v>&lt;List Requirement Here&gt;</v>
      </c>
      <c r="S155" s="288" t="str">
        <f>IF('Council Own'!O116="A","A"," ")</f>
        <v xml:space="preserve"> </v>
      </c>
    </row>
    <row r="156" spans="1:19" x14ac:dyDescent="0.2">
      <c r="A156" s="280"/>
      <c r="B156" s="341" t="str">
        <f>'Council Own'!C12</f>
        <v>&lt;List Requirement Here&gt;</v>
      </c>
      <c r="C156" s="288" t="str">
        <f>IF('Council Own'!O12="A","A"," ")</f>
        <v xml:space="preserve"> </v>
      </c>
      <c r="E156" s="280"/>
      <c r="F156" s="341" t="str">
        <f>'Council Own'!C45</f>
        <v>&lt;List Requirement Here&gt;</v>
      </c>
      <c r="G156" s="288" t="str">
        <f>IF('Council Own'!O45="A","A"," ")</f>
        <v xml:space="preserve"> </v>
      </c>
      <c r="I156" s="280"/>
      <c r="J156" s="341" t="str">
        <f>'Council Own'!C69</f>
        <v>&lt;List Requirement Here&gt;</v>
      </c>
      <c r="K156" s="288" t="str">
        <f>IF('Council Own'!O69="A","A"," ")</f>
        <v xml:space="preserve"> </v>
      </c>
      <c r="M156" s="280"/>
      <c r="N156" s="341" t="str">
        <f>'Council Own'!C93</f>
        <v>&lt;List Requirement Here&gt;</v>
      </c>
      <c r="O156" s="288" t="str">
        <f>IF('Council Own'!O93="A","A"," ")</f>
        <v xml:space="preserve"> </v>
      </c>
      <c r="Q156" s="280"/>
      <c r="R156" s="341" t="str">
        <f>'Council Own'!C117</f>
        <v>&lt;List Requirement Here&gt;</v>
      </c>
      <c r="S156" s="288" t="str">
        <f>IF('Council Own'!O117="A","A"," ")</f>
        <v xml:space="preserve"> </v>
      </c>
    </row>
    <row r="157" spans="1:19" x14ac:dyDescent="0.2">
      <c r="A157" s="280"/>
      <c r="B157" s="341" t="str">
        <f>'Council Own'!C13</f>
        <v>&lt;List Requirement Here&gt;</v>
      </c>
      <c r="C157" s="288" t="str">
        <f>IF('Council Own'!O13="A","A"," ")</f>
        <v xml:space="preserve"> </v>
      </c>
      <c r="E157" s="280"/>
      <c r="F157" s="341" t="str">
        <f>'Council Own'!C46</f>
        <v>&lt;List Requirement Here&gt;</v>
      </c>
      <c r="G157" s="288" t="str">
        <f>IF('Council Own'!O46="A","A"," ")</f>
        <v xml:space="preserve"> </v>
      </c>
      <c r="I157" s="280"/>
      <c r="J157" s="341" t="str">
        <f>'Council Own'!C70</f>
        <v>&lt;List Requirement Here&gt;</v>
      </c>
      <c r="K157" s="288" t="str">
        <f>IF('Council Own'!O70="A","A"," ")</f>
        <v xml:space="preserve"> </v>
      </c>
      <c r="M157" s="280"/>
      <c r="N157" s="341" t="str">
        <f>'Council Own'!C94</f>
        <v>&lt;List Requirement Here&gt;</v>
      </c>
      <c r="O157" s="288" t="str">
        <f>IF('Council Own'!O94="A","A"," ")</f>
        <v xml:space="preserve"> </v>
      </c>
      <c r="Q157" s="280"/>
      <c r="R157" s="341" t="str">
        <f>'Council Own'!C118</f>
        <v>&lt;List Requirement Here&gt;</v>
      </c>
      <c r="S157" s="288" t="str">
        <f>IF('Council Own'!O118="A","A"," ")</f>
        <v xml:space="preserve"> </v>
      </c>
    </row>
    <row r="158" spans="1:19" x14ac:dyDescent="0.2">
      <c r="A158" s="280"/>
      <c r="B158" s="341" t="str">
        <f>'Council Own'!C14</f>
        <v>&lt;List Requirement Here&gt;</v>
      </c>
      <c r="C158" s="288" t="str">
        <f>IF('Council Own'!O14="A","A"," ")</f>
        <v xml:space="preserve"> </v>
      </c>
      <c r="E158" s="280">
        <v>5</v>
      </c>
      <c r="F158" s="341" t="str">
        <f>'Council Own'!C47</f>
        <v>&lt;List Requirement Here&gt;</v>
      </c>
      <c r="G158" s="288" t="str">
        <f>IF('Council Own'!O47="A","A"," ")</f>
        <v xml:space="preserve"> </v>
      </c>
      <c r="I158" s="280">
        <v>5</v>
      </c>
      <c r="J158" s="341" t="str">
        <f>'Council Own'!C71</f>
        <v>&lt;List Requirement Here&gt;</v>
      </c>
      <c r="K158" s="288" t="str">
        <f>IF('Council Own'!O71="A","A"," ")</f>
        <v xml:space="preserve"> </v>
      </c>
      <c r="M158" s="280">
        <v>5</v>
      </c>
      <c r="N158" s="341" t="str">
        <f>'Council Own'!C95</f>
        <v>&lt;List Requirement Here&gt;</v>
      </c>
      <c r="O158" s="288" t="str">
        <f>IF('Council Own'!O95="A","A"," ")</f>
        <v xml:space="preserve"> </v>
      </c>
      <c r="Q158" s="280">
        <v>5</v>
      </c>
      <c r="R158" s="341" t="str">
        <f>'Council Own'!C119</f>
        <v>&lt;List Requirement Here&gt;</v>
      </c>
      <c r="S158" s="288" t="str">
        <f>IF('Council Own'!O119="A","A"," ")</f>
        <v xml:space="preserve"> </v>
      </c>
    </row>
    <row r="159" spans="1:19" x14ac:dyDescent="0.2">
      <c r="A159" s="280">
        <v>3</v>
      </c>
      <c r="B159" s="341" t="str">
        <f>'Council Own'!C15</f>
        <v>&lt;List Requirement Here&gt;</v>
      </c>
      <c r="C159" s="288" t="str">
        <f>IF('Council Own'!O15="A","A"," ")</f>
        <v xml:space="preserve"> </v>
      </c>
      <c r="E159" s="280"/>
      <c r="F159" s="341" t="str">
        <f>'Council Own'!C48</f>
        <v>&lt;List Requirement Here&gt;</v>
      </c>
      <c r="G159" s="288" t="str">
        <f>IF('Council Own'!O48="A","A"," ")</f>
        <v xml:space="preserve"> </v>
      </c>
      <c r="I159" s="280"/>
      <c r="J159" s="341" t="str">
        <f>'Council Own'!C72</f>
        <v>&lt;List Requirement Here&gt;</v>
      </c>
      <c r="K159" s="288" t="str">
        <f>IF('Council Own'!O72="A","A"," ")</f>
        <v xml:space="preserve"> </v>
      </c>
      <c r="M159" s="280"/>
      <c r="N159" s="341" t="str">
        <f>'Council Own'!C96</f>
        <v>&lt;List Requirement Here&gt;</v>
      </c>
      <c r="O159" s="288" t="str">
        <f>IF('Council Own'!O96="A","A"," ")</f>
        <v xml:space="preserve"> </v>
      </c>
      <c r="Q159" s="280"/>
      <c r="R159" s="341" t="str">
        <f>'Council Own'!C120</f>
        <v>&lt;List Requirement Here&gt;</v>
      </c>
      <c r="S159" s="288" t="str">
        <f>IF('Council Own'!O120="A","A"," ")</f>
        <v xml:space="preserve"> </v>
      </c>
    </row>
    <row r="160" spans="1:19" x14ac:dyDescent="0.2">
      <c r="A160" s="280"/>
      <c r="B160" s="341" t="str">
        <f>'Council Own'!C16</f>
        <v>&lt;List Requirement Here&gt;</v>
      </c>
      <c r="C160" s="288" t="str">
        <f>IF('Council Own'!O16="A","A"," ")</f>
        <v xml:space="preserve"> </v>
      </c>
      <c r="E160" s="280"/>
      <c r="F160" s="341" t="str">
        <f>'Council Own'!C49</f>
        <v>&lt;List Requirement Here&gt;</v>
      </c>
      <c r="G160" s="288" t="str">
        <f>IF('Council Own'!O49="A","A"," ")</f>
        <v xml:space="preserve"> </v>
      </c>
      <c r="I160" s="280"/>
      <c r="J160" s="341" t="str">
        <f>'Council Own'!C73</f>
        <v>&lt;List Requirement Here&gt;</v>
      </c>
      <c r="K160" s="288" t="str">
        <f>IF('Council Own'!O73="A","A"," ")</f>
        <v xml:space="preserve"> </v>
      </c>
      <c r="M160" s="280"/>
      <c r="N160" s="341" t="str">
        <f>'Council Own'!C97</f>
        <v>&lt;List Requirement Here&gt;</v>
      </c>
      <c r="O160" s="288" t="str">
        <f>IF('Council Own'!O97="A","A"," ")</f>
        <v xml:space="preserve"> </v>
      </c>
      <c r="Q160" s="280"/>
      <c r="R160" s="341" t="str">
        <f>'Council Own'!C121</f>
        <v>&lt;List Requirement Here&gt;</v>
      </c>
      <c r="S160" s="288" t="str">
        <f>IF('Council Own'!O121="A","A"," ")</f>
        <v xml:space="preserve"> </v>
      </c>
    </row>
    <row r="161" spans="1:19" x14ac:dyDescent="0.2">
      <c r="A161" s="280"/>
      <c r="B161" s="341" t="str">
        <f>'Council Own'!C17</f>
        <v>&lt;List Requirement Here&gt;</v>
      </c>
      <c r="C161" s="288" t="str">
        <f>IF('Council Own'!O17="A","A"," ")</f>
        <v xml:space="preserve"> </v>
      </c>
      <c r="E161" s="280"/>
      <c r="F161" s="341" t="str">
        <f>'Council Own'!C50</f>
        <v>&lt;List Requirement Here&gt;</v>
      </c>
      <c r="G161" s="288" t="str">
        <f>IF('Council Own'!O50="A","A"," ")</f>
        <v xml:space="preserve"> </v>
      </c>
      <c r="I161" s="280"/>
      <c r="J161" s="341" t="str">
        <f>'Council Own'!C74</f>
        <v>&lt;List Requirement Here&gt;</v>
      </c>
      <c r="K161" s="288" t="str">
        <f>IF('Council Own'!O68="A","A"," ")</f>
        <v xml:space="preserve"> </v>
      </c>
      <c r="M161" s="280"/>
      <c r="N161" s="341" t="str">
        <f>'Council Own'!C98</f>
        <v>&lt;List Requirement Here&gt;</v>
      </c>
      <c r="O161" s="288" t="str">
        <f>IF('Council Own'!O98="A","A"," ")</f>
        <v xml:space="preserve"> </v>
      </c>
      <c r="Q161" s="280"/>
      <c r="R161" s="341" t="str">
        <f>'Council Own'!C122</f>
        <v>&lt;List Requirement Here&gt;</v>
      </c>
      <c r="S161" s="288" t="str">
        <f>IF('Council Own'!O122="A","A"," ")</f>
        <v xml:space="preserve"> </v>
      </c>
    </row>
    <row r="162" spans="1:19" x14ac:dyDescent="0.2">
      <c r="A162" s="280"/>
      <c r="B162" s="341" t="str">
        <f>'Council Own'!C18</f>
        <v>&lt;List Requirement Here&gt;</v>
      </c>
      <c r="C162" s="288" t="str">
        <f>IF('Council Own'!O18="A","A"," ")</f>
        <v xml:space="preserve"> </v>
      </c>
    </row>
    <row r="163" spans="1:19" x14ac:dyDescent="0.2">
      <c r="A163" s="280">
        <v>4</v>
      </c>
      <c r="B163" s="341" t="str">
        <f>'Council Own'!C19</f>
        <v>&lt;List Requirement Here&gt;</v>
      </c>
      <c r="C163" s="288" t="str">
        <f>IF('Council Own'!O19="A","A","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Own'!O20="A","A"," ")</f>
        <v xml:space="preserve"> </v>
      </c>
      <c r="F164" s="495" t="str">
        <f>'Fun Patches'!C5</f>
        <v>&lt;List Patch Here&gt;</v>
      </c>
      <c r="G164" s="496"/>
      <c r="H164" s="281" t="str">
        <f>IF('Fun Patches'!O5="A","A"," ")</f>
        <v xml:space="preserve"> </v>
      </c>
      <c r="J164" s="487" t="str">
        <f>'Fun Patches'!C24</f>
        <v>&lt;List Patch Here&gt;</v>
      </c>
      <c r="K164" s="488"/>
      <c r="L164" s="288" t="str">
        <f>IF('Fun Patches'!O24="A","A"," ")</f>
        <v xml:space="preserve"> </v>
      </c>
      <c r="N164" s="487" t="str">
        <f>'Fun Patches'!C43</f>
        <v>&lt;List Patch Here&gt;</v>
      </c>
      <c r="O164" s="488"/>
      <c r="P164" s="288" t="str">
        <f>IF('Fun Patches'!O43="A","A"," ")</f>
        <v xml:space="preserve"> </v>
      </c>
    </row>
    <row r="165" spans="1:19" x14ac:dyDescent="0.2">
      <c r="A165" s="280"/>
      <c r="B165" s="341" t="str">
        <f>'Council Own'!C21</f>
        <v>&lt;List Requirement Here&gt;</v>
      </c>
      <c r="C165" s="288" t="str">
        <f>IF('Council Own'!O21="A","A"," ")</f>
        <v xml:space="preserve"> </v>
      </c>
      <c r="F165" s="487" t="str">
        <f>'Fun Patches'!C6</f>
        <v>&lt;List Patch Here&gt;</v>
      </c>
      <c r="G165" s="488"/>
      <c r="H165" s="288" t="str">
        <f>IF('Fun Patches'!O6="A","A"," ")</f>
        <v xml:space="preserve"> </v>
      </c>
      <c r="J165" s="487" t="str">
        <f>'Fun Patches'!C25</f>
        <v>&lt;List Patch Here&gt;</v>
      </c>
      <c r="K165" s="488"/>
      <c r="L165" s="288" t="str">
        <f>IF('Fun Patches'!O25="A","A"," ")</f>
        <v xml:space="preserve"> </v>
      </c>
      <c r="N165" s="487" t="str">
        <f>'Fun Patches'!C44</f>
        <v>&lt;List Patch Here&gt;</v>
      </c>
      <c r="O165" s="488"/>
      <c r="P165" s="288" t="str">
        <f>IF('Fun Patches'!O44="A","A"," ")</f>
        <v xml:space="preserve"> </v>
      </c>
    </row>
    <row r="166" spans="1:19" x14ac:dyDescent="0.2">
      <c r="A166" s="280"/>
      <c r="B166" s="341" t="str">
        <f>'Council Own'!C22</f>
        <v>&lt;List Requirement Here&gt;</v>
      </c>
      <c r="C166" s="288" t="str">
        <f>IF('Council Own'!O22="A","A"," ")</f>
        <v xml:space="preserve"> </v>
      </c>
      <c r="F166" s="487" t="str">
        <f>'Fun Patches'!C7</f>
        <v>&lt;List Patch Here&gt;</v>
      </c>
      <c r="G166" s="488"/>
      <c r="H166" s="288" t="str">
        <f>IF('Fun Patches'!O7="A","A"," ")</f>
        <v xml:space="preserve"> </v>
      </c>
      <c r="J166" s="487" t="str">
        <f>'Fun Patches'!C26</f>
        <v>&lt;List Patch Here&gt;</v>
      </c>
      <c r="K166" s="488"/>
      <c r="L166" s="288" t="str">
        <f>IF('Fun Patches'!O26="A","A"," ")</f>
        <v xml:space="preserve"> </v>
      </c>
      <c r="N166" s="487" t="str">
        <f>'Fun Patches'!C45</f>
        <v>&lt;List Patch Here&gt;</v>
      </c>
      <c r="O166" s="488"/>
      <c r="P166" s="288" t="str">
        <f>IF('Fun Patches'!O45="A","A"," ")</f>
        <v xml:space="preserve"> </v>
      </c>
    </row>
    <row r="167" spans="1:19" x14ac:dyDescent="0.2">
      <c r="A167" s="280">
        <v>5</v>
      </c>
      <c r="B167" s="341" t="str">
        <f>'Council Own'!C23</f>
        <v>&lt;List Requirement Here&gt;</v>
      </c>
      <c r="C167" s="288" t="str">
        <f>IF('Council Own'!O23="A","A"," ")</f>
        <v xml:space="preserve"> </v>
      </c>
      <c r="F167" s="487" t="str">
        <f>'Fun Patches'!C8</f>
        <v>&lt;List Patch Here&gt;</v>
      </c>
      <c r="G167" s="488"/>
      <c r="H167" s="288" t="str">
        <f>IF('Fun Patches'!O8="A","A"," ")</f>
        <v xml:space="preserve"> </v>
      </c>
      <c r="J167" s="487" t="str">
        <f>'Fun Patches'!C27</f>
        <v>&lt;List Patch Here&gt;</v>
      </c>
      <c r="K167" s="488"/>
      <c r="L167" s="288" t="str">
        <f>IF('Fun Patches'!O27="A","A"," ")</f>
        <v xml:space="preserve"> </v>
      </c>
      <c r="N167" s="487" t="str">
        <f>'Fun Patches'!C46</f>
        <v>&lt;List Patch Here&gt;</v>
      </c>
      <c r="O167" s="488"/>
      <c r="P167" s="288" t="str">
        <f>IF('Fun Patches'!O46="A","A"," ")</f>
        <v xml:space="preserve"> </v>
      </c>
    </row>
    <row r="168" spans="1:19" x14ac:dyDescent="0.2">
      <c r="A168" s="280"/>
      <c r="B168" s="341" t="str">
        <f>'Council Own'!C24</f>
        <v>&lt;List Requirement Here&gt;</v>
      </c>
      <c r="C168" s="288" t="str">
        <f>IF('Council Own'!O24="A","A"," ")</f>
        <v xml:space="preserve"> </v>
      </c>
      <c r="F168" s="487" t="str">
        <f>'Fun Patches'!C9</f>
        <v>&lt;List Patch Here&gt;</v>
      </c>
      <c r="G168" s="488"/>
      <c r="H168" s="288" t="str">
        <f>IF('Fun Patches'!O9="A","A"," ")</f>
        <v xml:space="preserve"> </v>
      </c>
      <c r="J168" s="487" t="str">
        <f>'Fun Patches'!C28</f>
        <v>&lt;List Patch Here&gt;</v>
      </c>
      <c r="K168" s="488"/>
      <c r="L168" s="288" t="str">
        <f>IF('Fun Patches'!O28="A","A"," ")</f>
        <v xml:space="preserve"> </v>
      </c>
      <c r="N168" s="495" t="str">
        <f>'Fun Patches'!C47</f>
        <v>&lt;List Patch Here&gt;</v>
      </c>
      <c r="O168" s="496"/>
      <c r="P168" s="281" t="str">
        <f>IF('Fun Patches'!O47="A","A"," ")</f>
        <v xml:space="preserve"> </v>
      </c>
    </row>
    <row r="169" spans="1:19" x14ac:dyDescent="0.2">
      <c r="A169" s="280"/>
      <c r="B169" s="341" t="str">
        <f>'Council Own'!C25</f>
        <v>&lt;List Requirement Here&gt;</v>
      </c>
      <c r="C169" s="288" t="str">
        <f>IF('Council Own'!O25="A","A"," ")</f>
        <v xml:space="preserve"> </v>
      </c>
      <c r="F169" s="487" t="str">
        <f>'Fun Patches'!C10</f>
        <v>&lt;List Patch Here&gt;</v>
      </c>
      <c r="G169" s="488"/>
      <c r="H169" s="288" t="str">
        <f>IF('Fun Patches'!O10="A","A"," ")</f>
        <v xml:space="preserve"> </v>
      </c>
      <c r="J169" s="487" t="str">
        <f>'Fun Patches'!C29</f>
        <v>&lt;List Patch Here&gt;</v>
      </c>
      <c r="K169" s="488"/>
      <c r="L169" s="288" t="str">
        <f>IF('Fun Patches'!O29="A","A"," ")</f>
        <v xml:space="preserve"> </v>
      </c>
      <c r="N169" s="487" t="str">
        <f>'Fun Patches'!C48</f>
        <v>&lt;List Patch Here&gt;</v>
      </c>
      <c r="O169" s="488"/>
      <c r="P169" s="288" t="str">
        <f>IF('Fun Patches'!O48="A","A"," ")</f>
        <v xml:space="preserve"> </v>
      </c>
    </row>
    <row r="170" spans="1:19" ht="12.75" customHeight="1" x14ac:dyDescent="0.2">
      <c r="A170" s="280"/>
      <c r="B170" s="341" t="str">
        <f>'Council Own'!C26</f>
        <v>&lt;List Requirement Here&gt;</v>
      </c>
      <c r="C170" s="288" t="str">
        <f>IF('Council Own'!O26="A","A"," ")</f>
        <v xml:space="preserve"> </v>
      </c>
      <c r="F170" s="487" t="str">
        <f>'Fun Patches'!C11</f>
        <v>&lt;List Patch Here&gt;</v>
      </c>
      <c r="G170" s="488"/>
      <c r="H170" s="288" t="str">
        <f>IF('Fun Patches'!O11="A","A"," ")</f>
        <v xml:space="preserve"> </v>
      </c>
      <c r="J170" s="487" t="str">
        <f>'Fun Patches'!C30</f>
        <v>&lt;List Patch Here&gt;</v>
      </c>
      <c r="K170" s="488"/>
      <c r="L170" s="288" t="str">
        <f>IF('Fun Patches'!O30="A","A"," ")</f>
        <v xml:space="preserve"> </v>
      </c>
      <c r="N170" s="487" t="str">
        <f>'Fun Patches'!C49</f>
        <v>&lt;List Patch Here&gt;</v>
      </c>
      <c r="O170" s="488"/>
      <c r="P170" s="288" t="str">
        <f>IF('Fun Patches'!O49="A","A"," ")</f>
        <v xml:space="preserve"> </v>
      </c>
    </row>
    <row r="171" spans="1:19" ht="12.75" customHeight="1" x14ac:dyDescent="0.2">
      <c r="F171" s="487" t="str">
        <f>'Fun Patches'!C12</f>
        <v>&lt;List Patch Here&gt;</v>
      </c>
      <c r="G171" s="488"/>
      <c r="H171" s="288" t="str">
        <f>IF('Fun Patches'!O12="A","A"," ")</f>
        <v xml:space="preserve"> </v>
      </c>
      <c r="J171" s="487" t="str">
        <f>'Fun Patches'!C31</f>
        <v>&lt;List Patch Here&gt;</v>
      </c>
      <c r="K171" s="488"/>
      <c r="L171" s="288" t="str">
        <f>IF('Fun Patches'!O31="A","A"," ")</f>
        <v xml:space="preserve"> </v>
      </c>
      <c r="N171" s="487" t="str">
        <f>'Fun Patches'!C50</f>
        <v>&lt;List Patch Here&gt;</v>
      </c>
      <c r="O171" s="488"/>
      <c r="P171" s="288" t="str">
        <f>IF('Fun Patches'!O50="A","A"," ")</f>
        <v xml:space="preserve"> </v>
      </c>
    </row>
    <row r="172" spans="1:19" x14ac:dyDescent="0.2">
      <c r="A172" s="509" t="s">
        <v>81</v>
      </c>
      <c r="B172" s="510"/>
      <c r="C172" s="510"/>
      <c r="F172" s="487" t="str">
        <f>'Fun Patches'!C13</f>
        <v>&lt;List Patch Here&gt;</v>
      </c>
      <c r="G172" s="488"/>
      <c r="H172" s="288" t="str">
        <f>IF('Fun Patches'!O13="A","A"," ")</f>
        <v xml:space="preserve"> </v>
      </c>
      <c r="J172" s="487" t="str">
        <f>'Fun Patches'!C32</f>
        <v>&lt;List Patch Here&gt;</v>
      </c>
      <c r="K172" s="488"/>
      <c r="L172" s="288" t="str">
        <f>IF('Fun Patches'!O32="A","A"," ")</f>
        <v xml:space="preserve"> </v>
      </c>
      <c r="N172" s="487" t="str">
        <f>'Fun Patches'!C51</f>
        <v>&lt;List Patch Here&gt;</v>
      </c>
      <c r="O172" s="488"/>
      <c r="P172" s="288" t="str">
        <f>IF('Fun Patches'!O51="A","A"," ")</f>
        <v xml:space="preserve"> </v>
      </c>
    </row>
    <row r="173" spans="1:19" x14ac:dyDescent="0.2">
      <c r="A173" s="500" t="s">
        <v>82</v>
      </c>
      <c r="B173" s="501"/>
      <c r="C173" s="502"/>
      <c r="F173" s="487" t="str">
        <f>'Fun Patches'!C14</f>
        <v>&lt;List Patch Here&gt;</v>
      </c>
      <c r="G173" s="488"/>
      <c r="H173" s="288" t="str">
        <f>IF('Fun Patches'!O14="A","A"," ")</f>
        <v xml:space="preserve"> </v>
      </c>
      <c r="J173" s="487" t="str">
        <f>'Fun Patches'!C33</f>
        <v>&lt;List Patch Here&gt;</v>
      </c>
      <c r="K173" s="488"/>
      <c r="L173" s="288" t="str">
        <f>IF('Fun Patches'!O33="A","A"," ")</f>
        <v xml:space="preserve"> </v>
      </c>
      <c r="N173" s="487" t="str">
        <f>'Fun Patches'!C52</f>
        <v>&lt;List Patch Here&gt;</v>
      </c>
      <c r="O173" s="488"/>
      <c r="P173" s="288" t="str">
        <f>IF('Fun Patches'!O52="A","A"," ")</f>
        <v xml:space="preserve"> </v>
      </c>
    </row>
    <row r="174" spans="1:19" x14ac:dyDescent="0.2">
      <c r="A174" s="500" t="s">
        <v>83</v>
      </c>
      <c r="B174" s="501"/>
      <c r="C174" s="502"/>
      <c r="F174" s="487" t="str">
        <f>'Fun Patches'!C15</f>
        <v>&lt;List Patch Here&gt;</v>
      </c>
      <c r="G174" s="488"/>
      <c r="H174" s="288" t="str">
        <f>IF('Fun Patches'!O15="A","A"," ")</f>
        <v xml:space="preserve"> </v>
      </c>
      <c r="J174" s="487" t="str">
        <f>'Fun Patches'!C34</f>
        <v>&lt;List Patch Here&gt;</v>
      </c>
      <c r="K174" s="488"/>
      <c r="L174" s="288" t="str">
        <f>IF('Fun Patches'!O34="A","A"," ")</f>
        <v xml:space="preserve"> </v>
      </c>
      <c r="N174" s="487" t="str">
        <f>'Fun Patches'!C53</f>
        <v>&lt;List Patch Here&gt;</v>
      </c>
      <c r="O174" s="488"/>
      <c r="P174" s="288" t="str">
        <f>IF('Fun Patches'!O53="A","A"," ")</f>
        <v xml:space="preserve"> </v>
      </c>
    </row>
    <row r="175" spans="1:19" x14ac:dyDescent="0.2">
      <c r="A175" s="497" t="s">
        <v>84</v>
      </c>
      <c r="B175" s="498"/>
      <c r="C175" s="499"/>
      <c r="F175" s="487" t="str">
        <f>'Fun Patches'!C16</f>
        <v>&lt;List Patch Here&gt;</v>
      </c>
      <c r="G175" s="488"/>
      <c r="H175" s="288" t="str">
        <f>IF('Fun Patches'!O16="A","A"," ")</f>
        <v xml:space="preserve"> </v>
      </c>
      <c r="J175" s="487" t="str">
        <f>'Fun Patches'!C35</f>
        <v>&lt;List Patch Here&gt;</v>
      </c>
      <c r="K175" s="488"/>
      <c r="L175" s="288" t="str">
        <f>IF('Fun Patches'!O35="A","A"," ")</f>
        <v xml:space="preserve"> </v>
      </c>
      <c r="N175" s="487" t="str">
        <f>'Fun Patches'!C54</f>
        <v>&lt;List Patch Here&gt;</v>
      </c>
      <c r="O175" s="488"/>
      <c r="P175" s="288" t="str">
        <f>IF('Fun Patches'!O54="A","A"," ")</f>
        <v xml:space="preserve"> </v>
      </c>
    </row>
    <row r="176" spans="1:19" x14ac:dyDescent="0.2">
      <c r="F176" s="495" t="str">
        <f>'Fun Patches'!C17</f>
        <v>&lt;List Patch Here&gt;</v>
      </c>
      <c r="G176" s="496"/>
      <c r="H176" s="281" t="str">
        <f>IF('Fun Patches'!O17="A","A"," ")</f>
        <v xml:space="preserve"> </v>
      </c>
      <c r="J176" s="487" t="str">
        <f>'Fun Patches'!C36</f>
        <v>&lt;List Patch Here&gt;</v>
      </c>
      <c r="K176" s="488"/>
      <c r="L176" s="288" t="str">
        <f>IF('Fun Patches'!O36="A","A"," ")</f>
        <v xml:space="preserve"> </v>
      </c>
    </row>
    <row r="177" spans="6:12" x14ac:dyDescent="0.2">
      <c r="F177" s="487" t="str">
        <f>'Fun Patches'!C18</f>
        <v>&lt;List Patch Here&gt;</v>
      </c>
      <c r="G177" s="488"/>
      <c r="H177" s="288" t="str">
        <f>IF('Fun Patches'!O18="A","A"," ")</f>
        <v xml:space="preserve"> </v>
      </c>
      <c r="J177" s="487" t="str">
        <f>'Fun Patches'!C37</f>
        <v>&lt;List Patch Here&gt;</v>
      </c>
      <c r="K177" s="488"/>
      <c r="L177" s="288" t="str">
        <f>IF('Fun Patches'!O37="A","A"," ")</f>
        <v xml:space="preserve"> </v>
      </c>
    </row>
    <row r="178" spans="6:12" x14ac:dyDescent="0.2">
      <c r="F178" s="487" t="str">
        <f>'Fun Patches'!C19</f>
        <v>&lt;List Patch Here&gt;</v>
      </c>
      <c r="G178" s="488"/>
      <c r="H178" s="288" t="str">
        <f>IF('Fun Patches'!O19="A","A"," ")</f>
        <v xml:space="preserve"> </v>
      </c>
      <c r="J178" s="487" t="str">
        <f>'Fun Patches'!C38</f>
        <v>&lt;List Patch Here&gt;</v>
      </c>
      <c r="K178" s="488"/>
      <c r="L178" s="288" t="str">
        <f>IF('Fun Patches'!O38="A","A"," ")</f>
        <v xml:space="preserve"> </v>
      </c>
    </row>
    <row r="179" spans="6:12" x14ac:dyDescent="0.2">
      <c r="F179" s="487" t="str">
        <f>'Fun Patches'!C20</f>
        <v>&lt;List Patch Here&gt;</v>
      </c>
      <c r="G179" s="488"/>
      <c r="H179" s="288" t="str">
        <f>IF('Fun Patches'!O20="A","A"," ")</f>
        <v xml:space="preserve"> </v>
      </c>
      <c r="J179" s="487" t="str">
        <f>'Fun Patches'!C39</f>
        <v>&lt;List Patch Here&gt;</v>
      </c>
      <c r="K179" s="488"/>
      <c r="L179" s="288" t="str">
        <f>IF('Fun Patches'!O39="A","A"," ")</f>
        <v xml:space="preserve"> </v>
      </c>
    </row>
    <row r="180" spans="6:12" x14ac:dyDescent="0.2">
      <c r="F180" s="487" t="str">
        <f>'Fun Patches'!C21</f>
        <v>&lt;List Patch Here&gt;</v>
      </c>
      <c r="G180" s="488"/>
      <c r="H180" s="288" t="str">
        <f>IF('Fun Patches'!O21="A","A"," ")</f>
        <v xml:space="preserve"> </v>
      </c>
      <c r="J180" s="487" t="str">
        <f>'Fun Patches'!C40</f>
        <v>&lt;List Patch Here&gt;</v>
      </c>
      <c r="K180" s="488"/>
      <c r="L180" s="288" t="str">
        <f>IF('Fun Patches'!O40="A","A"," ")</f>
        <v xml:space="preserve"> </v>
      </c>
    </row>
    <row r="181" spans="6:12" x14ac:dyDescent="0.2">
      <c r="F181" s="487" t="str">
        <f>'Fun Patches'!C22</f>
        <v>&lt;List Patch Here&gt;</v>
      </c>
      <c r="G181" s="488"/>
      <c r="H181" s="288" t="str">
        <f>IF('Fun Patches'!O22="A","A"," ")</f>
        <v xml:space="preserve"> </v>
      </c>
      <c r="J181" s="487" t="str">
        <f>'Fun Patches'!C41</f>
        <v>&lt;List Patch Here&gt;</v>
      </c>
      <c r="K181" s="488"/>
      <c r="L181" s="288" t="str">
        <f>IF('Fun Patches'!O41="A","A"," ")</f>
        <v xml:space="preserve"> </v>
      </c>
    </row>
    <row r="182" spans="6:12" x14ac:dyDescent="0.2">
      <c r="F182" s="487" t="str">
        <f>'Fun Patches'!C23</f>
        <v>&lt;List Patch Here&gt;</v>
      </c>
      <c r="G182" s="488"/>
      <c r="H182" s="288" t="str">
        <f>IF('Fun Patches'!O23="A","A"," ")</f>
        <v xml:space="preserve"> </v>
      </c>
      <c r="J182" s="487" t="str">
        <f>'Fun Patches'!C42</f>
        <v>&lt;List Patch Here&gt;</v>
      </c>
      <c r="K182" s="488"/>
      <c r="L182" s="288" t="str">
        <f>IF('Fun Patches'!O42="A","A","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PSOiZuZdoHGuN5LNMViHleAbf3UqQV1qYNwE9rkEq1upYutnHqQ5uB7pSk8vCBHnRa56HTBzGtDSQA56iS031w==" saltValue="IfEcls/94bMLslsbUM+ovw==" spinCount="100000" sheet="1" objects="1" scenarios="1" selectLockedCells="1" selectUnlockedCells="1"/>
  <mergeCells count="162">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366"/>
  <sheetViews>
    <sheetView showGridLines="0" topLeftCell="A67" zoomScale="90" zoomScaleNormal="90" workbookViewId="0">
      <selection activeCell="C88" sqref="C88"/>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13</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IF(Badges!P58="A","A"," ")</f>
        <v xml:space="preserve"> </v>
      </c>
      <c r="I4" s="280"/>
      <c r="J4" s="283" t="str">
        <f>Badges!C132</f>
        <v>Make a pinch pot</v>
      </c>
      <c r="K4" s="281" t="str">
        <f>IF(Badges!P132="A","A"," ")</f>
        <v xml:space="preserve"> </v>
      </c>
      <c r="M4" s="280"/>
      <c r="N4" s="283" t="str">
        <f>Badges!C205</f>
        <v>GORP</v>
      </c>
      <c r="O4" s="281" t="str">
        <f>IF(Badges!P205="A","A"," ")</f>
        <v xml:space="preserve"> </v>
      </c>
      <c r="Q4" s="280"/>
      <c r="R4" s="283" t="str">
        <f>Badges!C279</f>
        <v>If you have a pet of your own, make</v>
      </c>
      <c r="S4" s="281" t="str">
        <f>IF(Badges!P279="A","A"," ")</f>
        <v xml:space="preserve"> </v>
      </c>
      <c r="T4" s="526"/>
      <c r="U4" s="526"/>
    </row>
    <row r="5" spans="1:21" ht="12.75" customHeight="1" x14ac:dyDescent="0.2">
      <c r="A5" s="514" t="str">
        <f>Summary!A5</f>
        <v>Computer Expert</v>
      </c>
      <c r="B5" s="515"/>
      <c r="C5" s="330" t="str">
        <f>IF(Badges!P28="C","C",IF(Badges!P28="P","P",""))</f>
        <v/>
      </c>
      <c r="E5" s="280"/>
      <c r="F5" s="283" t="str">
        <f>Badges!C59</f>
        <v>Ask a dancer for help</v>
      </c>
      <c r="G5" s="281" t="str">
        <f>IF(Badges!P59="A","A"," ")</f>
        <v xml:space="preserve"> </v>
      </c>
      <c r="I5" s="280"/>
      <c r="J5" s="283" t="str">
        <f>Badges!C133</f>
        <v>Make a coil pot</v>
      </c>
      <c r="K5" s="281" t="str">
        <f>IF(Badges!P133="A","A"," ")</f>
        <v xml:space="preserve"> </v>
      </c>
      <c r="M5" s="280"/>
      <c r="N5" s="283" t="str">
        <f>Badges!C206</f>
        <v>Make a "walking salad"</v>
      </c>
      <c r="O5" s="281" t="str">
        <f>IF(Badges!P206="A","A"," ")</f>
        <v xml:space="preserve"> </v>
      </c>
      <c r="Q5" s="280"/>
      <c r="R5" s="283" t="str">
        <f>Badges!C280</f>
        <v>Volunteer to feed someone else's</v>
      </c>
      <c r="S5" s="281" t="str">
        <f>IF(Badges!P280="A","A"," ")</f>
        <v xml:space="preserve"> </v>
      </c>
      <c r="T5" s="526"/>
      <c r="U5" s="526"/>
    </row>
    <row r="6" spans="1:21" ht="12.75" customHeight="1" x14ac:dyDescent="0.2">
      <c r="A6" s="503" t="str">
        <f>Summary!A6</f>
        <v>My Best Self</v>
      </c>
      <c r="B6" s="504"/>
      <c r="C6" s="282" t="str">
        <f>IF(Badges!P51="C","C",IF(Badges!P51="P","P",""))</f>
        <v/>
      </c>
      <c r="E6" s="280"/>
      <c r="F6" s="283" t="str">
        <f>Badges!C60</f>
        <v>Try "dancersise"</v>
      </c>
      <c r="G6" s="281" t="str">
        <f>IF(Badges!P60="A","A"," ")</f>
        <v xml:space="preserve"> </v>
      </c>
      <c r="I6" s="280"/>
      <c r="J6" s="283" t="str">
        <f>Badges!C134</f>
        <v>Make a slab pot</v>
      </c>
      <c r="K6" s="281" t="str">
        <f>IF(Badges!P134="A","A"," ")</f>
        <v xml:space="preserve"> </v>
      </c>
      <c r="M6" s="280"/>
      <c r="N6" s="283" t="str">
        <f>Badges!C207</f>
        <v>Bring a "nose-bag lunch"</v>
      </c>
      <c r="O6" s="281" t="str">
        <f>IF(Badges!P207="A","A"," ")</f>
        <v xml:space="preserve"> </v>
      </c>
      <c r="Q6" s="280"/>
      <c r="R6" s="283" t="str">
        <f>Badges!C281</f>
        <v>Make a pet budget for two pets</v>
      </c>
      <c r="S6" s="281" t="str">
        <f>IF(Badges!P281="A","A"," ")</f>
        <v xml:space="preserve"> </v>
      </c>
      <c r="T6" s="526"/>
      <c r="U6" s="526"/>
    </row>
    <row r="7" spans="1:21" x14ac:dyDescent="0.2">
      <c r="A7" s="503" t="str">
        <f>Summary!A7</f>
        <v>Dancer</v>
      </c>
      <c r="B7" s="504"/>
      <c r="C7" s="282" t="str">
        <f>IF(Badges!P74="C","C",IF(Badges!P74="P","P",""))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IF(Badges!P97="C","C",IF(Badges!P97="P","P",""))</f>
        <v/>
      </c>
      <c r="E8" s="280"/>
      <c r="F8" s="283" t="str">
        <f>Badges!C62</f>
        <v>Head to the studio</v>
      </c>
      <c r="G8" s="281" t="str">
        <f>IF(Badges!P62="A","A"," ")</f>
        <v xml:space="preserve"> </v>
      </c>
      <c r="I8" s="280"/>
      <c r="J8" s="283" t="str">
        <f>Badges!C136</f>
        <v>Decorate a tile</v>
      </c>
      <c r="K8" s="281" t="str">
        <f>IF(Badges!P136="A","A"," ")</f>
        <v xml:space="preserve"> </v>
      </c>
      <c r="M8" s="280"/>
      <c r="N8" s="283" t="str">
        <f>Badges!C209</f>
        <v>Have a scavenger hunt</v>
      </c>
      <c r="O8" s="281" t="str">
        <f>IF(Badges!P209="A","A"," ")</f>
        <v xml:space="preserve"> </v>
      </c>
      <c r="Q8" s="280">
        <v>1</v>
      </c>
      <c r="R8" s="283" t="str">
        <f>Badges!C285</f>
        <v>Try a scavenger hunt</v>
      </c>
      <c r="S8" s="294"/>
    </row>
    <row r="9" spans="1:21" x14ac:dyDescent="0.2">
      <c r="A9" s="512" t="str">
        <f>Summary!A9</f>
        <v>My Family Story</v>
      </c>
      <c r="B9" s="513"/>
      <c r="C9" s="329" t="str">
        <f>IF(Badges!P120="C","C",IF(Badges!P120="P","P",""))</f>
        <v/>
      </c>
      <c r="E9" s="280"/>
      <c r="F9" s="283" t="str">
        <f>Badges!C63</f>
        <v>Team up with an adult to find</v>
      </c>
      <c r="G9" s="281" t="str">
        <f>IF(Badges!P63="A","A"," ")</f>
        <v xml:space="preserve"> </v>
      </c>
      <c r="I9" s="280"/>
      <c r="J9" s="283" t="str">
        <f>Badges!C137</f>
        <v>Make a pinch or slab sculpture</v>
      </c>
      <c r="K9" s="281" t="str">
        <f>IF(Badges!P137="A","A"," ")</f>
        <v xml:space="preserve"> </v>
      </c>
      <c r="M9" s="280"/>
      <c r="N9" s="283" t="str">
        <f>Badges!C210</f>
        <v>Play "I Spy"</v>
      </c>
      <c r="O9" s="281" t="str">
        <f>IF(Badges!P210="A","A"," ")</f>
        <v xml:space="preserve"> </v>
      </c>
      <c r="Q9" s="280"/>
      <c r="R9" s="283" t="str">
        <f>Badges!C286</f>
        <v>Find it</v>
      </c>
      <c r="S9" s="281" t="str">
        <f>IF(Badges!P286="A","A"," ")</f>
        <v xml:space="preserve"> </v>
      </c>
    </row>
    <row r="10" spans="1:21" x14ac:dyDescent="0.2">
      <c r="A10" s="505" t="str">
        <f>Summary!A10</f>
        <v>It's Your Planet -- Love It!</v>
      </c>
      <c r="B10" s="505"/>
      <c r="C10" s="505"/>
      <c r="E10" s="280"/>
      <c r="F10" s="283" t="str">
        <f>Badges!C64</f>
        <v>Pretend you're a Girl Scout</v>
      </c>
      <c r="G10" s="281" t="str">
        <f>IF(Badges!P64="A","A"," ")</f>
        <v xml:space="preserve"> </v>
      </c>
      <c r="I10" s="280"/>
      <c r="J10" s="283" t="str">
        <f>Badges!C138</f>
        <v>Make beads for jewelry</v>
      </c>
      <c r="K10" s="281" t="str">
        <f>IF(Badges!P138="A","A"," ")</f>
        <v xml:space="preserve"> </v>
      </c>
      <c r="M10" s="280"/>
      <c r="N10" s="283" t="str">
        <f>Badges!C211</f>
        <v>Do a detective hike</v>
      </c>
      <c r="O10" s="281" t="str">
        <f>IF(Badges!P211="A","A"," ")</f>
        <v xml:space="preserve"> </v>
      </c>
      <c r="Q10" s="280"/>
      <c r="R10" s="283" t="str">
        <f>Badges!C287</f>
        <v>See it</v>
      </c>
      <c r="S10" s="281" t="str">
        <f>IF(Badges!P287="A","A"," ")</f>
        <v xml:space="preserve"> </v>
      </c>
    </row>
    <row r="11" spans="1:21" x14ac:dyDescent="0.2">
      <c r="A11" s="514" t="str">
        <f>Summary!A11</f>
        <v>Potter</v>
      </c>
      <c r="B11" s="515"/>
      <c r="C11" s="330" t="str">
        <f>IF(Badges!P144="C","C",IF(Badges!P144="P","P",""))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IF(Badges!P288="A","A"," ")</f>
        <v xml:space="preserve"> </v>
      </c>
    </row>
    <row r="12" spans="1:21" x14ac:dyDescent="0.2">
      <c r="A12" s="503" t="str">
        <f>Summary!A12</f>
        <v>Household Elf</v>
      </c>
      <c r="B12" s="504"/>
      <c r="C12" s="282" t="str">
        <f>IF(Badges!P167="C","C",IF(Badges!P167="P","P",""))</f>
        <v/>
      </c>
      <c r="E12" s="280"/>
      <c r="F12" s="283" t="str">
        <f>Badges!C66</f>
        <v>Create a special-occasion dance</v>
      </c>
      <c r="G12" s="281" t="str">
        <f>IF(Badges!P66="A","A"," ")</f>
        <v xml:space="preserve"> </v>
      </c>
      <c r="I12" s="280"/>
      <c r="J12" s="283" t="str">
        <f>Badges!C140</f>
        <v>Dip your pottery</v>
      </c>
      <c r="K12" s="281" t="str">
        <f>IF(Badges!P140="A","A","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IF(Badges!P190="C","C",IF(Badges!P190="P","P",""))</f>
        <v/>
      </c>
      <c r="E13" s="280"/>
      <c r="F13" s="283" t="str">
        <f>Badges!C67</f>
        <v>Use dance to tell a story</v>
      </c>
      <c r="G13" s="281" t="str">
        <f>IF(Badges!P67="A","A"," ")</f>
        <v xml:space="preserve"> </v>
      </c>
      <c r="I13" s="280"/>
      <c r="J13" s="283" t="str">
        <f>Badges!C141</f>
        <v>Paint on glaze</v>
      </c>
      <c r="K13" s="281" t="str">
        <f>IF(Badges!P141="A","A"," ")</f>
        <v xml:space="preserve"> </v>
      </c>
      <c r="M13" s="280"/>
      <c r="N13" s="283" t="str">
        <f>Badges!C216</f>
        <v>Set your alarm</v>
      </c>
      <c r="O13" s="281" t="str">
        <f>IF(Badges!P216="A","A"," ")</f>
        <v xml:space="preserve"> </v>
      </c>
      <c r="Q13" s="280"/>
      <c r="R13" s="283" t="str">
        <f>Badges!C290</f>
        <v>Get a clue</v>
      </c>
      <c r="S13" s="281" t="str">
        <f>IF(Badges!P290="A","A"," ")</f>
        <v xml:space="preserve"> </v>
      </c>
    </row>
    <row r="14" spans="1:21" x14ac:dyDescent="0.2">
      <c r="A14" s="503" t="str">
        <f>Summary!A14</f>
        <v>Hiker</v>
      </c>
      <c r="B14" s="504"/>
      <c r="C14" s="282" t="str">
        <f>IF(Badges!P213="C","C",IF(Badges!P213="P","P",""))</f>
        <v/>
      </c>
      <c r="E14" s="280"/>
      <c r="F14" s="283" t="str">
        <f>Badges!C68</f>
        <v>Make up a dance to your favorite</v>
      </c>
      <c r="G14" s="281" t="str">
        <f>IF(Badges!P68="A","A"," ")</f>
        <v xml:space="preserve"> </v>
      </c>
      <c r="I14" s="280"/>
      <c r="J14" s="283" t="str">
        <f>Badges!C142</f>
        <v>Sponge paint your pottery</v>
      </c>
      <c r="K14" s="281" t="str">
        <f>IF(Badges!P142="A","A"," ")</f>
        <v xml:space="preserve"> </v>
      </c>
      <c r="M14" s="280"/>
      <c r="N14" s="283" t="str">
        <f>Badges!C217</f>
        <v>Lay out your clothes</v>
      </c>
      <c r="O14" s="281" t="str">
        <f>IF(Badges!P217="A","A"," ")</f>
        <v xml:space="preserve"> </v>
      </c>
      <c r="Q14" s="280"/>
      <c r="R14" s="283" t="str">
        <f>Badges!C291</f>
        <v>Mystery box</v>
      </c>
      <c r="S14" s="281" t="str">
        <f>IF(Badges!P291="A","A"," ")</f>
        <v xml:space="preserve"> </v>
      </c>
    </row>
    <row r="15" spans="1:21" x14ac:dyDescent="0.2">
      <c r="A15" s="512" t="str">
        <f>Summary!A15</f>
        <v>My Great Day</v>
      </c>
      <c r="B15" s="513"/>
      <c r="C15" s="329" t="str">
        <f>IF(Badges!P236="C","C",IF(Badges!P236="P","P",""))</f>
        <v/>
      </c>
      <c r="E15" s="280">
        <v>5</v>
      </c>
      <c r="F15" s="283" t="str">
        <f>Badges!C69</f>
        <v>Show your moves</v>
      </c>
      <c r="G15" s="294"/>
      <c r="I15" s="489" t="str">
        <f>Badges!B145</f>
        <v>Household Elf</v>
      </c>
      <c r="J15" s="490"/>
      <c r="K15" s="490"/>
      <c r="M15" s="280"/>
      <c r="N15" s="283" t="str">
        <f>Badges!C218</f>
        <v>Make your bed</v>
      </c>
      <c r="O15" s="281" t="str">
        <f>IF(Badges!P218="A","A"," ")</f>
        <v xml:space="preserve"> </v>
      </c>
      <c r="Q15" s="280"/>
      <c r="R15" s="283" t="str">
        <f>Badges!C292</f>
        <v>Who's who</v>
      </c>
      <c r="S15" s="281" t="str">
        <f>IF(Badges!P292="A","A"," ")</f>
        <v xml:space="preserve"> </v>
      </c>
    </row>
    <row r="16" spans="1:21" x14ac:dyDescent="0.2">
      <c r="A16" s="505" t="str">
        <f>Summary!A16</f>
        <v>It's Your Story -- Tell It!</v>
      </c>
      <c r="B16" s="505"/>
      <c r="C16" s="505"/>
      <c r="E16" s="280"/>
      <c r="F16" s="283" t="str">
        <f>Badges!C70</f>
        <v>Throw a dance party</v>
      </c>
      <c r="G16" s="281" t="str">
        <f>IF(Badges!P70="A","A","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IF(Badges!P260="C","C",IF(Badges!P260="P","P",""))</f>
        <v/>
      </c>
      <c r="E17" s="280"/>
      <c r="F17" s="283" t="str">
        <f>Badges!C71</f>
        <v>Perform a dance show for your</v>
      </c>
      <c r="G17" s="281" t="str">
        <f>IF(Badges!P71="A","A"," ")</f>
        <v xml:space="preserve"> </v>
      </c>
      <c r="I17" s="280"/>
      <c r="J17" s="283" t="str">
        <f>Badges!C147</f>
        <v>Be a light-saver</v>
      </c>
      <c r="K17" s="281" t="str">
        <f>IF(Badges!P146="A","A"," ")</f>
        <v xml:space="preserve"> </v>
      </c>
      <c r="M17" s="280"/>
      <c r="N17" s="283" t="str">
        <f>Badges!C220</f>
        <v>Sort your school supplies</v>
      </c>
      <c r="O17" s="281" t="str">
        <f>IF(Badges!P220="A","A"," ")</f>
        <v xml:space="preserve"> </v>
      </c>
      <c r="Q17" s="280"/>
      <c r="R17" s="283" t="str">
        <f>Badges!C294</f>
        <v>Pin the tail on…</v>
      </c>
      <c r="S17" s="281" t="str">
        <f>IF(Badges!P294="A","A"," ")</f>
        <v xml:space="preserve"> </v>
      </c>
    </row>
    <row r="18" spans="1:19" x14ac:dyDescent="0.2">
      <c r="A18" s="503" t="str">
        <f>Summary!A18</f>
        <v>Pets</v>
      </c>
      <c r="B18" s="504"/>
      <c r="C18" s="282" t="str">
        <f>IF(Badges!P283="C","C",IF(Badges!P283="P","P",""))</f>
        <v/>
      </c>
      <c r="E18" s="280"/>
      <c r="F18" s="283" t="str">
        <f>Badges!C72</f>
        <v>Perform a dance for your family</v>
      </c>
      <c r="G18" s="281" t="str">
        <f>IF(Badges!P72="A","A"," ")</f>
        <v xml:space="preserve"> </v>
      </c>
      <c r="I18" s="280"/>
      <c r="J18" s="283" t="str">
        <f>Badges!C148</f>
        <v>Go on an energy scavenger hunt</v>
      </c>
      <c r="K18" s="281" t="str">
        <f>IF(Badges!P147="A","A"," ")</f>
        <v xml:space="preserve"> </v>
      </c>
      <c r="M18" s="280"/>
      <c r="N18" s="283" t="str">
        <f>Badges!C221</f>
        <v>Make and label play-stuff bins</v>
      </c>
      <c r="O18" s="281" t="str">
        <f>IF(Badges!P221="A","A"," ")</f>
        <v xml:space="preserve"> </v>
      </c>
      <c r="Q18" s="280"/>
      <c r="R18" s="283" t="str">
        <f>Badges!C295</f>
        <v>Heat things up</v>
      </c>
      <c r="S18" s="281" t="str">
        <f>IF(Badges!P295="A","A"," ")</f>
        <v xml:space="preserve"> </v>
      </c>
    </row>
    <row r="19" spans="1:19" x14ac:dyDescent="0.2">
      <c r="A19" s="503" t="str">
        <f>Summary!A19</f>
        <v>Making Games</v>
      </c>
      <c r="B19" s="504"/>
      <c r="C19" s="282" t="str">
        <f>IF(Badges!P306="C","C",IF(Badges!P306="P","P",""))</f>
        <v/>
      </c>
      <c r="E19" s="489" t="str">
        <f>Badges!B75</f>
        <v>Home Scientist</v>
      </c>
      <c r="F19" s="490"/>
      <c r="G19" s="490"/>
      <c r="I19" s="280"/>
      <c r="J19" s="283" t="str">
        <f>Badges!C149</f>
        <v>Find out about three ways to use</v>
      </c>
      <c r="K19" s="281" t="str">
        <f>IF(Badges!P148="A","A"," ")</f>
        <v xml:space="preserve"> </v>
      </c>
      <c r="M19" s="280"/>
      <c r="N19" s="283" t="str">
        <f>Badges!C222</f>
        <v>Organize your clothes</v>
      </c>
      <c r="O19" s="281" t="str">
        <f>IF(Badges!P222="A","A"," ")</f>
        <v xml:space="preserve"> </v>
      </c>
      <c r="Q19" s="280"/>
      <c r="R19" s="283" t="str">
        <f>Badges!C296</f>
        <v>Race day</v>
      </c>
      <c r="S19" s="281" t="str">
        <f>IF(Badges!P296="A","A"," ")</f>
        <v xml:space="preserve"> </v>
      </c>
    </row>
    <row r="20" spans="1:19" x14ac:dyDescent="0.2">
      <c r="A20" s="503" t="str">
        <f>Summary!A20</f>
        <v>Inventor</v>
      </c>
      <c r="B20" s="504"/>
      <c r="C20" s="282" t="str">
        <f>IF(Badges!P329="C","C",IF(Badges!P329="P","P",""))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IF(Badges!P352="C","C",IF(Badges!P352="P","P",""))</f>
        <v/>
      </c>
      <c r="E21" s="280"/>
      <c r="F21" s="283" t="str">
        <f>Badges!C77</f>
        <v>Make a salad dressing</v>
      </c>
      <c r="G21" s="281" t="str">
        <f>IF(Badges!P77="A","A"," ")</f>
        <v xml:space="preserve"> </v>
      </c>
      <c r="I21" s="280"/>
      <c r="J21" s="283" t="str">
        <f>Badges!C151</f>
        <v>Use less water by taking shorter</v>
      </c>
      <c r="K21" s="281" t="str">
        <f>IF(Badges!P150="A","A"," ")</f>
        <v xml:space="preserve"> </v>
      </c>
      <c r="M21" s="280"/>
      <c r="N21" s="283" t="str">
        <f>Badges!C224</f>
        <v>Create your own homework space</v>
      </c>
      <c r="O21" s="281" t="str">
        <f>IF(Badges!P224="A","A"," ")</f>
        <v xml:space="preserve"> </v>
      </c>
      <c r="Q21" s="280"/>
      <c r="R21" s="283" t="str">
        <f>Badges!C298</f>
        <v>You're It</v>
      </c>
      <c r="S21" s="281" t="str">
        <f>IF(Badges!P298="A","A"," ")</f>
        <v xml:space="preserve"> </v>
      </c>
    </row>
    <row r="22" spans="1:19" x14ac:dyDescent="0.2">
      <c r="A22" s="217"/>
      <c r="B22" s="327"/>
      <c r="C22" s="296"/>
      <c r="E22" s="280"/>
      <c r="F22" s="283" t="str">
        <f>Badges!C78</f>
        <v>Grow rock candy</v>
      </c>
      <c r="G22" s="281" t="str">
        <f>IF(Badges!P78="A","A"," ")</f>
        <v xml:space="preserve"> </v>
      </c>
      <c r="I22" s="280"/>
      <c r="J22" s="283" t="str">
        <f>Badges!C152</f>
        <v>Turn off the faucet when brushing</v>
      </c>
      <c r="K22" s="281" t="str">
        <f>IF(Badges!P151="A","A"," ")</f>
        <v xml:space="preserve"> </v>
      </c>
      <c r="M22" s="280"/>
      <c r="N22" s="283" t="str">
        <f>Badges!C225</f>
        <v>Make a homework station</v>
      </c>
      <c r="O22" s="281" t="str">
        <f>IF(Badges!P225="A","A"," ")</f>
        <v xml:space="preserve"> </v>
      </c>
      <c r="Q22" s="280"/>
      <c r="R22" s="283" t="str">
        <f>Badges!C299</f>
        <v>Duck, Duck, "Moo"-se</v>
      </c>
      <c r="S22" s="281" t="str">
        <f>IF(Badges!P299="A","A"," ")</f>
        <v xml:space="preserve"> </v>
      </c>
    </row>
    <row r="23" spans="1:19" x14ac:dyDescent="0.2">
      <c r="A23" s="489" t="str">
        <f>Badges!B6</f>
        <v>Computer Expert</v>
      </c>
      <c r="B23" s="490"/>
      <c r="C23" s="490"/>
      <c r="E23" s="280"/>
      <c r="F23" s="283" t="str">
        <f>Badges!C79</f>
        <v>Make your own ice cream</v>
      </c>
      <c r="G23" s="281" t="str">
        <f>IF(Badges!P79="A","A"," ")</f>
        <v xml:space="preserve"> </v>
      </c>
      <c r="I23" s="280"/>
      <c r="J23" s="283" t="str">
        <f>Badges!C153</f>
        <v>Find three ways to save water</v>
      </c>
      <c r="K23" s="281" t="str">
        <f>IF(Badges!P152="A","A"," ")</f>
        <v xml:space="preserve"> </v>
      </c>
      <c r="M23" s="280"/>
      <c r="N23" s="283" t="str">
        <f>Badges!C226</f>
        <v>Make a homework schedule</v>
      </c>
      <c r="O23" s="281" t="str">
        <f>IF(Badges!P226="A","A"," ")</f>
        <v xml:space="preserve"> </v>
      </c>
      <c r="Q23" s="280"/>
      <c r="R23" s="283" t="str">
        <f>Badges!C300</f>
        <v>Hop to it</v>
      </c>
      <c r="S23" s="281" t="str">
        <f>IF(Badges!P300="A","A","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IF(Badges!P8="A","A"," ")</f>
        <v xml:space="preserve"> </v>
      </c>
      <c r="E25" s="280"/>
      <c r="F25" s="283" t="str">
        <f>Badges!C81</f>
        <v>Follow the balloon leader</v>
      </c>
      <c r="G25" s="281" t="str">
        <f>IF(Badges!P81="A","A"," ")</f>
        <v xml:space="preserve"> </v>
      </c>
      <c r="I25" s="280"/>
      <c r="J25" s="283" t="str">
        <f>Badges!C155</f>
        <v>Make a natural cleaner</v>
      </c>
      <c r="K25" s="281" t="str">
        <f>IF(Badges!P154="A","A"," ")</f>
        <v xml:space="preserve"> </v>
      </c>
      <c r="M25" s="280"/>
      <c r="N25" s="283" t="str">
        <f>Badges!C228</f>
        <v>Make a "special dates" calendar</v>
      </c>
      <c r="O25" s="281" t="str">
        <f>IF(Badges!P228="A","A"," ")</f>
        <v xml:space="preserve"> </v>
      </c>
      <c r="Q25" s="280"/>
      <c r="R25" s="283" t="str">
        <f>Badges!C302</f>
        <v>Queen of the court</v>
      </c>
      <c r="S25" s="281" t="str">
        <f>IF(Badges!P302="A","A"," ")</f>
        <v xml:space="preserve"> </v>
      </c>
    </row>
    <row r="26" spans="1:19" x14ac:dyDescent="0.2">
      <c r="A26" s="280"/>
      <c r="B26" s="283" t="str">
        <f>Badges!C9</f>
        <v>Create a cool card</v>
      </c>
      <c r="C26" s="281" t="str">
        <f>IF(Badges!P9="A","A"," ")</f>
        <v xml:space="preserve"> </v>
      </c>
      <c r="E26" s="280"/>
      <c r="F26" s="283" t="str">
        <f>Badges!C82</f>
        <v>Make pepper dance</v>
      </c>
      <c r="G26" s="281" t="str">
        <f>IF(Badges!P82="A","A"," ")</f>
        <v xml:space="preserve"> </v>
      </c>
      <c r="I26" s="280"/>
      <c r="J26" s="283" t="str">
        <f>Badges!C156</f>
        <v>Make a natural spray to use on</v>
      </c>
      <c r="K26" s="281" t="str">
        <f>IF(Badges!P155="A","A"," ")</f>
        <v xml:space="preserve"> </v>
      </c>
      <c r="M26" s="280"/>
      <c r="N26" s="283" t="str">
        <f>Badges!C229</f>
        <v>Make a family activities schedule</v>
      </c>
      <c r="O26" s="281" t="str">
        <f>IF(Badges!P229="A","A"," ")</f>
        <v xml:space="preserve"> </v>
      </c>
      <c r="Q26" s="280"/>
      <c r="R26" s="283" t="str">
        <f>Badges!C303</f>
        <v>Field of dreams</v>
      </c>
      <c r="S26" s="281" t="str">
        <f>IF(Badges!P303="A","A"," ")</f>
        <v xml:space="preserve"> </v>
      </c>
    </row>
    <row r="27" spans="1:19" x14ac:dyDescent="0.2">
      <c r="A27" s="280"/>
      <c r="B27" s="283" t="str">
        <f>Badges!C10</f>
        <v>Build a bookmark</v>
      </c>
      <c r="C27" s="281" t="str">
        <f>IF(Badges!P10="A","A"," ")</f>
        <v xml:space="preserve"> </v>
      </c>
      <c r="E27" s="280"/>
      <c r="F27" s="283" t="str">
        <f>Badges!C79</f>
        <v>Make your own ice cream</v>
      </c>
      <c r="G27" s="281" t="str">
        <f>IF(Badges!P83="A","A"," ")</f>
        <v xml:space="preserve"> </v>
      </c>
      <c r="I27" s="280"/>
      <c r="J27" s="283" t="str">
        <f>Badges!C157</f>
        <v>Take your own reusable bag to the</v>
      </c>
      <c r="K27" s="281" t="str">
        <f>IF(Badges!P156="A","A"," ")</f>
        <v xml:space="preserve"> </v>
      </c>
      <c r="M27" s="280"/>
      <c r="N27" s="283" t="str">
        <f>Badges!C230</f>
        <v>Be a family grocery helper</v>
      </c>
      <c r="O27" s="281" t="str">
        <f>IF(Badges!P230="A","A"," ")</f>
        <v xml:space="preserve"> </v>
      </c>
      <c r="Q27" s="280"/>
      <c r="R27" s="283" t="str">
        <f>Badges!C304</f>
        <v>The new ballpark</v>
      </c>
      <c r="S27" s="281" t="str">
        <f>IF(Badges!P304="A","A","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IF(Badges!P12="A","A"," ")</f>
        <v xml:space="preserve"> </v>
      </c>
      <c r="E29" s="280"/>
      <c r="F29" s="283" t="str">
        <f>Badges!C85</f>
        <v>Eggs in salt water</v>
      </c>
      <c r="G29" s="281" t="str">
        <f>IF(Badges!P85="A","A"," ")</f>
        <v xml:space="preserve"> </v>
      </c>
      <c r="I29" s="280"/>
      <c r="J29" s="283" t="str">
        <f>Badges!C159</f>
        <v>How much trash can you stash</v>
      </c>
      <c r="K29" s="281" t="str">
        <f>IF(Badges!P158="A","A"," ")</f>
        <v xml:space="preserve"> </v>
      </c>
      <c r="M29" s="280"/>
      <c r="N29" s="283" t="str">
        <f>Badges!C232</f>
        <v>Organize a Girl Scout place</v>
      </c>
      <c r="O29" s="281" t="str">
        <f>IF(Badges!P232="A","A"," ")</f>
        <v xml:space="preserve"> </v>
      </c>
      <c r="Q29" s="280">
        <v>1</v>
      </c>
      <c r="R29" s="283" t="str">
        <f>Badges!C308</f>
        <v>Warm up your inventor's mind</v>
      </c>
      <c r="S29" s="294"/>
    </row>
    <row r="30" spans="1:19" x14ac:dyDescent="0.2">
      <c r="A30" s="280"/>
      <c r="B30" s="283" t="str">
        <f>Badges!C13</f>
        <v>Hometown history</v>
      </c>
      <c r="C30" s="281" t="str">
        <f>IF(Badges!P13="A","A"," ")</f>
        <v xml:space="preserve"> </v>
      </c>
      <c r="E30" s="280"/>
      <c r="F30" s="283" t="str">
        <f>Badges!C86</f>
        <v>Dancing raisins</v>
      </c>
      <c r="G30" s="281" t="str">
        <f>IF(Badges!P86="A","A"," ")</f>
        <v xml:space="preserve"> </v>
      </c>
      <c r="I30" s="280"/>
      <c r="J30" s="283" t="str">
        <f>Badges!C160</f>
        <v>Recycle plastic bags</v>
      </c>
      <c r="K30" s="281" t="str">
        <f>IF(Badges!P159="A","A"," ")</f>
        <v xml:space="preserve"> </v>
      </c>
      <c r="M30" s="280"/>
      <c r="N30" s="283" t="str">
        <f>Badges!C233</f>
        <v>Organize a community place</v>
      </c>
      <c r="O30" s="281" t="str">
        <f>IF(Badges!P233="A","A"," ")</f>
        <v xml:space="preserve"> </v>
      </c>
      <c r="Q30" s="280"/>
      <c r="R30" s="283" t="str">
        <f>Badges!C309</f>
        <v>Make up five new uses for a box</v>
      </c>
      <c r="S30" s="281" t="str">
        <f>IF(Badges!P309="A","A"," ")</f>
        <v xml:space="preserve"> </v>
      </c>
    </row>
    <row r="31" spans="1:19" x14ac:dyDescent="0.2">
      <c r="A31" s="280"/>
      <c r="B31" s="283" t="str">
        <f>Badges!C14</f>
        <v>Online art walk</v>
      </c>
      <c r="C31" s="281" t="str">
        <f>IF(Badges!P14="A","A"," ")</f>
        <v xml:space="preserve"> </v>
      </c>
      <c r="E31" s="280"/>
      <c r="F31" s="283" t="str">
        <f>Badges!C83</f>
        <v>Bend water</v>
      </c>
      <c r="G31" s="281" t="str">
        <f>IF(Badges!P87="A","A"," ")</f>
        <v xml:space="preserve"> </v>
      </c>
      <c r="I31" s="280"/>
      <c r="J31" s="283" t="str">
        <f>Badges!C161</f>
        <v>Donate toys and clothes</v>
      </c>
      <c r="K31" s="281" t="str">
        <f>IF(Badges!P160="A","A"," ")</f>
        <v xml:space="preserve"> </v>
      </c>
      <c r="M31" s="280"/>
      <c r="N31" s="283" t="str">
        <f>Badges!C234</f>
        <v>Help a relative, friend, or neighbor</v>
      </c>
      <c r="O31" s="281" t="str">
        <f>IF(Badges!P234="A","A"," ")</f>
        <v xml:space="preserve"> </v>
      </c>
      <c r="Q31" s="280"/>
      <c r="R31" s="283" t="str">
        <f>Badges!C310</f>
        <v>Come up with fun and different</v>
      </c>
      <c r="S31" s="281" t="str">
        <f>IF(Badges!P310="A","A","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IF(Badges!P311="A","A"," ")</f>
        <v xml:space="preserve"> </v>
      </c>
    </row>
    <row r="33" spans="1:19" x14ac:dyDescent="0.2">
      <c r="A33" s="280"/>
      <c r="B33" s="283" t="str">
        <f>Badges!C16</f>
        <v>Road trip</v>
      </c>
      <c r="C33" s="281" t="str">
        <f>IF(Badges!P16="A","A"," ")</f>
        <v xml:space="preserve"> </v>
      </c>
      <c r="E33" s="280"/>
      <c r="F33" s="283" t="str">
        <f>Badges!C89</f>
        <v>Soda geyser</v>
      </c>
      <c r="G33" s="281" t="str">
        <f>IF(Badges!P89="A","A"," ")</f>
        <v xml:space="preserve"> </v>
      </c>
      <c r="I33" s="280"/>
      <c r="J33" s="283" t="str">
        <f>Badges!C163</f>
        <v>Clean or replace an air filter</v>
      </c>
      <c r="K33" s="281" t="str">
        <f>IF(Badges!P162="A","A","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IF(Badges!P17="A","A"," ")</f>
        <v xml:space="preserve"> </v>
      </c>
      <c r="E34" s="280"/>
      <c r="F34" s="283" t="str">
        <f>Badges!C90</f>
        <v>Film-canister rockets</v>
      </c>
      <c r="G34" s="281" t="str">
        <f>IF(Badges!P90="A","A"," ")</f>
        <v xml:space="preserve"> </v>
      </c>
      <c r="I34" s="280"/>
      <c r="J34" s="283" t="str">
        <f>Badges!C164</f>
        <v>Discover natural filters</v>
      </c>
      <c r="K34" s="281" t="str">
        <f>IF(Badges!P163="A","A"," ")</f>
        <v xml:space="preserve"> </v>
      </c>
      <c r="M34" s="280"/>
      <c r="N34" s="283" t="str">
        <f>Badges!C240</f>
        <v>Make a letterboxing dictionary</v>
      </c>
      <c r="O34" s="281" t="str">
        <f>IF(Badges!P240="A","A"," ")</f>
        <v xml:space="preserve"> </v>
      </c>
      <c r="Q34" s="280"/>
      <c r="R34" s="283" t="str">
        <f>Badges!C313</f>
        <v>Making music</v>
      </c>
      <c r="S34" s="281" t="str">
        <f>IF(Badges!P313="A","A"," ")</f>
        <v xml:space="preserve"> </v>
      </c>
    </row>
    <row r="35" spans="1:19" x14ac:dyDescent="0.2">
      <c r="A35" s="280"/>
      <c r="B35" s="283" t="str">
        <f>Badges!C18</f>
        <v>3…2…1…blastoff!</v>
      </c>
      <c r="C35" s="281" t="str">
        <f>IF(Badges!P18="A","A"," ")</f>
        <v xml:space="preserve"> </v>
      </c>
      <c r="E35" s="280"/>
      <c r="F35" s="283" t="str">
        <f>Badges!C87</f>
        <v>Lemons vs. limes</v>
      </c>
      <c r="G35" s="281" t="str">
        <f>IF(Badges!P91="A","A"," ")</f>
        <v xml:space="preserve"> </v>
      </c>
      <c r="I35" s="280"/>
      <c r="J35" s="283" t="str">
        <f>Badges!C165</f>
        <v>Make a natural air freshener</v>
      </c>
      <c r="K35" s="281" t="str">
        <f>IF(Badges!P164="A","A"," ")</f>
        <v xml:space="preserve"> </v>
      </c>
      <c r="M35" s="280"/>
      <c r="N35" s="283" t="str">
        <f>Badges!C241</f>
        <v>Think of hiding places</v>
      </c>
      <c r="O35" s="281" t="str">
        <f>IF(Badges!P241="A","A"," ")</f>
        <v xml:space="preserve"> </v>
      </c>
      <c r="Q35" s="280"/>
      <c r="R35" s="283" t="str">
        <f>Badges!C314</f>
        <v>Carrying lunch</v>
      </c>
      <c r="S35" s="281" t="str">
        <f>IF(Badges!P314="A","A","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IF(Badges!P242="A","A"," ")</f>
        <v xml:space="preserve"> </v>
      </c>
      <c r="Q36" s="280"/>
      <c r="R36" s="283" t="str">
        <f>Badges!C315</f>
        <v>Watering plants</v>
      </c>
      <c r="S36" s="281" t="str">
        <f>IF(Badges!P315="A","A"," ")</f>
        <v xml:space="preserve"> </v>
      </c>
    </row>
    <row r="37" spans="1:19" ht="12.75" customHeight="1" x14ac:dyDescent="0.2">
      <c r="A37" s="280"/>
      <c r="B37" s="283" t="str">
        <f>Badges!C20</f>
        <v>Here is my card</v>
      </c>
      <c r="C37" s="281" t="str">
        <f>IF(Badges!P20="A","A"," ")</f>
        <v xml:space="preserve"> </v>
      </c>
      <c r="E37" s="280"/>
      <c r="F37" s="283" t="str">
        <f>Badges!C93</f>
        <v>Giant bubbles</v>
      </c>
      <c r="G37" s="281" t="str">
        <f>IF(Badges!P93="A","A","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IF(Badges!P21="A","A"," ")</f>
        <v xml:space="preserve"> </v>
      </c>
      <c r="E38" s="280"/>
      <c r="F38" s="283" t="str">
        <f>Badges!C94</f>
        <v>Homemade Silly Putty</v>
      </c>
      <c r="G38" s="281" t="str">
        <f>IF(Badges!P94="A","A"," ")</f>
        <v xml:space="preserve"> </v>
      </c>
      <c r="I38" s="280"/>
      <c r="J38" s="283" t="str">
        <f>Badges!C170</f>
        <v>Hold a scavenger hunt in your</v>
      </c>
      <c r="K38" s="281" t="str">
        <f>IF(Badges!P170="A","A"," ")</f>
        <v xml:space="preserve"> </v>
      </c>
      <c r="M38" s="280"/>
      <c r="N38" s="283" t="str">
        <f>Badges!C244</f>
        <v>Cut your own stamp from craft foam</v>
      </c>
      <c r="O38" s="281" t="str">
        <f>IF(Badges!P244="A","A"," ")</f>
        <v xml:space="preserve"> </v>
      </c>
      <c r="Q38" s="280"/>
      <c r="R38" s="283" t="str">
        <f>Badges!C317</f>
        <v>Mornings</v>
      </c>
      <c r="S38" s="281" t="str">
        <f>IF(Badges!P317="A","A"," ")</f>
        <v xml:space="preserve"> </v>
      </c>
    </row>
    <row r="39" spans="1:19" x14ac:dyDescent="0.2">
      <c r="A39" s="280"/>
      <c r="B39" s="283" t="str">
        <f>Badges!C22</f>
        <v>Dear President…</v>
      </c>
      <c r="C39" s="281" t="str">
        <f>IF(Badges!P22="A","A"," ")</f>
        <v xml:space="preserve"> </v>
      </c>
      <c r="E39" s="280"/>
      <c r="F39" s="283" t="str">
        <f>Badges!C91</f>
        <v>Blow up a balloon without using</v>
      </c>
      <c r="G39" s="281" t="str">
        <f>IF(Badges!P95="A","A"," ")</f>
        <v xml:space="preserve"> </v>
      </c>
      <c r="I39" s="280"/>
      <c r="J39" s="283" t="str">
        <f>Badges!C171</f>
        <v>Play Kim's Game</v>
      </c>
      <c r="K39" s="281" t="str">
        <f>IF(Badges!P171="A","A"," ")</f>
        <v xml:space="preserve"> </v>
      </c>
      <c r="M39" s="280"/>
      <c r="N39" s="283" t="str">
        <f>Badges!C245</f>
        <v>Use a stamp-making kit from a</v>
      </c>
      <c r="O39" s="281" t="str">
        <f>IF(Badges!P245="A","A"," ")</f>
        <v xml:space="preserve"> </v>
      </c>
      <c r="Q39" s="280"/>
      <c r="R39" s="283" t="str">
        <f>Badges!C318</f>
        <v>Lunch at school</v>
      </c>
      <c r="S39" s="281" t="str">
        <f>IF(Badges!P318="A","A","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IF(Badges!P172="A","A"," ")</f>
        <v xml:space="preserve"> </v>
      </c>
      <c r="M40" s="280"/>
      <c r="N40" s="283" t="str">
        <f>Badges!C246</f>
        <v>Choose a special stamp</v>
      </c>
      <c r="O40" s="281" t="str">
        <f>IF(Badges!P246="A","A"," ")</f>
        <v xml:space="preserve"> </v>
      </c>
      <c r="Q40" s="280"/>
      <c r="R40" s="283" t="str">
        <f>Badges!C319</f>
        <v>Brownie meetings</v>
      </c>
      <c r="S40" s="281" t="str">
        <f>IF(Badges!P319="A","A"," ")</f>
        <v xml:space="preserve"> </v>
      </c>
    </row>
    <row r="41" spans="1:19" x14ac:dyDescent="0.2">
      <c r="A41" s="280"/>
      <c r="B41" s="283" t="str">
        <f>Badges!C24</f>
        <v>Game on</v>
      </c>
      <c r="C41" s="281" t="str">
        <f>IF(Badges!P24="A","A","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IF(Badges!P25="A","A"," ")</f>
        <v xml:space="preserve"> </v>
      </c>
      <c r="E42" s="280"/>
      <c r="F42" s="283" t="str">
        <f>Badges!C100</f>
        <v>Read two stories starring families</v>
      </c>
      <c r="G42" s="281" t="str">
        <f>IF(Badges!P100="A","A"," ")</f>
        <v xml:space="preserve"> </v>
      </c>
      <c r="I42" s="280"/>
      <c r="J42" s="283" t="str">
        <f>Badges!C174</f>
        <v>Listen for 10 different sounds</v>
      </c>
      <c r="K42" s="281" t="str">
        <f>IF(Badges!P174="A","A"," ")</f>
        <v xml:space="preserve"> </v>
      </c>
      <c r="M42" s="280"/>
      <c r="N42" s="283" t="str">
        <f>Badges!C248</f>
        <v>Create a fill-in-the-blank clue</v>
      </c>
      <c r="O42" s="281" t="str">
        <f>IF(Badges!P248="A","A"," ")</f>
        <v xml:space="preserve"> </v>
      </c>
      <c r="Q42" s="280"/>
      <c r="R42" s="283" t="str">
        <f>Badges!C321</f>
        <v>Mind-map</v>
      </c>
      <c r="S42" s="281" t="str">
        <f>IF(Badges!P321="A","A"," ")</f>
        <v xml:space="preserve"> </v>
      </c>
    </row>
    <row r="43" spans="1:19" ht="12.75" customHeight="1" x14ac:dyDescent="0.2">
      <c r="A43" s="280"/>
      <c r="B43" s="283" t="str">
        <f>Badges!C26</f>
        <v>Print on</v>
      </c>
      <c r="C43" s="281" t="str">
        <f>IF(Badges!P26="A","A"," ")</f>
        <v xml:space="preserve"> </v>
      </c>
      <c r="E43" s="280"/>
      <c r="F43" s="283" t="str">
        <f>Badges!C101</f>
        <v>Watch a family story</v>
      </c>
      <c r="G43" s="281" t="str">
        <f>IF(Badges!P101="A","A"," ")</f>
        <v xml:space="preserve"> </v>
      </c>
      <c r="I43" s="280"/>
      <c r="J43" s="283" t="str">
        <f>Badges!C175</f>
        <v>Listen to sound boxes</v>
      </c>
      <c r="K43" s="281" t="str">
        <f>IF(Badges!P175="A","A"," ")</f>
        <v xml:space="preserve"> </v>
      </c>
      <c r="M43" s="280"/>
      <c r="N43" s="283" t="str">
        <f>Badges!C249</f>
        <v>Create a scramble</v>
      </c>
      <c r="O43" s="281" t="str">
        <f>IF(Badges!P249="A","A"," ")</f>
        <v xml:space="preserve"> </v>
      </c>
      <c r="Q43" s="280"/>
      <c r="R43" s="283" t="str">
        <f>Badges!C322</f>
        <v>Sketch it out</v>
      </c>
      <c r="S43" s="281" t="str">
        <f>IF(Badges!P322="A","A"," ")</f>
        <v xml:space="preserve"> </v>
      </c>
    </row>
    <row r="44" spans="1:19" x14ac:dyDescent="0.2">
      <c r="A44" s="489" t="str">
        <f>Badges!B29</f>
        <v>My Best Self</v>
      </c>
      <c r="B44" s="490"/>
      <c r="C44" s="490"/>
      <c r="E44" s="280"/>
      <c r="F44" s="283" t="str">
        <f>Badges!C102</f>
        <v>Share family stories with friends</v>
      </c>
      <c r="G44" s="281" t="str">
        <f>IF(Badges!P102="A","A"," ")</f>
        <v xml:space="preserve"> </v>
      </c>
      <c r="I44" s="280"/>
      <c r="J44" s="283" t="str">
        <f>Badges!C176</f>
        <v>Wear safety earplugs to understand</v>
      </c>
      <c r="K44" s="281" t="str">
        <f>IF(Badges!P176="A","A"," ")</f>
        <v xml:space="preserve"> </v>
      </c>
      <c r="M44" s="280"/>
      <c r="N44" s="283" t="str">
        <f>Badges!C250</f>
        <v>Create a number code clue</v>
      </c>
      <c r="O44" s="281" t="str">
        <f>IF(Badges!P250="A","A"," ")</f>
        <v xml:space="preserve"> </v>
      </c>
      <c r="Q44" s="280"/>
      <c r="R44" s="283" t="str">
        <f>Badges!C323</f>
        <v>Buddy up and brainstorm lots of</v>
      </c>
      <c r="S44" s="281" t="str">
        <f>IF(Badges!P323="A","A","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IF(Badges!P31="A","A"," ")</f>
        <v xml:space="preserve"> </v>
      </c>
      <c r="E46" s="280"/>
      <c r="F46" s="283" t="str">
        <f>Badges!C104</f>
        <v>Ask about a festival, holiday, or</v>
      </c>
      <c r="G46" s="281" t="str">
        <f>IF(Badges!P104="A","A"," ")</f>
        <v xml:space="preserve"> </v>
      </c>
      <c r="I46" s="280"/>
      <c r="J46" s="283" t="str">
        <f>Badges!C178</f>
        <v>Follow a friend using only your nose</v>
      </c>
      <c r="K46" s="281" t="str">
        <f>IF(Badges!P178="A","A"," ")</f>
        <v xml:space="preserve"> </v>
      </c>
      <c r="M46" s="280"/>
      <c r="N46" s="283" t="str">
        <f>Badges!C252</f>
        <v>Go on a letterbox search using a</v>
      </c>
      <c r="O46" s="281" t="str">
        <f>IF(Badges!P252="A","A"," ")</f>
        <v xml:space="preserve"> </v>
      </c>
      <c r="Q46" s="280"/>
      <c r="R46" s="283" t="str">
        <f>Badges!C325</f>
        <v>Draw it</v>
      </c>
      <c r="S46" s="281" t="str">
        <f>IF(Badges!P325="A","A"," ")</f>
        <v xml:space="preserve"> </v>
      </c>
    </row>
    <row r="47" spans="1:19" x14ac:dyDescent="0.2">
      <c r="A47" s="280"/>
      <c r="B47" s="283" t="str">
        <f>Badges!C32</f>
        <v xml:space="preserve">Write on your elf self where you </v>
      </c>
      <c r="C47" s="281" t="str">
        <f>IF(Badges!P32="A","A"," ")</f>
        <v xml:space="preserve"> </v>
      </c>
      <c r="E47" s="280"/>
      <c r="F47" s="283" t="str">
        <f>Badges!C105</f>
        <v>Ask about a song, game, or</v>
      </c>
      <c r="G47" s="281" t="str">
        <f>IF(Badges!P105="A","A"," ")</f>
        <v xml:space="preserve"> </v>
      </c>
      <c r="I47" s="280"/>
      <c r="J47" s="283" t="str">
        <f>Badges!C179</f>
        <v>Play a smelly game with your</v>
      </c>
      <c r="K47" s="281" t="str">
        <f>IF(Badges!P179="A","A"," ")</f>
        <v xml:space="preserve"> </v>
      </c>
      <c r="M47" s="280"/>
      <c r="N47" s="283" t="str">
        <f>Badges!C253</f>
        <v>Go on an adventure in a new place</v>
      </c>
      <c r="O47" s="281" t="str">
        <f>IF(Badges!P253="A","A"," ")</f>
        <v xml:space="preserve"> </v>
      </c>
      <c r="Q47" s="280"/>
      <c r="R47" s="283" t="str">
        <f>Badges!C326</f>
        <v>Act it out</v>
      </c>
      <c r="S47" s="281" t="str">
        <f>IF(Badges!P326="A","A"," ")</f>
        <v xml:space="preserve"> </v>
      </c>
    </row>
    <row r="48" spans="1:19" x14ac:dyDescent="0.2">
      <c r="A48" s="280"/>
      <c r="B48" s="283" t="str">
        <f>Badges!C33</f>
        <v>Share how you're unique</v>
      </c>
      <c r="C48" s="281" t="str">
        <f>IF(Badges!P33="A","A"," ")</f>
        <v xml:space="preserve"> </v>
      </c>
      <c r="E48" s="280"/>
      <c r="F48" s="283" t="str">
        <f>Badges!C106</f>
        <v>Ask about a family recipe</v>
      </c>
      <c r="G48" s="281" t="str">
        <f>IF(Badges!P106="A","A"," ")</f>
        <v xml:space="preserve"> </v>
      </c>
      <c r="I48" s="280"/>
      <c r="J48" s="283" t="str">
        <f>Badges!C180</f>
        <v>Try sniffing out three different foods</v>
      </c>
      <c r="K48" s="281" t="str">
        <f>IF(Badges!P180="A","A"," ")</f>
        <v xml:space="preserve"> </v>
      </c>
      <c r="M48" s="280"/>
      <c r="N48" s="283" t="str">
        <f>Badges!C254</f>
        <v xml:space="preserve">Go on a letterbox search that </v>
      </c>
      <c r="O48" s="281" t="str">
        <f>IF(Badges!P254="A","A"," ")</f>
        <v xml:space="preserve"> </v>
      </c>
      <c r="Q48" s="280"/>
      <c r="R48" s="283" t="str">
        <f>Badges!C327</f>
        <v>Build it</v>
      </c>
      <c r="S48" s="281" t="str">
        <f>IF(Badges!P327="A","A","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IF(Badges!P35="A","A"," ")</f>
        <v xml:space="preserve"> </v>
      </c>
      <c r="E50" s="280"/>
      <c r="F50" s="283" t="str">
        <f>Badges!C108</f>
        <v>Use the story tree</v>
      </c>
      <c r="G50" s="281" t="str">
        <f>IF(Badges!P108="A","A"," ")</f>
        <v xml:space="preserve"> </v>
      </c>
      <c r="I50" s="280"/>
      <c r="J50" s="283" t="str">
        <f>Badges!C182</f>
        <v>Do a taste test with salty, sweet</v>
      </c>
      <c r="K50" s="281" t="str">
        <f>IF(Badges!P182="A","A"," ")</f>
        <v xml:space="preserve"> </v>
      </c>
      <c r="M50" s="280"/>
      <c r="N50" s="283" t="str">
        <f>Badges!C256</f>
        <v>Hide a letterbox in your yard</v>
      </c>
      <c r="O50" s="281" t="str">
        <f>IF(Badges!P256="A","A"," ")</f>
        <v xml:space="preserve"> </v>
      </c>
      <c r="Q50" s="280">
        <v>1</v>
      </c>
      <c r="R50" s="283" t="str">
        <f>Badges!C331</f>
        <v>Make friendly introductions</v>
      </c>
      <c r="S50" s="294"/>
    </row>
    <row r="51" spans="1:19" x14ac:dyDescent="0.2">
      <c r="A51" s="280"/>
      <c r="B51" s="283" t="str">
        <f>Badges!C36</f>
        <v>Try three different kinds of exercise</v>
      </c>
      <c r="C51" s="281" t="str">
        <f>IF(Badges!P36="A","A"," ")</f>
        <v xml:space="preserve"> </v>
      </c>
      <c r="E51" s="280"/>
      <c r="F51" s="283" t="str">
        <f>Badges!C109</f>
        <v>Draw or paint your tree</v>
      </c>
      <c r="G51" s="281" t="str">
        <f>IF(Badges!P109="A","A"," ")</f>
        <v xml:space="preserve"> </v>
      </c>
      <c r="I51" s="280"/>
      <c r="J51" s="283" t="str">
        <f>Badges!C183</f>
        <v>Look at the taste buds on a friend's</v>
      </c>
      <c r="K51" s="281" t="str">
        <f>IF(Badges!P183="A","A"," ")</f>
        <v xml:space="preserve"> </v>
      </c>
      <c r="M51" s="280"/>
      <c r="N51" s="283" t="str">
        <f>Badges!C257</f>
        <v>Hide a letterbox along a nearby</v>
      </c>
      <c r="O51" s="281" t="str">
        <f>IF(Badges!P257="A","A"," ")</f>
        <v xml:space="preserve"> </v>
      </c>
      <c r="Q51" s="280"/>
      <c r="R51" s="283" t="str">
        <f>Badges!C332</f>
        <v>Introduce yourself</v>
      </c>
      <c r="S51" s="281" t="str">
        <f>IF(Badges!P332="A","A"," ")</f>
        <v xml:space="preserve"> </v>
      </c>
    </row>
    <row r="52" spans="1:19" x14ac:dyDescent="0.2">
      <c r="A52" s="280"/>
      <c r="B52" s="283" t="str">
        <f>Badges!C37</f>
        <v>Take a thirsty challenge</v>
      </c>
      <c r="C52" s="281" t="str">
        <f>IF(Badges!P37="A","A"," ")</f>
        <v xml:space="preserve"> </v>
      </c>
      <c r="E52" s="280"/>
      <c r="F52" s="283" t="str">
        <f>Badges!C110</f>
        <v xml:space="preserve">Use software on a computer, or </v>
      </c>
      <c r="G52" s="281" t="str">
        <f>IF(Badges!P110="A","A"," ")</f>
        <v xml:space="preserve"> </v>
      </c>
      <c r="I52" s="280"/>
      <c r="J52" s="283" t="str">
        <f>Badges!C184</f>
        <v>Explore how sight influences taste</v>
      </c>
      <c r="K52" s="281" t="str">
        <f>IF(Badges!P184="A","A"," ")</f>
        <v xml:space="preserve"> </v>
      </c>
      <c r="M52" s="280"/>
      <c r="N52" s="283" t="str">
        <f>Badges!C258</f>
        <v>Hide a letterbox using compass</v>
      </c>
      <c r="O52" s="281" t="str">
        <f>IF(Badges!P258="A","A"," ")</f>
        <v xml:space="preserve"> </v>
      </c>
      <c r="Q52" s="280"/>
      <c r="R52" s="283" t="str">
        <f>Badges!C333</f>
        <v>Introduce a friend to someone else</v>
      </c>
      <c r="S52" s="281" t="str">
        <f>IF(Badges!P333="A","A","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IF(Badges!P334="A","A"," ")</f>
        <v xml:space="preserve"> </v>
      </c>
    </row>
    <row r="54" spans="1:19" x14ac:dyDescent="0.2">
      <c r="A54" s="280"/>
      <c r="B54" s="283" t="str">
        <f>Badges!C39</f>
        <v>Talk about three common reasons</v>
      </c>
      <c r="C54" s="281" t="str">
        <f>IF(Badges!P39="A","A"," ")</f>
        <v xml:space="preserve"> </v>
      </c>
      <c r="E54" s="280"/>
      <c r="F54" s="283" t="str">
        <f>Badges!C112</f>
        <v>Ask about an old photo</v>
      </c>
      <c r="G54" s="281" t="str">
        <f>IF(Badges!P112="A","A"," ")</f>
        <v xml:space="preserve"> </v>
      </c>
      <c r="I54" s="280"/>
      <c r="J54" s="283" t="str">
        <f>Badges!C186</f>
        <v>Find things that have different</v>
      </c>
      <c r="K54" s="281" t="str">
        <f>IF(Badges!P186="A","A","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IF(Badges!P40="A","A"," ")</f>
        <v xml:space="preserve"> </v>
      </c>
      <c r="E55" s="280"/>
      <c r="F55" s="283" t="str">
        <f>Badges!C113</f>
        <v>Talk about an object that has been</v>
      </c>
      <c r="G55" s="281" t="str">
        <f>IF(Badges!P113="A","A"," ")</f>
        <v xml:space="preserve"> </v>
      </c>
      <c r="I55" s="280"/>
      <c r="J55" s="283" t="str">
        <f>Badges!C187</f>
        <v>Try an arm or leg touch test</v>
      </c>
      <c r="K55" s="281" t="str">
        <f>IF(Badges!P187="A","A"," ")</f>
        <v xml:space="preserve"> </v>
      </c>
      <c r="M55" s="280"/>
      <c r="N55" s="283" t="str">
        <f>Badges!C263</f>
        <v>Play bingo at a pet store</v>
      </c>
      <c r="O55" s="281" t="str">
        <f>IF(Badges!P263="A","A"," ")</f>
        <v xml:space="preserve"> </v>
      </c>
      <c r="Q55" s="280"/>
      <c r="R55" s="283" t="str">
        <f>Badges!C336</f>
        <v>Write a name poem</v>
      </c>
      <c r="S55" s="281" t="str">
        <f>IF(Badges!P336="A","A"," ")</f>
        <v xml:space="preserve"> </v>
      </c>
    </row>
    <row r="56" spans="1:19" x14ac:dyDescent="0.2">
      <c r="A56" s="280"/>
      <c r="B56" s="283" t="str">
        <f>Badges!C41</f>
        <v>Find out about bandages</v>
      </c>
      <c r="C56" s="281" t="str">
        <f>IF(Badges!P41="A","A"," ")</f>
        <v xml:space="preserve"> </v>
      </c>
      <c r="E56" s="280"/>
      <c r="F56" s="283" t="str">
        <f>Badges!C114</f>
        <v>Ask about an object that belongs</v>
      </c>
      <c r="G56" s="281" t="str">
        <f>IF(Badges!P114="A","A"," ")</f>
        <v xml:space="preserve"> </v>
      </c>
      <c r="I56" s="280"/>
      <c r="J56" s="283" t="str">
        <f>Badges!C188</f>
        <v>Try Braille</v>
      </c>
      <c r="K56" s="281" t="str">
        <f>IF(Badges!P188="A","A"," ")</f>
        <v xml:space="preserve"> </v>
      </c>
      <c r="M56" s="280"/>
      <c r="N56" s="283" t="str">
        <f>Badges!C264</f>
        <v>Play bingo at a veterinarian's office</v>
      </c>
      <c r="O56" s="281" t="str">
        <f>IF(Badges!P264="A","A"," ")</f>
        <v xml:space="preserve"> </v>
      </c>
      <c r="Q56" s="280"/>
      <c r="R56" s="283" t="str">
        <f>Badges!C337</f>
        <v>Give something special to a friend</v>
      </c>
      <c r="S56" s="281" t="str">
        <f>IF(Badges!P337="A","A","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IF(Badges!P265="A","A"," ")</f>
        <v xml:space="preserve"> </v>
      </c>
      <c r="Q57" s="280"/>
      <c r="R57" s="283" t="str">
        <f>Badges!C338</f>
        <v>Be a friend to someone you don't</v>
      </c>
      <c r="S57" s="281" t="str">
        <f>IF(Badges!P338="A","A"," ")</f>
        <v xml:space="preserve"> </v>
      </c>
    </row>
    <row r="58" spans="1:19" x14ac:dyDescent="0.2">
      <c r="A58" s="280"/>
      <c r="B58" s="283" t="str">
        <f>Badges!C43</f>
        <v>Create a "happy box" with five</v>
      </c>
      <c r="C58" s="281" t="str">
        <f>IF(Badges!P43="A","A"," ")</f>
        <v xml:space="preserve"> </v>
      </c>
      <c r="E58" s="280"/>
      <c r="F58" s="283" t="str">
        <f>Badges!C116</f>
        <v>Have a "family tree" potluck party</v>
      </c>
      <c r="G58" s="281" t="str">
        <f>IF(Badges!P116="A","A","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IF(Badges!P44="A","A"," ")</f>
        <v xml:space="preserve"> </v>
      </c>
      <c r="E59" s="280"/>
      <c r="F59" s="283" t="str">
        <f>Badges!C117</f>
        <v>Make a family crest</v>
      </c>
      <c r="G59" s="281" t="str">
        <f>IF(Badges!P117="A","A"," ")</f>
        <v xml:space="preserve"> </v>
      </c>
      <c r="I59" s="280"/>
      <c r="J59" s="283" t="str">
        <f>Badges!C193</f>
        <v>Find a trail</v>
      </c>
      <c r="K59" s="281" t="str">
        <f>IF(Badges!P193="A","A"," ")</f>
        <v xml:space="preserve"> </v>
      </c>
      <c r="M59" s="280"/>
      <c r="N59" s="283" t="str">
        <f>Badges!C267</f>
        <v>Be the cage or tank cleaner</v>
      </c>
      <c r="O59" s="281" t="str">
        <f>IF(Badges!P267="A","A"," ")</f>
        <v xml:space="preserve"> </v>
      </c>
      <c r="Q59" s="280"/>
      <c r="R59" s="283" t="str">
        <f>Badges!C340</f>
        <v>Do a friend's favorite thing</v>
      </c>
      <c r="S59" s="281" t="str">
        <f>IF(Badges!P340="A","A"," ")</f>
        <v xml:space="preserve"> </v>
      </c>
    </row>
    <row r="60" spans="1:19" x14ac:dyDescent="0.2">
      <c r="A60" s="280"/>
      <c r="B60" s="283" t="str">
        <f>Badges!C45</f>
        <v xml:space="preserve">Moving helps our bodies feel </v>
      </c>
      <c r="C60" s="281" t="str">
        <f>IF(Badges!P45="A","A"," ")</f>
        <v xml:space="preserve"> </v>
      </c>
      <c r="E60" s="280"/>
      <c r="F60" s="283" t="str">
        <f>Badges!C118</f>
        <v>Become pen pals with another</v>
      </c>
      <c r="G60" s="281" t="str">
        <f>IF(Badges!P118="A","A"," ")</f>
        <v xml:space="preserve"> </v>
      </c>
      <c r="I60" s="280"/>
      <c r="J60" s="283" t="str">
        <f>Badges!C194</f>
        <v>Ask an expert</v>
      </c>
      <c r="K60" s="281" t="str">
        <f>IF(Badges!P194="A","A"," ")</f>
        <v xml:space="preserve"> </v>
      </c>
      <c r="M60" s="280"/>
      <c r="N60" s="283" t="str">
        <f>Badges!C268</f>
        <v>Learn how to muck out a stall</v>
      </c>
      <c r="O60" s="281" t="str">
        <f>IF(Badges!P268="A","A"," ")</f>
        <v xml:space="preserve"> </v>
      </c>
      <c r="Q60" s="280"/>
      <c r="R60" s="283" t="str">
        <f>Badges!C341</f>
        <v>Share a favorite activity with a friend</v>
      </c>
      <c r="S60" s="281" t="str">
        <f>IF(Badges!P341="A","A","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IF(Badges!P195="A","A"," ")</f>
        <v xml:space="preserve"> </v>
      </c>
      <c r="M61" s="280"/>
      <c r="N61" s="283" t="str">
        <f>Badges!C269</f>
        <v>Make a cozy sleeping space for a</v>
      </c>
      <c r="O61" s="281" t="str">
        <f>IF(Badges!P269="A","A"," ")</f>
        <v xml:space="preserve"> </v>
      </c>
      <c r="Q61" s="280"/>
      <c r="R61" s="283" t="str">
        <f>Badges!C342</f>
        <v>Try a game or activity that's new to</v>
      </c>
      <c r="S61" s="281" t="str">
        <f>IF(Badges!P342="A","A"," ")</f>
        <v xml:space="preserve"> </v>
      </c>
    </row>
    <row r="62" spans="1:19" ht="12.75" customHeight="1" x14ac:dyDescent="0.2">
      <c r="A62" s="280"/>
      <c r="B62" s="283" t="str">
        <f>Badges!C47</f>
        <v>Visit a doctor, dentist, or</v>
      </c>
      <c r="C62" s="281" t="str">
        <f>IF(Badges!P47="A","A","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IF(Badges!P48="A","A"," ")</f>
        <v xml:space="preserve"> </v>
      </c>
      <c r="E63" s="280"/>
      <c r="F63" s="283" t="str">
        <f>Badges!C124</f>
        <v>Visit an art gallery or museum</v>
      </c>
      <c r="G63" s="281" t="str">
        <f>IF(Badges!P124="A","A"," ")</f>
        <v xml:space="preserve"> </v>
      </c>
      <c r="I63" s="280"/>
      <c r="J63" s="283" t="str">
        <f>Badges!C197</f>
        <v>Learn to follow trail signs</v>
      </c>
      <c r="K63" s="281" t="str">
        <f>IF(Badges!P197="A","A"," ")</f>
        <v xml:space="preserve"> </v>
      </c>
      <c r="M63" s="280"/>
      <c r="N63" s="283" t="str">
        <f>Badges!C271</f>
        <v>Ask a veterinarian about health</v>
      </c>
      <c r="O63" s="281" t="str">
        <f>IF(Badges!P271="A","A"," ")</f>
        <v xml:space="preserve"> </v>
      </c>
      <c r="Q63" s="280"/>
      <c r="R63" s="283" t="str">
        <f>Badges!C344</f>
        <v>Practice being a good listener</v>
      </c>
      <c r="S63" s="281" t="str">
        <f>IF(Badges!P344="A","A"," ")</f>
        <v xml:space="preserve"> </v>
      </c>
    </row>
    <row r="64" spans="1:19" x14ac:dyDescent="0.2">
      <c r="A64" s="280"/>
      <c r="B64" s="283" t="str">
        <f>Badges!C49</f>
        <v>Meet someone who works in an</v>
      </c>
      <c r="C64" s="281" t="str">
        <f>IF(Badges!P49="A","A"," ")</f>
        <v xml:space="preserve"> </v>
      </c>
      <c r="E64" s="280"/>
      <c r="F64" s="283" t="str">
        <f>Badges!C125</f>
        <v>Look for clay in your life</v>
      </c>
      <c r="G64" s="281" t="str">
        <f>IF(Badges!P125="A","A"," ")</f>
        <v xml:space="preserve"> </v>
      </c>
      <c r="I64" s="280"/>
      <c r="J64" s="283" t="str">
        <f>Badges!C198</f>
        <v>Practice observation on a</v>
      </c>
      <c r="K64" s="281" t="str">
        <f>IF(Badges!P198="A","A"," ")</f>
        <v xml:space="preserve"> </v>
      </c>
      <c r="M64" s="280"/>
      <c r="N64" s="283" t="str">
        <f>Badges!C272</f>
        <v>Help a dog get exercise for one</v>
      </c>
      <c r="O64" s="281" t="str">
        <f>IF(Badges!P272="A","A"," ")</f>
        <v xml:space="preserve"> </v>
      </c>
      <c r="Q64" s="280"/>
      <c r="R64" s="283" t="str">
        <f>Badges!C345</f>
        <v>Remember what you agree about</v>
      </c>
      <c r="S64" s="281" t="str">
        <f>IF(Badges!P345="A","A"," ")</f>
        <v xml:space="preserve"> </v>
      </c>
    </row>
    <row r="65" spans="1:19" x14ac:dyDescent="0.2">
      <c r="A65" s="489" t="str">
        <f>Badges!B52</f>
        <v>Dancer</v>
      </c>
      <c r="B65" s="490"/>
      <c r="C65" s="490"/>
      <c r="E65" s="280"/>
      <c r="F65" s="283" t="str">
        <f>Badges!C126</f>
        <v>Look in books, magazines, or</v>
      </c>
      <c r="G65" s="281" t="str">
        <f>IF(Badges!P126="A","A"," ")</f>
        <v xml:space="preserve"> </v>
      </c>
      <c r="I65" s="280"/>
      <c r="J65" s="283" t="str">
        <f>Badges!C199</f>
        <v>Know the trail</v>
      </c>
      <c r="K65" s="281" t="str">
        <f>IF(Badges!P199="A","A"," ")</f>
        <v xml:space="preserve"> </v>
      </c>
      <c r="M65" s="280"/>
      <c r="N65" s="283" t="str">
        <f>Badges!C273</f>
        <v>Find out how to keep different</v>
      </c>
      <c r="O65" s="281" t="str">
        <f>IF(Badges!P273="A","A"," ")</f>
        <v xml:space="preserve"> </v>
      </c>
      <c r="Q65" s="280"/>
      <c r="R65" s="283" t="str">
        <f>Badges!C346</f>
        <v>Find kind words</v>
      </c>
      <c r="S65" s="281" t="str">
        <f>IF(Badges!P346="A","A","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IF(Badges!P54="A","A"," ")</f>
        <v xml:space="preserve"> </v>
      </c>
      <c r="E67" s="280"/>
      <c r="F67" s="283" t="str">
        <f>Badges!C128</f>
        <v>Visit a potter's studio</v>
      </c>
      <c r="G67" s="281" t="str">
        <f>IF(Badges!P128="A","A"," ")</f>
        <v xml:space="preserve"> </v>
      </c>
      <c r="I67" s="280"/>
      <c r="J67" s="283" t="str">
        <f>Badges!C201</f>
        <v>Visit an outdoor store</v>
      </c>
      <c r="K67" s="281" t="str">
        <f>IF(Badges!P201="A","A"," ")</f>
        <v xml:space="preserve"> </v>
      </c>
      <c r="M67" s="280"/>
      <c r="N67" s="283" t="str">
        <f>Badges!C275</f>
        <v>Make up a game to play with a pet</v>
      </c>
      <c r="O67" s="281" t="str">
        <f>IF(Badges!P275="A","A"," ")</f>
        <v xml:space="preserve"> </v>
      </c>
      <c r="Q67" s="280"/>
      <c r="R67" s="283" t="str">
        <f>Badges!C348</f>
        <v>Invite another Brownie group to an</v>
      </c>
      <c r="S67" s="281" t="str">
        <f>IF(Badges!P348="A","A"," ")</f>
        <v xml:space="preserve"> </v>
      </c>
    </row>
    <row r="68" spans="1:19" x14ac:dyDescent="0.2">
      <c r="A68" s="280"/>
      <c r="B68" s="283" t="str">
        <f>Badges!C55</f>
        <v>Make your warm-up animal themed</v>
      </c>
      <c r="C68" s="281" t="str">
        <f>IF(Badges!P55="A","A"," ")</f>
        <v xml:space="preserve"> </v>
      </c>
      <c r="E68" s="280"/>
      <c r="F68" s="283" t="str">
        <f>Badges!C129</f>
        <v>Invite a craft teacher to your</v>
      </c>
      <c r="G68" s="281" t="str">
        <f>IF(Badges!P129="A","A"," ")</f>
        <v xml:space="preserve"> </v>
      </c>
      <c r="I68" s="280"/>
      <c r="J68" s="283" t="str">
        <f>Badges!C202</f>
        <v>Ask an older Girl Scout</v>
      </c>
      <c r="K68" s="281" t="str">
        <f>IF(Badges!P202="A","A"," ")</f>
        <v xml:space="preserve"> </v>
      </c>
      <c r="M68" s="280"/>
      <c r="N68" s="283" t="str">
        <f>Badges!C276</f>
        <v>Make a simple pet toy</v>
      </c>
      <c r="O68" s="281" t="str">
        <f>IF(Badges!P276="A","A"," ")</f>
        <v xml:space="preserve"> </v>
      </c>
      <c r="Q68" s="280"/>
      <c r="R68" s="283" t="str">
        <f>Badges!C349</f>
        <v>Sit at a different table or area at</v>
      </c>
      <c r="S68" s="281" t="str">
        <f>IF(Badges!P349="A","A"," ")</f>
        <v xml:space="preserve"> </v>
      </c>
    </row>
    <row r="69" spans="1:19" x14ac:dyDescent="0.2">
      <c r="A69" s="280"/>
      <c r="B69" s="283" t="str">
        <f>Badges!C56</f>
        <v>Use the music</v>
      </c>
      <c r="C69" s="281" t="str">
        <f>IF(Badges!P56="A","A"," ")</f>
        <v xml:space="preserve"> </v>
      </c>
      <c r="E69" s="280"/>
      <c r="F69" s="283" t="str">
        <f>Badges!C130</f>
        <v xml:space="preserve">Go to a pottery class at a </v>
      </c>
      <c r="G69" s="281" t="str">
        <f>IF(Badges!P130="A","A"," ")</f>
        <v xml:space="preserve"> </v>
      </c>
      <c r="I69" s="280"/>
      <c r="J69" s="283" t="str">
        <f>Badges!C203</f>
        <v>Invite an experienced hiker to your</v>
      </c>
      <c r="K69" s="281" t="str">
        <f>IF(Badges!P203="A","A"," ")</f>
        <v xml:space="preserve"> </v>
      </c>
      <c r="M69" s="280"/>
      <c r="N69" s="283" t="str">
        <f>Badges!C277</f>
        <v>Learn about how three different</v>
      </c>
      <c r="O69" s="281" t="str">
        <f>IF(Badges!P277="A","A"," ")</f>
        <v xml:space="preserve"> </v>
      </c>
      <c r="Q69" s="280"/>
      <c r="R69" s="283" t="str">
        <f>Badges!C350</f>
        <v>Go to a dance or art class, sports</v>
      </c>
      <c r="S69" s="281" t="str">
        <f>IF(Badges!P350="A","A"," ")</f>
        <v xml:space="preserve"> </v>
      </c>
    </row>
    <row r="70" spans="1:19" ht="23.25" x14ac:dyDescent="0.35">
      <c r="A70" s="524" t="str">
        <f ca="1">MID(CELL("filename",A8),FIND(IF(ISERROR(FIND("]",CELL("filename",A8))),"$","]"),CELL("filename",A8))+1,256)</f>
        <v>Brownie 13</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IF(Badges!P376="C","C",IF(Badges!P376="P","P",""))</f>
        <v/>
      </c>
      <c r="E73" s="280"/>
      <c r="F73" s="283" t="str">
        <f>Badges!C379</f>
        <v>Teach the rules of an active</v>
      </c>
      <c r="G73" s="281" t="str">
        <f>IF(Badges!P379="A","A"," ")</f>
        <v xml:space="preserve"> </v>
      </c>
      <c r="I73" s="280"/>
      <c r="J73" s="283" t="str">
        <f>Badges!C448</f>
        <v>Role-play 911</v>
      </c>
      <c r="K73" s="281" t="str">
        <f>IF(Badges!P448="A","A"," ")</f>
        <v xml:space="preserve"> </v>
      </c>
      <c r="M73" s="280"/>
      <c r="N73" s="283" t="str">
        <f>Badges!C518</f>
        <v>Go shopping…at home</v>
      </c>
      <c r="O73" s="281" t="str">
        <f>IF(Badges!P518="A","A"," ")</f>
        <v xml:space="preserve"> </v>
      </c>
      <c r="Q73" s="280"/>
      <c r="R73" s="283" t="str">
        <f>Badges!C592</f>
        <v>Try an outdoor challenge</v>
      </c>
      <c r="S73" s="281" t="str">
        <f>IF(Badges!P592="A","A"," ")</f>
        <v xml:space="preserve"> </v>
      </c>
    </row>
    <row r="74" spans="1:19" x14ac:dyDescent="0.2">
      <c r="A74" s="503" t="str">
        <f>Summary!A24</f>
        <v>Fair Play</v>
      </c>
      <c r="B74" s="504"/>
      <c r="C74" s="282" t="str">
        <f>IF(Badges!P399="C","C",IF(Badges!P399="P","P",""))</f>
        <v/>
      </c>
      <c r="E74" s="280"/>
      <c r="F74" s="283" t="str">
        <f>Badges!C380</f>
        <v>Make up two new rules for hide</v>
      </c>
      <c r="G74" s="281" t="str">
        <f>IF(Badges!P380="A","A"," ")</f>
        <v xml:space="preserve"> </v>
      </c>
      <c r="I74" s="280"/>
      <c r="J74" s="283" t="str">
        <f>Badges!C449</f>
        <v>Practice 911 with a friend or family</v>
      </c>
      <c r="K74" s="281" t="str">
        <f>IF(Badges!P449="A","A"," ")</f>
        <v xml:space="preserve"> </v>
      </c>
      <c r="M74" s="280"/>
      <c r="N74" s="283" t="str">
        <f>Badges!C519</f>
        <v>Go shopping with a Brownie friends</v>
      </c>
      <c r="O74" s="281" t="str">
        <f>IF(Badges!P519="A","A"," ")</f>
        <v xml:space="preserve"> </v>
      </c>
      <c r="Q74" s="280"/>
      <c r="R74" s="283" t="str">
        <f>Badges!C593</f>
        <v>Explore the night</v>
      </c>
      <c r="S74" s="281" t="str">
        <f>IF(Badges!P593="A","A"," ")</f>
        <v xml:space="preserve"> </v>
      </c>
    </row>
    <row r="75" spans="1:19" x14ac:dyDescent="0.2">
      <c r="A75" s="503" t="str">
        <f>Summary!A25</f>
        <v>Celebrating Community</v>
      </c>
      <c r="B75" s="504"/>
      <c r="C75" s="282" t="str">
        <f>IF(Badges!P422="C","C",IF(Badges!P422="P","P",""))</f>
        <v/>
      </c>
      <c r="E75" s="280"/>
      <c r="F75" s="283" t="str">
        <f>Badges!C381</f>
        <v>Learn two rules for a sport or</v>
      </c>
      <c r="G75" s="281" t="str">
        <f>IF(Badges!P381="A","A"," ")</f>
        <v xml:space="preserve"> </v>
      </c>
      <c r="I75" s="280"/>
      <c r="J75" s="283" t="str">
        <f>Badges!C450</f>
        <v>Get advice from an expert</v>
      </c>
      <c r="K75" s="281" t="str">
        <f>IF(Badges!P450="A","A"," ")</f>
        <v xml:space="preserve"> </v>
      </c>
      <c r="M75" s="280"/>
      <c r="N75" s="283" t="str">
        <f>Badges!C520</f>
        <v>Go shopping with your Brownie</v>
      </c>
      <c r="O75" s="281" t="str">
        <f>IF(Badges!P520="A","A"," ")</f>
        <v xml:space="preserve"> </v>
      </c>
      <c r="Q75" s="280"/>
      <c r="R75" s="283" t="str">
        <f>Badges!C594</f>
        <v>Have fun with water</v>
      </c>
      <c r="S75" s="281" t="str">
        <f>IF(Badges!P594="A","A"," ")</f>
        <v xml:space="preserve"> </v>
      </c>
    </row>
    <row r="76" spans="1:19" x14ac:dyDescent="0.2">
      <c r="A76" s="503" t="str">
        <f>Summary!A26</f>
        <v>Snacks</v>
      </c>
      <c r="B76" s="504"/>
      <c r="C76" s="282" t="str">
        <f>IF(Badges!P445="C","C",IF(Badges!P445="P","P",""))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IF(Badges!P468="C","C",IF(Badges!P468="P","P",""))</f>
        <v/>
      </c>
      <c r="E77" s="280"/>
      <c r="F77" s="283" t="str">
        <f>Badges!C383</f>
        <v>Ask a woman about Title IX</v>
      </c>
      <c r="G77" s="281" t="str">
        <f>IF(Badges!P383="A","A"," ")</f>
        <v xml:space="preserve"> </v>
      </c>
      <c r="I77" s="280"/>
      <c r="J77" s="283" t="str">
        <f>Badges!C452</f>
        <v>Interview a medical professional</v>
      </c>
      <c r="K77" s="281" t="str">
        <f>IF(Badges!P452="A","A"," ")</f>
        <v xml:space="preserve"> </v>
      </c>
      <c r="M77" s="280"/>
      <c r="N77" s="283" t="str">
        <f>Badges!C522</f>
        <v>Shop at a store</v>
      </c>
      <c r="O77" s="281" t="str">
        <f>IF(Badges!P522="A","A"," ")</f>
        <v xml:space="preserve"> </v>
      </c>
      <c r="Q77" s="280"/>
      <c r="R77" s="283" t="str">
        <f>Badges!C596</f>
        <v>Go on a nature hike</v>
      </c>
      <c r="S77" s="281" t="str">
        <f>IF(Badges!P596="A","A"," ")</f>
        <v xml:space="preserve"> </v>
      </c>
    </row>
    <row r="78" spans="1:19" x14ac:dyDescent="0.2">
      <c r="A78" s="503" t="str">
        <f>Summary!A28</f>
        <v>Brownie Girl Scout Way</v>
      </c>
      <c r="B78" s="504"/>
      <c r="C78" s="282" t="str">
        <f>IF(Badges!P491="C","C",IF(Badges!P491="P","P",""))</f>
        <v/>
      </c>
      <c r="E78" s="280"/>
      <c r="F78" s="283" t="str">
        <f>Badges!C384</f>
        <v>Find a sport that women play</v>
      </c>
      <c r="G78" s="281" t="str">
        <f>IF(Badges!P384="A","A"," ")</f>
        <v xml:space="preserve"> </v>
      </c>
      <c r="I78" s="280"/>
      <c r="J78" s="283" t="str">
        <f>Badges!C453</f>
        <v>Talk to the police</v>
      </c>
      <c r="K78" s="281" t="str">
        <f>IF(Badges!P453="A","A"," ")</f>
        <v xml:space="preserve"> </v>
      </c>
      <c r="M78" s="280"/>
      <c r="N78" s="283" t="str">
        <f>Badges!C523</f>
        <v>Shop on paper</v>
      </c>
      <c r="O78" s="281" t="str">
        <f>IF(Badges!P523="A","A"," ")</f>
        <v xml:space="preserve"> </v>
      </c>
      <c r="Q78" s="280"/>
      <c r="R78" s="283" t="str">
        <f>Badges!C597</f>
        <v>Create a scent diary</v>
      </c>
      <c r="S78" s="281" t="str">
        <f>IF(Badges!P597="A","A"," ")</f>
        <v xml:space="preserve"> </v>
      </c>
    </row>
    <row r="79" spans="1:19" x14ac:dyDescent="0.2">
      <c r="A79" s="512" t="str">
        <f>Summary!A29</f>
        <v>Bugs</v>
      </c>
      <c r="B79" s="513"/>
      <c r="C79" s="329" t="str">
        <f>IF(Badges!P514="C","C",IF(Badges!P514="P","P",""))</f>
        <v/>
      </c>
      <c r="E79" s="280"/>
      <c r="F79" s="283" t="str">
        <f>Badges!C385</f>
        <v>Learn about disabilities and</v>
      </c>
      <c r="G79" s="281" t="str">
        <f>IF(Badges!P385="A","A"," ")</f>
        <v xml:space="preserve"> </v>
      </c>
      <c r="I79" s="280"/>
      <c r="J79" s="283" t="str">
        <f>Badges!C454</f>
        <v>Visit a fire station</v>
      </c>
      <c r="K79" s="281" t="str">
        <f>IF(Badges!P454="A","A"," ")</f>
        <v xml:space="preserve"> </v>
      </c>
      <c r="M79" s="280"/>
      <c r="N79" s="283" t="str">
        <f>Badges!C524</f>
        <v>Shop online</v>
      </c>
      <c r="O79" s="281" t="str">
        <f>IF(Badges!P524="A","A"," ")</f>
        <v xml:space="preserve"> </v>
      </c>
      <c r="Q79" s="280"/>
      <c r="R79" s="283" t="str">
        <f>Badges!C598</f>
        <v>Sky watch</v>
      </c>
      <c r="S79" s="281" t="str">
        <f>IF(Badges!P598="A","A","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IF(Badges!P538="C","C",IF(Badges!P538="P","P",""))</f>
        <v/>
      </c>
      <c r="E81" s="280"/>
      <c r="F81" s="283" t="str">
        <f>Badges!C387</f>
        <v>Play popcorn</v>
      </c>
      <c r="G81" s="281" t="str">
        <f>IF(Badges!P387="A","A"," ")</f>
        <v xml:space="preserve"> </v>
      </c>
      <c r="I81" s="280"/>
      <c r="J81" s="283" t="str">
        <f>Badges!C456</f>
        <v>Make a first aid kit for your home</v>
      </c>
      <c r="K81" s="281" t="str">
        <f>IF(Badges!P456="A","A"," ")</f>
        <v xml:space="preserve"> </v>
      </c>
      <c r="M81" s="280"/>
      <c r="N81" s="283" t="str">
        <f>Badges!C526</f>
        <v>Browse through catalogs</v>
      </c>
      <c r="O81" s="281" t="str">
        <f>IF(Badges!P526="A","A"," ")</f>
        <v xml:space="preserve"> </v>
      </c>
      <c r="Q81" s="280"/>
      <c r="R81" s="283" t="str">
        <f>Badges!C600</f>
        <v>Play a survival game</v>
      </c>
      <c r="S81" s="281" t="str">
        <f>IF(Badges!P600="A","A"," ")</f>
        <v xml:space="preserve"> </v>
      </c>
    </row>
    <row r="82" spans="1:22" x14ac:dyDescent="0.2">
      <c r="A82" s="503" t="str">
        <f>Summary!A32</f>
        <v>Philanthropist</v>
      </c>
      <c r="B82" s="504"/>
      <c r="C82" s="282" t="str">
        <f>IF(Badges!P561="C","C",IF(Badges!P561="P","P",""))</f>
        <v/>
      </c>
      <c r="E82" s="280"/>
      <c r="F82" s="283" t="str">
        <f>Badges!C388</f>
        <v>Untangle yourself from a human</v>
      </c>
      <c r="G82" s="281" t="str">
        <f>IF(Badges!P388="A","A"," ")</f>
        <v xml:space="preserve"> </v>
      </c>
      <c r="I82" s="280"/>
      <c r="J82" s="283" t="str">
        <f>Badges!C457</f>
        <v>Make a kit for your Girl Scout</v>
      </c>
      <c r="K82" s="281" t="str">
        <f>IF(Badges!P457="A","A"," ")</f>
        <v xml:space="preserve"> </v>
      </c>
      <c r="M82" s="280"/>
      <c r="N82" s="283" t="str">
        <f>Badges!C527</f>
        <v>Go to the mall</v>
      </c>
      <c r="O82" s="281" t="str">
        <f>IF(Badges!P527="A","A"," ")</f>
        <v xml:space="preserve"> </v>
      </c>
      <c r="Q82" s="280"/>
      <c r="R82" s="283" t="str">
        <f>Badges!C601</f>
        <v>Play a night game</v>
      </c>
      <c r="S82" s="281" t="str">
        <f>IF(Badges!P601="A","A"," ")</f>
        <v xml:space="preserve"> </v>
      </c>
    </row>
    <row r="83" spans="1:22" x14ac:dyDescent="0.2">
      <c r="A83" s="520" t="str">
        <f>Summary!A33</f>
        <v>Cookie Business</v>
      </c>
      <c r="B83" s="521"/>
      <c r="C83" s="522"/>
      <c r="D83" s="124"/>
      <c r="E83" s="280"/>
      <c r="F83" s="283" t="str">
        <f>Badges!C389</f>
        <v>Try a game of Octopus Tag</v>
      </c>
      <c r="G83" s="281" t="str">
        <f>IF(Badges!P389="A","A"," ")</f>
        <v xml:space="preserve"> </v>
      </c>
      <c r="I83" s="280"/>
      <c r="J83" s="283" t="str">
        <f>Badges!C458</f>
        <v>Make a first aid kit and donate it</v>
      </c>
      <c r="K83" s="281" t="str">
        <f>IF(Badges!P458="A","A"," ")</f>
        <v xml:space="preserve"> </v>
      </c>
      <c r="M83" s="280"/>
      <c r="N83" s="283" t="str">
        <f>Badges!C528</f>
        <v>Shop secondhand</v>
      </c>
      <c r="O83" s="281" t="str">
        <f>IF(Badges!P528="A","A"," ")</f>
        <v xml:space="preserve"> </v>
      </c>
      <c r="Q83" s="280"/>
      <c r="R83" s="283" t="str">
        <f>Badges!C602</f>
        <v>Play a water game</v>
      </c>
      <c r="S83" s="281" t="str">
        <f>IF(Badges!P602="A","A"," ")</f>
        <v xml:space="preserve"> </v>
      </c>
    </row>
    <row r="84" spans="1:22" x14ac:dyDescent="0.2">
      <c r="A84" s="503" t="str">
        <f>Summary!A34</f>
        <v>Meet My Customers</v>
      </c>
      <c r="B84" s="504"/>
      <c r="C84" s="282" t="str">
        <f>IF(Badges!P575="C","C",IF(Badges!P575="P","P",""))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IF(Badges!P588="C","C",IF(Badges!P588="P","P",""))</f>
        <v/>
      </c>
      <c r="E85" s="280"/>
      <c r="F85" s="283" t="str">
        <f>Badges!C391</f>
        <v>See a sport live or on television</v>
      </c>
      <c r="G85" s="281" t="str">
        <f>IF(Badges!P391="A","A"," ")</f>
        <v xml:space="preserve"> </v>
      </c>
      <c r="I85" s="280"/>
      <c r="J85" s="283" t="str">
        <f>Badges!C460</f>
        <v>Get tips from a medical professional</v>
      </c>
      <c r="K85" s="281" t="str">
        <f>IF(Badges!P460="A","A"," ")</f>
        <v xml:space="preserve"> </v>
      </c>
      <c r="M85" s="280"/>
      <c r="N85" s="283" t="str">
        <f>Badges!C530</f>
        <v>You have $15 total</v>
      </c>
      <c r="O85" s="281" t="str">
        <f>IF(Badges!P530="A","A"," ")</f>
        <v xml:space="preserve"> </v>
      </c>
      <c r="Q85" s="280"/>
      <c r="R85" s="283" t="str">
        <f>Badges!C604</f>
        <v>Prepare a campfire</v>
      </c>
      <c r="S85" s="281" t="str">
        <f>IF(Badges!P604="A","A"," ")</f>
        <v xml:space="preserve"> </v>
      </c>
    </row>
    <row r="86" spans="1:22" x14ac:dyDescent="0.2">
      <c r="A86" s="520" t="str">
        <f>Summary!A36</f>
        <v>Outdoor Badge</v>
      </c>
      <c r="B86" s="521"/>
      <c r="C86" s="522"/>
      <c r="E86" s="280"/>
      <c r="F86" s="283" t="str">
        <f>Badges!C392</f>
        <v>Make more points</v>
      </c>
      <c r="G86" s="281" t="str">
        <f>IF(Badges!P392="A","A"," ")</f>
        <v xml:space="preserve"> </v>
      </c>
      <c r="I86" s="280"/>
      <c r="J86" s="283" t="str">
        <f>Badges!C461</f>
        <v>Learn with the Red Cross</v>
      </c>
      <c r="K86" s="281" t="str">
        <f>IF(Badges!P461="A","A"," ")</f>
        <v xml:space="preserve"> </v>
      </c>
      <c r="M86" s="280"/>
      <c r="N86" s="283" t="str">
        <f>Badges!C531</f>
        <v>You have $30 total</v>
      </c>
      <c r="O86" s="281" t="str">
        <f>IF(Badges!P531="A","A"," ")</f>
        <v xml:space="preserve"> </v>
      </c>
      <c r="Q86" s="280"/>
      <c r="R86" s="283" t="str">
        <f>Badges!C605</f>
        <v>Tie an overhand and square knot</v>
      </c>
      <c r="S86" s="281" t="str">
        <f>IF(Badges!P605="A","A"," ")</f>
        <v xml:space="preserve"> </v>
      </c>
    </row>
    <row r="87" spans="1:22" x14ac:dyDescent="0.2">
      <c r="A87" s="503" t="str">
        <f>Summary!A37</f>
        <v>Outdoor Adventurer</v>
      </c>
      <c r="B87" s="504"/>
      <c r="C87" s="282" t="str">
        <f>IF(Badges!P612="C","C",IF(Badges!P612="P","P",""))</f>
        <v/>
      </c>
      <c r="E87" s="280"/>
      <c r="F87" s="283" t="str">
        <f>Badges!C393</f>
        <v>Keep score for a sport you play</v>
      </c>
      <c r="G87" s="281" t="str">
        <f>IF(Badges!P393="A","A"," ")</f>
        <v xml:space="preserve"> </v>
      </c>
      <c r="I87" s="280"/>
      <c r="J87" s="283" t="str">
        <f>Badges!C462</f>
        <v>Talk to an EMT</v>
      </c>
      <c r="K87" s="281" t="str">
        <f>IF(Badges!P462="A","A"," ")</f>
        <v xml:space="preserve"> </v>
      </c>
      <c r="M87" s="280"/>
      <c r="N87" s="283" t="str">
        <f>Badges!C532</f>
        <v>Pool your money</v>
      </c>
      <c r="O87" s="281" t="str">
        <f>IF(Badges!P532="A","A"," ")</f>
        <v xml:space="preserve"> </v>
      </c>
      <c r="Q87" s="280"/>
      <c r="R87" s="283" t="str">
        <f>Badges!C606</f>
        <v>Learn to roll a sleeping bag</v>
      </c>
      <c r="S87" s="281" t="str">
        <f>IF(Badges!P606="A","A","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IF(Badges!P395="A","A"," ")</f>
        <v xml:space="preserve"> </v>
      </c>
      <c r="I89" s="280"/>
      <c r="J89" s="283" t="str">
        <f>Badges!C464</f>
        <v>Take a hike</v>
      </c>
      <c r="K89" s="281" t="str">
        <f>IF(Badges!P464="A","A"," ")</f>
        <v xml:space="preserve"> </v>
      </c>
      <c r="M89" s="280"/>
      <c r="N89" s="283" t="str">
        <f>Badges!C534</f>
        <v>Go to the movies with a friend</v>
      </c>
      <c r="O89" s="281" t="str">
        <f>IF(Badges!P534="A","A"," ")</f>
        <v xml:space="preserve"> </v>
      </c>
      <c r="Q89" s="280"/>
      <c r="R89" s="283" t="str">
        <f>Badges!C608</f>
        <v>Improve a trail</v>
      </c>
      <c r="S89" s="281" t="str">
        <f>IF(Badges!P608="A","A"," ")</f>
        <v xml:space="preserve"> </v>
      </c>
    </row>
    <row r="90" spans="1:22" x14ac:dyDescent="0.2">
      <c r="B90" s="516" t="str">
        <f>'Journey Awards'!A6</f>
        <v>Brownie Quest</v>
      </c>
      <c r="C90" s="517"/>
      <c r="E90" s="280"/>
      <c r="F90" s="283" t="str">
        <f>Badges!C396</f>
        <v>Make a theme day</v>
      </c>
      <c r="G90" s="281" t="str">
        <f>IF(Badges!P396="A","A"," ")</f>
        <v xml:space="preserve"> </v>
      </c>
      <c r="I90" s="280"/>
      <c r="J90" s="283" t="str">
        <f>Badges!C465</f>
        <v>Read all about it</v>
      </c>
      <c r="K90" s="281" t="str">
        <f>IF(Badges!P465="A","A"," ")</f>
        <v xml:space="preserve"> </v>
      </c>
      <c r="M90" s="280"/>
      <c r="N90" s="283" t="str">
        <f>Badges!C535</f>
        <v>Get outdoors</v>
      </c>
      <c r="O90" s="281" t="str">
        <f>IF(Badges!P535="A","A"," ")</f>
        <v xml:space="preserve"> </v>
      </c>
      <c r="Q90" s="280"/>
      <c r="R90" s="283" t="str">
        <f>Badges!C609</f>
        <v>Care for animals</v>
      </c>
      <c r="S90" s="281" t="str">
        <f>IF(Badges!P609="A","A"," ")</f>
        <v xml:space="preserve"> </v>
      </c>
    </row>
    <row r="91" spans="1:22" x14ac:dyDescent="0.2">
      <c r="B91" s="289" t="str">
        <f>'Journey Awards'!B7</f>
        <v>The Discover Key</v>
      </c>
      <c r="C91" s="288" t="str">
        <f>'Journey Awards'!P11</f>
        <v xml:space="preserve"> </v>
      </c>
      <c r="E91" s="280"/>
      <c r="F91" s="283" t="str">
        <f>Badges!C397</f>
        <v>Make up a championship</v>
      </c>
      <c r="G91" s="281" t="str">
        <f>IF(Badges!P397="A","A"," ")</f>
        <v xml:space="preserve"> </v>
      </c>
      <c r="I91" s="280"/>
      <c r="J91" s="283" t="str">
        <f>Badges!C466</f>
        <v>Talk to an outdoor expert</v>
      </c>
      <c r="K91" s="281" t="str">
        <f>IF(Badges!P466="A","A"," ")</f>
        <v xml:space="preserve"> </v>
      </c>
      <c r="M91" s="280"/>
      <c r="N91" s="283" t="str">
        <f>Badges!C536</f>
        <v>Have fun with friends</v>
      </c>
      <c r="O91" s="281" t="str">
        <f>IF(Badges!P536="A","A"," ")</f>
        <v xml:space="preserve"> </v>
      </c>
      <c r="Q91" s="280"/>
      <c r="R91" s="283" t="str">
        <f>Badges!C610</f>
        <v>Help an outdoors space you love</v>
      </c>
      <c r="S91" s="281" t="str">
        <f>IF(Badges!P610="A","A"," ")</f>
        <v xml:space="preserve"> </v>
      </c>
    </row>
    <row r="92" spans="1:22" ht="15.75" x14ac:dyDescent="0.2">
      <c r="B92" s="289" t="str">
        <f>'Journey Awards'!B12</f>
        <v>The Connect Key</v>
      </c>
      <c r="C92" s="288" t="str">
        <f>'Journey Awards'!P16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Awards'!P21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IF('Age-Level'!P6="A","A"," ")</f>
        <v xml:space="preserve"> </v>
      </c>
    </row>
    <row r="94" spans="1:22" x14ac:dyDescent="0.2">
      <c r="B94" s="289" t="str">
        <f>'Journey Awards'!B22</f>
        <v>The Brownie Quest Award</v>
      </c>
      <c r="C94" s="288" t="str">
        <f>'Journey Awards'!P24</f>
        <v xml:space="preserve"> </v>
      </c>
      <c r="E94" s="280"/>
      <c r="F94" s="283" t="str">
        <f>Badges!C402</f>
        <v>Go on a flag hunt</v>
      </c>
      <c r="G94" s="281" t="str">
        <f>IF(Badges!P402="A","A"," ")</f>
        <v xml:space="preserve"> </v>
      </c>
      <c r="I94" s="280"/>
      <c r="J94" s="283" t="str">
        <f>Badges!C471</f>
        <v>Learn three new Girl Scout songs</v>
      </c>
      <c r="K94" s="281" t="str">
        <f>IF(Badges!P471="A","A"," ")</f>
        <v xml:space="preserve"> </v>
      </c>
      <c r="M94" s="280"/>
      <c r="N94" s="283" t="str">
        <f>Badges!C541</f>
        <v>Create a list</v>
      </c>
      <c r="O94" s="281" t="str">
        <f>IF(Badges!P541="A","A"," ")</f>
        <v xml:space="preserve"> </v>
      </c>
      <c r="Q94" s="533" t="str">
        <f>'Age-Level'!C7</f>
        <v>Cookie Sales (Year 1)</v>
      </c>
      <c r="R94" s="533"/>
      <c r="S94" s="288" t="str">
        <f>IF('Age-Level'!P7="A","A"," ")</f>
        <v xml:space="preserve"> </v>
      </c>
    </row>
    <row r="95" spans="1:22" x14ac:dyDescent="0.2">
      <c r="A95" s="383"/>
      <c r="B95" s="343" t="str">
        <f>'Journey Awards'!A27</f>
        <v>WOW! Wonders of Water</v>
      </c>
      <c r="C95" s="344"/>
      <c r="E95" s="280"/>
      <c r="F95" s="283" t="str">
        <f>Badges!C403</f>
        <v>Draw your state's symbols</v>
      </c>
      <c r="G95" s="281" t="str">
        <f>IF(Badges!P403="A","A"," ")</f>
        <v xml:space="preserve"> </v>
      </c>
      <c r="I95" s="280"/>
      <c r="J95" s="283" t="str">
        <f>Badges!C472</f>
        <v>Learn a new singing game</v>
      </c>
      <c r="K95" s="281" t="str">
        <f>IF(Badges!P472="A","A"," ")</f>
        <v xml:space="preserve"> </v>
      </c>
      <c r="M95" s="280"/>
      <c r="N95" s="283" t="str">
        <f>Badges!C542</f>
        <v>Create posters</v>
      </c>
      <c r="O95" s="281" t="str">
        <f>IF(Badges!P542="A","A"," ")</f>
        <v xml:space="preserve"> </v>
      </c>
      <c r="Q95" s="533" t="str">
        <f>'Age-Level'!C8</f>
        <v>Cookie Pin (Year 1)</v>
      </c>
      <c r="R95" s="533"/>
      <c r="S95" s="288" t="str">
        <f>IF('Age-Level'!P8="A","A"," ")</f>
        <v xml:space="preserve"> </v>
      </c>
      <c r="U95" s="279"/>
      <c r="V95" s="279"/>
    </row>
    <row r="96" spans="1:22" x14ac:dyDescent="0.2">
      <c r="A96" s="383"/>
      <c r="B96" s="289" t="str">
        <f>'Journey Awards'!B28</f>
        <v>LOVE Water</v>
      </c>
      <c r="C96" s="288" t="str">
        <f>'Journey Awards'!P31</f>
        <v xml:space="preserve"> </v>
      </c>
      <c r="E96" s="280"/>
      <c r="F96" s="283" t="str">
        <f>Badges!C404</f>
        <v>Find your own town's symbols</v>
      </c>
      <c r="G96" s="281" t="str">
        <f>IF(Badges!P404="A","A"," ")</f>
        <v xml:space="preserve"> </v>
      </c>
      <c r="I96" s="280"/>
      <c r="J96" s="283" t="str">
        <f>Badges!C473</f>
        <v>Make up your own song based on</v>
      </c>
      <c r="K96" s="281" t="str">
        <f>IF(Badges!P473="A","A"," ")</f>
        <v xml:space="preserve"> </v>
      </c>
      <c r="M96" s="280"/>
      <c r="N96" s="283" t="str">
        <f>Badges!C543</f>
        <v>Get Inspired</v>
      </c>
      <c r="O96" s="281" t="str">
        <f>IF(Badges!P543="A","A"," ")</f>
        <v xml:space="preserve"> </v>
      </c>
      <c r="Q96" s="533" t="str">
        <f>'Age-Level'!C9</f>
        <v>Cookie Rally (Year 2)</v>
      </c>
      <c r="R96" s="533"/>
      <c r="S96" s="288" t="str">
        <f>IF('Age-Level'!P9="A","A"," ")</f>
        <v xml:space="preserve"> </v>
      </c>
      <c r="U96" s="279"/>
      <c r="V96" s="279"/>
    </row>
    <row r="97" spans="1:23" x14ac:dyDescent="0.2">
      <c r="A97" s="383"/>
      <c r="B97" s="289" t="str">
        <f>'Journey Awards'!B32</f>
        <v>SAVE Water</v>
      </c>
      <c r="C97" s="288" t="str">
        <f>'Journey Awards'!P34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IF('Age-Level'!P10="A","A"," ")</f>
        <v xml:space="preserve"> </v>
      </c>
      <c r="U97" s="279"/>
      <c r="V97" s="279"/>
    </row>
    <row r="98" spans="1:23" ht="14.25" customHeight="1" x14ac:dyDescent="0.2">
      <c r="A98" s="217"/>
      <c r="B98" s="289" t="str">
        <f>'Journey Awards'!B35</f>
        <v>SHARE Water</v>
      </c>
      <c r="C98" s="288" t="str">
        <f>'Journey Awards'!P37</f>
        <v xml:space="preserve"> </v>
      </c>
      <c r="E98" s="280"/>
      <c r="F98" s="283" t="str">
        <f>Badges!C406</f>
        <v>Choose natinoal songs</v>
      </c>
      <c r="G98" s="281" t="str">
        <f>IF(Badges!P406="A","A"," ")</f>
        <v xml:space="preserve"> </v>
      </c>
      <c r="I98" s="280"/>
      <c r="J98" s="283" t="str">
        <f>Badges!C475</f>
        <v>Throw a birthday bash</v>
      </c>
      <c r="K98" s="281" t="str">
        <f>IF(Badges!P475="A","A"," ")</f>
        <v xml:space="preserve"> </v>
      </c>
      <c r="M98" s="280"/>
      <c r="N98" s="283" t="str">
        <f>Badges!C545</f>
        <v>Do you own research</v>
      </c>
      <c r="O98" s="281" t="str">
        <f>IF(Badges!P545="A","A"," ")</f>
        <v xml:space="preserve"> </v>
      </c>
      <c r="Q98" s="533" t="str">
        <f>'Age-Level'!C11</f>
        <v>Cookie Pin (Year 2)</v>
      </c>
      <c r="R98" s="533"/>
      <c r="S98" s="288" t="str">
        <f>IF('Age-Level'!P11="A","A"," ")</f>
        <v xml:space="preserve"> </v>
      </c>
      <c r="U98" s="279"/>
      <c r="V98" s="279"/>
    </row>
    <row r="99" spans="1:23" x14ac:dyDescent="0.2">
      <c r="A99" s="217"/>
      <c r="B99" s="289" t="str">
        <f>'Journey Awards'!B38</f>
        <v>WOW!</v>
      </c>
      <c r="C99" s="288" t="str">
        <f>'Journey Awards'!P40</f>
        <v xml:space="preserve"> </v>
      </c>
      <c r="E99" s="280"/>
      <c r="F99" s="283" t="str">
        <f>Badges!C407</f>
        <v>Pick three community songs</v>
      </c>
      <c r="G99" s="281" t="str">
        <f>IF(Badges!P407="A","A"," ")</f>
        <v xml:space="preserve"> </v>
      </c>
      <c r="I99" s="280"/>
      <c r="J99" s="283" t="str">
        <f>Badges!C476</f>
        <v>Make a birthday card for a Daisy</v>
      </c>
      <c r="K99" s="281" t="str">
        <f>IF(Badges!P476="A","A"," ")</f>
        <v xml:space="preserve"> </v>
      </c>
      <c r="M99" s="280"/>
      <c r="N99" s="283" t="str">
        <f>Badges!C546</f>
        <v>Take a field trip</v>
      </c>
      <c r="O99" s="281" t="str">
        <f>IF(Badges!P546="A","A"," ")</f>
        <v xml:space="preserve"> </v>
      </c>
      <c r="Q99" s="533" t="str">
        <f>Summary!A68</f>
        <v>Fall Sales (Year 1)</v>
      </c>
      <c r="R99" s="533"/>
      <c r="S99" s="282" t="str">
        <f>IF('Age-Level'!P13="A","A","")</f>
        <v/>
      </c>
      <c r="U99" s="352"/>
      <c r="V99" s="353"/>
      <c r="W99" s="337"/>
    </row>
    <row r="100" spans="1:23" x14ac:dyDescent="0.2">
      <c r="B100" s="392" t="str">
        <f>'Journey Awards'!A43</f>
        <v>A World of Girls</v>
      </c>
      <c r="C100" s="393"/>
      <c r="E100" s="280"/>
      <c r="F100" s="283" t="str">
        <f>Badges!C408</f>
        <v>Find three celebration songs</v>
      </c>
      <c r="G100" s="281" t="str">
        <f>IF(Badges!P408="A","A"," ")</f>
        <v xml:space="preserve"> </v>
      </c>
      <c r="I100" s="280"/>
      <c r="J100" s="283" t="str">
        <f>Badges!C477</f>
        <v>Make up a birthday message</v>
      </c>
      <c r="K100" s="281" t="str">
        <f>IF(Badges!P477="A","A"," ")</f>
        <v xml:space="preserve"> </v>
      </c>
      <c r="M100" s="280"/>
      <c r="N100" s="283" t="str">
        <f>Badges!C547</f>
        <v>Invite a guest speaker</v>
      </c>
      <c r="O100" s="281" t="str">
        <f>IF(Badges!P547="A","A"," ")</f>
        <v xml:space="preserve"> </v>
      </c>
      <c r="Q100" s="533" t="str">
        <f>Summary!A69</f>
        <v>Fall Sales (Year 2)</v>
      </c>
      <c r="R100" s="533"/>
      <c r="S100" s="282" t="str">
        <f>IF('Age-Level'!P14="A","A","")</f>
        <v/>
      </c>
      <c r="U100" s="279"/>
      <c r="V100" s="279"/>
    </row>
    <row r="101" spans="1:23" x14ac:dyDescent="0.2">
      <c r="B101" s="289" t="str">
        <f>'Journey Awards'!B44</f>
        <v>Hear a Story</v>
      </c>
      <c r="C101" s="288" t="str">
        <f>'Journey Awards'!P46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IF('Age-Level'!P16="A","A","")</f>
        <v/>
      </c>
      <c r="U101" s="279"/>
      <c r="V101" s="279"/>
    </row>
    <row r="102" spans="1:23" x14ac:dyDescent="0.2">
      <c r="B102" s="289" t="str">
        <f>'Journey Awards'!B47</f>
        <v>Change a Story</v>
      </c>
      <c r="C102" s="288" t="str">
        <f>'Journey Awards'!P49</f>
        <v xml:space="preserve"> </v>
      </c>
      <c r="E102" s="280"/>
      <c r="F102" s="283" t="str">
        <f>Badges!C410</f>
        <v>Join a parade</v>
      </c>
      <c r="G102" s="281" t="str">
        <f>IF(Badges!P410="A","A"," ")</f>
        <v xml:space="preserve"> </v>
      </c>
      <c r="I102" s="280"/>
      <c r="J102" s="283" t="str">
        <f>Badges!C479</f>
        <v>Make up a game about your</v>
      </c>
      <c r="K102" s="281" t="str">
        <f>IF(Badges!P479="A","A"," ")</f>
        <v xml:space="preserve"> </v>
      </c>
      <c r="M102" s="280"/>
      <c r="N102" s="283" t="str">
        <f>Badges!C549</f>
        <v>Do you own research</v>
      </c>
      <c r="O102" s="281" t="str">
        <f>IF(Badges!P549="A","A"," ")</f>
        <v xml:space="preserve"> </v>
      </c>
      <c r="Q102" s="533" t="str">
        <f>Summary!A71</f>
        <v>Thinking Day (Year 2)</v>
      </c>
      <c r="R102" s="533"/>
      <c r="S102" s="282" t="str">
        <f>IF('Age-Level'!P17="A","A","")</f>
        <v/>
      </c>
      <c r="U102" s="279"/>
      <c r="V102" s="279"/>
    </row>
    <row r="103" spans="1:23" x14ac:dyDescent="0.2">
      <c r="B103" s="289" t="str">
        <f>'Journey Awards'!B50</f>
        <v>Tell a Story</v>
      </c>
      <c r="C103" s="288" t="str">
        <f>'Journey Awards'!P52</f>
        <v xml:space="preserve"> </v>
      </c>
      <c r="E103" s="280"/>
      <c r="F103" s="283" t="str">
        <f>Badges!C411</f>
        <v>Learn to march</v>
      </c>
      <c r="G103" s="281" t="str">
        <f>IF(Badges!P411="A","A"," ")</f>
        <v xml:space="preserve"> </v>
      </c>
      <c r="I103" s="280"/>
      <c r="J103" s="283" t="str">
        <f>Badges!C480</f>
        <v>Create a story, play, or puppet</v>
      </c>
      <c r="K103" s="281" t="str">
        <f>IF(Badges!P480="A","A"," ")</f>
        <v xml:space="preserve"> </v>
      </c>
      <c r="M103" s="280"/>
      <c r="N103" s="283" t="str">
        <f>Badges!C550</f>
        <v>Get secondhand knowledge</v>
      </c>
      <c r="O103" s="281" t="str">
        <f>IF(Badges!P550="A","A"," ")</f>
        <v xml:space="preserve"> </v>
      </c>
      <c r="Q103" s="533" t="str">
        <f>Summary!A72</f>
        <v>Investiture</v>
      </c>
      <c r="R103" s="533"/>
      <c r="S103" s="282" t="str">
        <f>IF('Age-Level'!P19="A","A","")</f>
        <v/>
      </c>
      <c r="U103" s="279"/>
      <c r="V103" s="279"/>
    </row>
    <row r="104" spans="1:23" x14ac:dyDescent="0.2">
      <c r="B104" s="289" t="str">
        <f>'Journey Awards'!B53</f>
        <v>Better World for Girls!</v>
      </c>
      <c r="C104" s="288" t="str">
        <f>'Journey Awards'!P55</f>
        <v xml:space="preserve"> </v>
      </c>
      <c r="E104" s="280"/>
      <c r="F104" s="283" t="str">
        <f>Badges!C412</f>
        <v>See a band review or field show</v>
      </c>
      <c r="G104" s="281" t="str">
        <f>IF(Badges!P412="A","A"," ")</f>
        <v xml:space="preserve"> </v>
      </c>
      <c r="I104" s="280"/>
      <c r="J104" s="283" t="str">
        <f>Badges!C481</f>
        <v>Make a team mural, collage, flag</v>
      </c>
      <c r="K104" s="281" t="str">
        <f>IF(Badges!P481="A","A"," ")</f>
        <v xml:space="preserve"> </v>
      </c>
      <c r="M104" s="280"/>
      <c r="N104" s="283" t="str">
        <f>Badges!C551</f>
        <v>Invite a guest speaker</v>
      </c>
      <c r="O104" s="281" t="str">
        <f>IF(Badges!P551="A","A"," ")</f>
        <v xml:space="preserve"> </v>
      </c>
      <c r="Q104" s="533" t="str">
        <f>Summary!A73</f>
        <v>Rededication (1st year)</v>
      </c>
      <c r="R104" s="533"/>
      <c r="S104" s="282" t="str">
        <f>IF('Age-Level'!P20="A","A","")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IF('Age-Level'!P21="A","A","")</f>
        <v/>
      </c>
      <c r="U105" s="279"/>
      <c r="V105" s="279"/>
    </row>
    <row r="106" spans="1:23" x14ac:dyDescent="0.2">
      <c r="A106" s="388" t="s">
        <v>416</v>
      </c>
      <c r="B106" s="390"/>
      <c r="C106" s="390"/>
      <c r="E106" s="280"/>
      <c r="F106" s="283" t="str">
        <f>Badges!C414</f>
        <v>Follow a landmark trail</v>
      </c>
      <c r="G106" s="281" t="str">
        <f>IF(Badges!P414="A","A"," ")</f>
        <v xml:space="preserve"> </v>
      </c>
      <c r="I106" s="280"/>
      <c r="J106" s="283" t="str">
        <f>Badges!C483</f>
        <v>A better room or home</v>
      </c>
      <c r="K106" s="281" t="str">
        <f>IF(Badges!P483="A","A"," ")</f>
        <v xml:space="preserve"> </v>
      </c>
      <c r="M106" s="280"/>
      <c r="N106" s="283" t="str">
        <f>Badges!C553</f>
        <v>Take a field trip</v>
      </c>
      <c r="O106" s="281" t="str">
        <f>IF(Badges!P553="A","A"," ")</f>
        <v xml:space="preserve"> </v>
      </c>
      <c r="Q106" s="533" t="str">
        <f>Summary!A75</f>
        <v>Rededication (3rd year)</v>
      </c>
      <c r="R106" s="533"/>
      <c r="S106" s="282" t="str">
        <f>IF('Age-Level'!P22="A","A","")</f>
        <v/>
      </c>
      <c r="U106" s="279"/>
      <c r="V106" s="279"/>
    </row>
    <row r="107" spans="1:23" x14ac:dyDescent="0.2">
      <c r="A107" s="284"/>
      <c r="B107" s="396" t="str">
        <f>Bridging!B6</f>
        <v>Pass It On!</v>
      </c>
      <c r="C107" s="330" t="str">
        <f>IF(Bridging!P10="C","C",IF(Bridging!P10="P","P",""))</f>
        <v/>
      </c>
      <c r="E107" s="280"/>
      <c r="F107" s="283" t="str">
        <f>Badges!C415</f>
        <v>Tour a landmark that honors the</v>
      </c>
      <c r="G107" s="281" t="str">
        <f>IF(Badges!P415="A","A"," ")</f>
        <v xml:space="preserve"> </v>
      </c>
      <c r="I107" s="280"/>
      <c r="J107" s="283" t="str">
        <f>Badges!C484</f>
        <v>A better meeting place</v>
      </c>
      <c r="K107" s="281" t="str">
        <f>IF(Badges!P484="A","A"," ")</f>
        <v xml:space="preserve"> </v>
      </c>
      <c r="M107" s="280"/>
      <c r="N107" s="283" t="str">
        <f>Badges!C554</f>
        <v>Invite a guest speaker</v>
      </c>
      <c r="O107" s="281" t="str">
        <f>IF(Badges!P554="A","A"," ")</f>
        <v xml:space="preserve"> </v>
      </c>
      <c r="Q107" s="487" t="str">
        <f>Summary!A76</f>
        <v>My Promise, My Faith (Year 1)</v>
      </c>
      <c r="R107" s="535"/>
      <c r="S107" s="291" t="str">
        <f>IF('Age-Level'!P29="C","C","")</f>
        <v/>
      </c>
      <c r="U107" s="279"/>
      <c r="V107" s="279"/>
    </row>
    <row r="108" spans="1:23" x14ac:dyDescent="0.2">
      <c r="A108" s="284"/>
      <c r="B108" s="286" t="str">
        <f>Bridging!B11</f>
        <v>Look Ahead!</v>
      </c>
      <c r="C108" s="282" t="str">
        <f>IF(Bridging!P15="C","C",IF(Bridging!P15="P","P",""))</f>
        <v/>
      </c>
      <c r="E108" s="280"/>
      <c r="F108" s="283" t="str">
        <f>Badges!C416</f>
        <v>Make a landmark map</v>
      </c>
      <c r="G108" s="281" t="str">
        <f>IF(Badges!P416="A","A"," ")</f>
        <v xml:space="preserve"> </v>
      </c>
      <c r="I108" s="280"/>
      <c r="J108" s="283" t="str">
        <f>Badges!C485</f>
        <v>A better classroom</v>
      </c>
      <c r="K108" s="281" t="str">
        <f>IF(Badges!P485="A","A"," ")</f>
        <v xml:space="preserve"> </v>
      </c>
      <c r="M108" s="280"/>
      <c r="N108" s="283" t="str">
        <f>Badges!C555</f>
        <v>Find out about helping people</v>
      </c>
      <c r="O108" s="281" t="str">
        <f>IF(Badges!P555="A","A"," ")</f>
        <v xml:space="preserve"> </v>
      </c>
      <c r="Q108" s="292">
        <v>1</v>
      </c>
      <c r="R108" s="341" t="str">
        <f>'Age-Level'!C24</f>
        <v>Choose one line from the Law</v>
      </c>
      <c r="S108" s="282" t="str">
        <f>IF('Age-Level'!P24="A","A","")</f>
        <v/>
      </c>
      <c r="U108" s="279"/>
      <c r="V108" s="279"/>
    </row>
    <row r="109" spans="1:23" x14ac:dyDescent="0.2">
      <c r="A109" s="284"/>
      <c r="B109" s="394" t="str">
        <f>Bridging!C16</f>
        <v>Plan a Ceremony</v>
      </c>
      <c r="C109" s="282" t="str">
        <f>IF(Bridging!P17="C","C",IF(Bridging!P17="P","P",""))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IF('Age-Level'!P25="A","A","")</f>
        <v/>
      </c>
      <c r="U109" s="279"/>
      <c r="V109" s="279"/>
    </row>
    <row r="110" spans="1:23" x14ac:dyDescent="0.2">
      <c r="B110" s="287" t="s">
        <v>80</v>
      </c>
      <c r="C110" s="282" t="str">
        <f>IF(Bridging!P18="C","C",IF(Bridging!P18="P","P",""))</f>
        <v/>
      </c>
      <c r="E110" s="280"/>
      <c r="F110" s="283" t="str">
        <f>Badges!C418</f>
        <v>Join a flag ceremony</v>
      </c>
      <c r="G110" s="281" t="str">
        <f>IF(Badges!P418="A","A"," ")</f>
        <v xml:space="preserve"> </v>
      </c>
      <c r="I110" s="280"/>
      <c r="J110" s="283" t="str">
        <f>Badges!C487</f>
        <v>Follow in a Girl Scout's footsteps</v>
      </c>
      <c r="K110" s="281" t="str">
        <f>IF(Badges!P487="A","A"," ")</f>
        <v xml:space="preserve"> </v>
      </c>
      <c r="M110" s="280"/>
      <c r="N110" s="283" t="str">
        <f>Badges!C557</f>
        <v>Donate money</v>
      </c>
      <c r="O110" s="281" t="str">
        <f>IF(Badges!P557="A","A"," ")</f>
        <v xml:space="preserve"> </v>
      </c>
      <c r="Q110" s="293">
        <v>3</v>
      </c>
      <c r="R110" s="341" t="str">
        <f>'Age-Level'!C26</f>
        <v>Gather three inspirational quotes</v>
      </c>
      <c r="S110" s="282" t="str">
        <f>IF('Age-Level'!P26="A","A","")</f>
        <v/>
      </c>
      <c r="U110" s="353"/>
      <c r="V110" s="353"/>
      <c r="W110" s="337"/>
    </row>
    <row r="111" spans="1:23" x14ac:dyDescent="0.2">
      <c r="B111" s="327"/>
      <c r="C111" s="389"/>
      <c r="E111" s="280"/>
      <c r="F111" s="283" t="str">
        <f>Badges!C419</f>
        <v>Join a town ceremony</v>
      </c>
      <c r="G111" s="281" t="str">
        <f>IF(Badges!P419="A","A"," ")</f>
        <v xml:space="preserve"> </v>
      </c>
      <c r="I111" s="280"/>
      <c r="J111" s="283" t="str">
        <f>Badges!C488</f>
        <v>Read the Brownie Story from an</v>
      </c>
      <c r="K111" s="281" t="str">
        <f>IF(Badges!P488="A","A"," ")</f>
        <v xml:space="preserve"> </v>
      </c>
      <c r="M111" s="280"/>
      <c r="N111" s="283" t="str">
        <f>Badges!C558</f>
        <v>Organize a great food donation</v>
      </c>
      <c r="O111" s="281" t="str">
        <f>IF(Badges!P558="A","A"," ")</f>
        <v xml:space="preserve"> </v>
      </c>
      <c r="Q111" s="293">
        <v>4</v>
      </c>
      <c r="R111" s="341" t="str">
        <f>'Age-Level'!C27</f>
        <v>Make something to remind you</v>
      </c>
      <c r="S111" s="282" t="str">
        <f>IF('Age-Level'!P27="A","A","")</f>
        <v/>
      </c>
      <c r="U111" s="279"/>
      <c r="V111" s="279"/>
    </row>
    <row r="112" spans="1:23" x14ac:dyDescent="0.2">
      <c r="A112" s="395" t="str">
        <f>Badges!B354</f>
        <v>Painting</v>
      </c>
      <c r="B112" s="391"/>
      <c r="C112" s="391"/>
      <c r="E112" s="280"/>
      <c r="F112" s="283" t="str">
        <f>Badges!C420</f>
        <v>Make up your own</v>
      </c>
      <c r="G112" s="281" t="str">
        <f>IF(Badges!P420="A","A"," ")</f>
        <v xml:space="preserve"> </v>
      </c>
      <c r="I112" s="280"/>
      <c r="J112" s="283" t="str">
        <f>Badges!C489</f>
        <v>Make up a story about Campbell</v>
      </c>
      <c r="K112" s="281" t="str">
        <f>IF(Badges!P489="A","A"," ")</f>
        <v xml:space="preserve"> </v>
      </c>
      <c r="M112" s="280"/>
      <c r="N112" s="283" t="str">
        <f>Badges!C559</f>
        <v>Host a clothing-donation party</v>
      </c>
      <c r="O112" s="281" t="str">
        <f>IF(Badges!P559="A","A"," ")</f>
        <v xml:space="preserve"> </v>
      </c>
      <c r="Q112" s="342">
        <v>5</v>
      </c>
      <c r="R112" s="341" t="str">
        <f>'Age-Level'!C28</f>
        <v>Keep the connection strong.</v>
      </c>
      <c r="S112" s="282" t="str">
        <f>IF('Age-Level'!P28="A","A","")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6"/>
      <c r="O113" s="386"/>
      <c r="Q113" s="534" t="str">
        <f>Summary!A77</f>
        <v>My Promise, My Faith (Year 2)</v>
      </c>
      <c r="R113" s="495"/>
      <c r="S113" s="325" t="str">
        <f>IF('Age-Level'!P35="C","C","")</f>
        <v/>
      </c>
      <c r="U113" s="279"/>
      <c r="V113" s="279"/>
    </row>
    <row r="114" spans="1:22" x14ac:dyDescent="0.2">
      <c r="A114" s="280"/>
      <c r="B114" s="283" t="str">
        <f>Badges!C356</f>
        <v>Talk to a painter</v>
      </c>
      <c r="C114" s="281" t="str">
        <f>IF(Badges!P356="A","A","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IF('Age-Level'!P31="A","A","")</f>
        <v/>
      </c>
      <c r="U114" s="279"/>
      <c r="V114" s="279"/>
    </row>
    <row r="115" spans="1:22" x14ac:dyDescent="0.2">
      <c r="A115" s="280"/>
      <c r="B115" s="283" t="str">
        <f>Badges!C357</f>
        <v>Go to an art show or museum</v>
      </c>
      <c r="C115" s="281" t="str">
        <f>IF(Badges!P357="A","A"," ")</f>
        <v xml:space="preserve"> </v>
      </c>
      <c r="E115" s="280"/>
      <c r="F115" s="283" t="str">
        <f>Badges!C425</f>
        <v>Is the food good for me?</v>
      </c>
      <c r="G115" s="281" t="str">
        <f>IF(Badges!P425="A","A"," ")</f>
        <v xml:space="preserve"> </v>
      </c>
      <c r="I115" s="280"/>
      <c r="J115" s="283" t="str">
        <f>Badges!C494</f>
        <v>Talk to a bug specialist in your</v>
      </c>
      <c r="K115" s="281" t="str">
        <f>IF(Badges!P494="A","A"," ")</f>
        <v xml:space="preserve"> </v>
      </c>
      <c r="M115" s="280"/>
      <c r="N115" s="283" t="str">
        <f>Badges!C565</f>
        <v xml:space="preserve">Talk to your family or Brownie </v>
      </c>
      <c r="O115" s="281" t="str">
        <f>IF(Badges!P565="A","A"," ")</f>
        <v xml:space="preserve"> </v>
      </c>
      <c r="Q115" s="293">
        <v>2</v>
      </c>
      <c r="R115" s="394" t="str">
        <f>'Age-Level'!C32</f>
        <v>Find a woman in your community</v>
      </c>
      <c r="S115" s="282" t="str">
        <f>IF('Age-Level'!P32="A","A","")</f>
        <v/>
      </c>
      <c r="U115" s="279"/>
      <c r="V115" s="279"/>
    </row>
    <row r="116" spans="1:22" x14ac:dyDescent="0.2">
      <c r="A116" s="280"/>
      <c r="B116" s="283" t="str">
        <f>Badges!C358</f>
        <v xml:space="preserve">Team up with an adult to find </v>
      </c>
      <c r="C116" s="281" t="str">
        <f>IF(Badges!P358="A","A"," ")</f>
        <v xml:space="preserve"> </v>
      </c>
      <c r="E116" s="280"/>
      <c r="F116" s="283" t="str">
        <f>Badges!C426</f>
        <v>Is the food good for the earth?</v>
      </c>
      <c r="G116" s="281" t="str">
        <f>IF(Badges!P426="A","A"," ")</f>
        <v xml:space="preserve"> </v>
      </c>
      <c r="I116" s="280"/>
      <c r="J116" s="283" t="str">
        <f>Badges!C495</f>
        <v>With an adult's help, find websites</v>
      </c>
      <c r="K116" s="281" t="str">
        <f>IF(Badges!P495="A","A"," ")</f>
        <v xml:space="preserve"> </v>
      </c>
      <c r="M116" s="280">
        <v>2</v>
      </c>
      <c r="N116" s="283" t="str">
        <f>Badges!C566</f>
        <v>Talk to some customers</v>
      </c>
      <c r="O116" s="294"/>
      <c r="Q116" s="293">
        <v>3</v>
      </c>
      <c r="R116" s="394" t="str">
        <f>'Age-Level'!C33</f>
        <v>Gather three inspirational quotes</v>
      </c>
      <c r="S116" s="282" t="str">
        <f>IF('Age-Level'!P33="A","A","")</f>
        <v/>
      </c>
    </row>
    <row r="117" spans="1:22" x14ac:dyDescent="0.2">
      <c r="A117" s="280">
        <v>2</v>
      </c>
      <c r="B117" s="283" t="str">
        <f>Badges!C359</f>
        <v>Paint the real world</v>
      </c>
      <c r="C117" s="294"/>
      <c r="E117" s="280"/>
      <c r="F117" s="283" t="str">
        <f>Badges!C427</f>
        <v>What's in that snack?</v>
      </c>
      <c r="G117" s="281" t="str">
        <f>IF(Badges!P427="A","A"," ")</f>
        <v xml:space="preserve"> </v>
      </c>
      <c r="I117" s="280"/>
      <c r="J117" s="283" t="str">
        <f>Badges!C496</f>
        <v>Read a book or watch a video</v>
      </c>
      <c r="K117" s="281" t="str">
        <f>IF(Badges!P496="A","A"," ")</f>
        <v xml:space="preserve"> </v>
      </c>
      <c r="M117" s="280"/>
      <c r="N117" s="283" t="str">
        <f>Badges!C567</f>
        <v>With your family or Brownie friends</v>
      </c>
      <c r="O117" s="281" t="str">
        <f>IF(Badges!P567="A","A"," ")</f>
        <v xml:space="preserve"> </v>
      </c>
      <c r="Q117" s="293">
        <v>4</v>
      </c>
      <c r="R117" s="394" t="str">
        <f>'Age-Level'!C34</f>
        <v>Make something to remind you</v>
      </c>
      <c r="S117" s="282" t="str">
        <f>IF('Age-Level'!P34="A","A","")</f>
        <v/>
      </c>
    </row>
    <row r="118" spans="1:22" x14ac:dyDescent="0.2">
      <c r="A118" s="280"/>
      <c r="B118" s="283" t="str">
        <f>Badges!C360</f>
        <v>Paint a portrait of a family</v>
      </c>
      <c r="C118" s="281" t="str">
        <f>IF(Badges!P360="A","A","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IF('Age-Level'!P35="A","A","")</f>
        <v/>
      </c>
    </row>
    <row r="119" spans="1:22" x14ac:dyDescent="0.2">
      <c r="A119" s="280"/>
      <c r="B119" s="283" t="str">
        <f>Badges!C361</f>
        <v>Paint an outdoor landscape</v>
      </c>
      <c r="C119" s="281" t="str">
        <f>IF(Badges!P361="A","A"," ")</f>
        <v xml:space="preserve"> </v>
      </c>
      <c r="E119" s="280"/>
      <c r="F119" s="283" t="str">
        <f>Badges!C429</f>
        <v>Make your own restaurant snack</v>
      </c>
      <c r="G119" s="281" t="str">
        <f>IF(Badges!P429="A","A"," ")</f>
        <v xml:space="preserve"> </v>
      </c>
      <c r="I119" s="280"/>
      <c r="J119" s="283" t="str">
        <f>Badges!C498</f>
        <v>Make a paper-plate spider</v>
      </c>
      <c r="K119" s="281" t="str">
        <f>IF(Badges!P498="A","A"," ")</f>
        <v xml:space="preserve"> </v>
      </c>
      <c r="M119" s="280"/>
      <c r="N119" s="283" t="str">
        <f>Badges!C569</f>
        <v>In your group or with your family</v>
      </c>
      <c r="O119" s="281" t="str">
        <f>IF(Badges!P569="A","A"," ")</f>
        <v xml:space="preserve"> </v>
      </c>
      <c r="Q119" s="394" t="str">
        <f>Summary!A78</f>
        <v>Global Action Award</v>
      </c>
      <c r="R119" s="394"/>
      <c r="S119" s="282" t="str">
        <f>IF('Age-Level'!P38="A","A","")</f>
        <v/>
      </c>
    </row>
    <row r="120" spans="1:22" x14ac:dyDescent="0.2">
      <c r="A120" s="280"/>
      <c r="B120" s="283" t="str">
        <f>Badges!C362</f>
        <v>Paint a still live.</v>
      </c>
      <c r="C120" s="281" t="str">
        <f>IF(Badges!P362="A","A"," ")</f>
        <v xml:space="preserve"> </v>
      </c>
      <c r="E120" s="280"/>
      <c r="F120" s="283" t="str">
        <f>Badges!C430</f>
        <v>Make a savory snack from a</v>
      </c>
      <c r="G120" s="281" t="str">
        <f>IF(Badges!P430="A","A"," ")</f>
        <v xml:space="preserve"> </v>
      </c>
      <c r="I120" s="280"/>
      <c r="J120" s="283" t="str">
        <f>Badges!C499</f>
        <v>Make an egg-carton caterpillar</v>
      </c>
      <c r="K120" s="281" t="str">
        <f>IF(Badges!P499="A","A"," ")</f>
        <v xml:space="preserve"> </v>
      </c>
      <c r="M120" s="280">
        <v>4</v>
      </c>
      <c r="N120" s="283" t="str">
        <f>Badges!C570</f>
        <v>Role-play good customer relations</v>
      </c>
      <c r="O120" s="294"/>
      <c r="Q120" s="394" t="str">
        <f>Summary!A79</f>
        <v>Journey Summit Pin</v>
      </c>
      <c r="R120" s="394"/>
      <c r="S120" s="282" t="str">
        <f>IF('Age-Level'!P40="C","C","")</f>
        <v/>
      </c>
    </row>
    <row r="121" spans="1:22" x14ac:dyDescent="0.2">
      <c r="A121" s="280">
        <v>3</v>
      </c>
      <c r="B121" s="283" t="str">
        <f>Badges!C363</f>
        <v>Paint a mood</v>
      </c>
      <c r="C121" s="294"/>
      <c r="E121" s="280"/>
      <c r="F121" s="283" t="str">
        <f>Badges!C431</f>
        <v>Make a veggie face</v>
      </c>
      <c r="G121" s="281" t="str">
        <f>IF(Badges!P431="A","A"," ")</f>
        <v xml:space="preserve"> </v>
      </c>
      <c r="I121" s="280"/>
      <c r="J121" s="283" t="str">
        <f>Badges!C500</f>
        <v>Make your own butterfly</v>
      </c>
      <c r="K121" s="281" t="str">
        <f>IF(Badges!P500="A","A"," ")</f>
        <v xml:space="preserve"> </v>
      </c>
      <c r="M121" s="280"/>
      <c r="N121" s="283" t="str">
        <f>Badges!C571</f>
        <v>With your friends or family</v>
      </c>
      <c r="O121" s="281" t="str">
        <f>IF(Badges!P571="A","A"," ")</f>
        <v xml:space="preserve"> </v>
      </c>
      <c r="Q121" s="394" t="str">
        <f>Summary!A80</f>
        <v>Safety Award</v>
      </c>
      <c r="R121" s="385"/>
      <c r="S121" s="291"/>
    </row>
    <row r="122" spans="1:22" x14ac:dyDescent="0.2">
      <c r="A122" s="280"/>
      <c r="B122" s="283" t="str">
        <f>Badges!C364</f>
        <v>Calm</v>
      </c>
      <c r="C122" s="281" t="str">
        <f>IF(Badges!P364="A","A","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IF('Age-Level'!P42="A","A","")</f>
        <v/>
      </c>
    </row>
    <row r="123" spans="1:22" x14ac:dyDescent="0.2">
      <c r="A123" s="280"/>
      <c r="B123" s="283" t="str">
        <f>Badges!C365</f>
        <v>Happy</v>
      </c>
      <c r="C123" s="281" t="str">
        <f>IF(Badges!P365="A","A"," ")</f>
        <v xml:space="preserve"> </v>
      </c>
      <c r="E123" s="280"/>
      <c r="F123" s="283" t="str">
        <f>Badges!C433</f>
        <v>Create a holiday dessert</v>
      </c>
      <c r="G123" s="281" t="str">
        <f>IF(Badges!P433="A","A"," ")</f>
        <v xml:space="preserve"> </v>
      </c>
      <c r="I123" s="280"/>
      <c r="J123" s="283" t="str">
        <f>Badges!C502</f>
        <v>Watch three bugs</v>
      </c>
      <c r="K123" s="281" t="str">
        <f>IF(Badges!P502="A","A"," ")</f>
        <v xml:space="preserve"> </v>
      </c>
      <c r="M123" s="280"/>
      <c r="N123" s="283" t="str">
        <f>Badges!C573</f>
        <v>Everybody who buys cookies is</v>
      </c>
      <c r="O123" s="281" t="str">
        <f>IF(Badges!P573="A","A"," ")</f>
        <v xml:space="preserve"> </v>
      </c>
      <c r="Q123" s="293">
        <v>2</v>
      </c>
      <c r="R123" s="394" t="str">
        <f>'Age-Level'!C43</f>
        <v>Get a map of your neighborhood</v>
      </c>
      <c r="S123" s="282" t="str">
        <f>IF('Age-Level'!P43="A","A","")</f>
        <v/>
      </c>
    </row>
    <row r="124" spans="1:22" x14ac:dyDescent="0.2">
      <c r="A124" s="280"/>
      <c r="B124" s="283" t="str">
        <f>Badges!C366</f>
        <v>Angry</v>
      </c>
      <c r="C124" s="281" t="str">
        <f>IF(Badges!P366="A","A"," ")</f>
        <v xml:space="preserve"> </v>
      </c>
      <c r="E124" s="280"/>
      <c r="F124" s="283" t="str">
        <f>Badges!C434</f>
        <v>Make a snack "in disguise"</v>
      </c>
      <c r="G124" s="281" t="str">
        <f>IF(Badges!P434="A","A"," ")</f>
        <v xml:space="preserve"> </v>
      </c>
      <c r="I124" s="280"/>
      <c r="J124" s="283" t="str">
        <f>Badges!C503</f>
        <v>With an adult, find an ant trail</v>
      </c>
      <c r="K124" s="281" t="str">
        <f>IF(Badges!P503="A","A"," ")</f>
        <v xml:space="preserve"> </v>
      </c>
      <c r="M124" s="386" t="str">
        <f>Badges!B576</f>
        <v>Give Back</v>
      </c>
      <c r="N124" s="386"/>
      <c r="O124" s="386"/>
      <c r="Q124" s="293">
        <v>3</v>
      </c>
      <c r="R124" s="394" t="str">
        <f>'Age-Level'!C44</f>
        <v>Find out how a smoke alarm</v>
      </c>
      <c r="S124" s="282" t="str">
        <f>IF('Age-Level'!P44="A","A","")</f>
        <v/>
      </c>
    </row>
    <row r="125" spans="1:22" x14ac:dyDescent="0.2">
      <c r="A125" s="280">
        <v>4</v>
      </c>
      <c r="B125" s="283" t="str">
        <f>Badges!C367</f>
        <v>Paint without brushes</v>
      </c>
      <c r="C125" s="294"/>
      <c r="E125" s="280"/>
      <c r="F125" s="283" t="str">
        <f>Badges!C435</f>
        <v>Make your own cookies</v>
      </c>
      <c r="G125" s="281" t="str">
        <f>IF(Badges!P435="A","A"," ")</f>
        <v xml:space="preserve"> </v>
      </c>
      <c r="I125" s="280"/>
      <c r="J125" s="283" t="str">
        <f>Badges!C504</f>
        <v>Make a bug box</v>
      </c>
      <c r="K125" s="281" t="str">
        <f>IF(Badges!P504="A","A"," ")</f>
        <v xml:space="preserve"> </v>
      </c>
      <c r="M125" s="280">
        <v>1</v>
      </c>
      <c r="N125" s="283" t="str">
        <f>Badges!C577</f>
        <v>Find out about businesses that</v>
      </c>
      <c r="O125" s="294"/>
      <c r="Q125" s="293">
        <v>4</v>
      </c>
      <c r="R125" s="394" t="str">
        <f>'Age-Level'!C45</f>
        <v>Choose an upcoming trip you</v>
      </c>
      <c r="S125" s="282" t="str">
        <f>IF('Age-Level'!P45="A","A","")</f>
        <v/>
      </c>
    </row>
    <row r="126" spans="1:22" x14ac:dyDescent="0.2">
      <c r="A126" s="280"/>
      <c r="B126" s="283" t="str">
        <f>Badges!C368</f>
        <v>Paint something from nature</v>
      </c>
      <c r="C126" s="281" t="str">
        <f>IF(Badges!P368="A","A","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IF(Badges!P578="A","A"," ")</f>
        <v xml:space="preserve"> </v>
      </c>
      <c r="Q126" s="384">
        <v>5</v>
      </c>
      <c r="R126" s="394" t="str">
        <f>'Age-Level'!C46</f>
        <v>Find out what natural disasters</v>
      </c>
      <c r="S126" s="282" t="str">
        <f>IF('Age-Level'!P46="A","A","")</f>
        <v/>
      </c>
    </row>
    <row r="127" spans="1:22" x14ac:dyDescent="0.2">
      <c r="A127" s="280"/>
      <c r="B127" s="283" t="str">
        <f>Badges!C369</f>
        <v>Paint with indoor objects</v>
      </c>
      <c r="C127" s="281" t="str">
        <f>IF(Badges!P369="A","A"," ")</f>
        <v xml:space="preserve"> </v>
      </c>
      <c r="E127" s="280"/>
      <c r="F127" s="283" t="str">
        <f>Badges!C437</f>
        <v>Make no-bake energy bars</v>
      </c>
      <c r="G127" s="281" t="str">
        <f>IF(Badges!P437="A","A"," ")</f>
        <v xml:space="preserve"> </v>
      </c>
      <c r="I127" s="280"/>
      <c r="J127" s="283" t="str">
        <f>Badges!C506</f>
        <v>Draw a cocoon</v>
      </c>
      <c r="K127" s="281" t="str">
        <f>IF(Badges!P506="A","A"," ")</f>
        <v xml:space="preserve"> </v>
      </c>
      <c r="M127" s="280">
        <v>2</v>
      </c>
      <c r="N127" s="283" t="str">
        <f>Badges!C579</f>
        <v>Set a giving goal</v>
      </c>
      <c r="O127" s="294"/>
      <c r="Q127" s="394" t="str">
        <f>'Age-Level'!C49</f>
        <v>International Friendship</v>
      </c>
      <c r="R127" s="394"/>
      <c r="S127" s="282" t="str">
        <f>IF('Age-Level'!P49="A","A","")</f>
        <v/>
      </c>
    </row>
    <row r="128" spans="1:22" x14ac:dyDescent="0.2">
      <c r="A128" s="280"/>
      <c r="B128" s="283" t="str">
        <f>Badges!C370</f>
        <v>Paint with a stamp</v>
      </c>
      <c r="C128" s="281" t="str">
        <f>IF(Badges!P370="A","A"," ")</f>
        <v xml:space="preserve"> </v>
      </c>
      <c r="E128" s="280"/>
      <c r="F128" s="283" t="str">
        <f>Badges!C438</f>
        <v>Create a snack for a group</v>
      </c>
      <c r="G128" s="281" t="str">
        <f>IF(Badges!P438="A","A"," ")</f>
        <v xml:space="preserve"> </v>
      </c>
      <c r="I128" s="280"/>
      <c r="J128" s="283" t="str">
        <f>Badges!C507</f>
        <v>Make a model of a bug house</v>
      </c>
      <c r="K128" s="281" t="str">
        <f>IF(Badges!P507="A","A"," ")</f>
        <v xml:space="preserve"> </v>
      </c>
      <c r="M128" s="280"/>
      <c r="N128" s="283" t="str">
        <f>Badges!C580</f>
        <v xml:space="preserve">With your Brownie friends, talk </v>
      </c>
      <c r="O128" s="281" t="str">
        <f>IF(Badges!P580="A","A"," ")</f>
        <v xml:space="preserve"> </v>
      </c>
    </row>
    <row r="129" spans="1:19" x14ac:dyDescent="0.2">
      <c r="A129" s="280">
        <v>5</v>
      </c>
      <c r="B129" s="283" t="str">
        <f>Badges!C371</f>
        <v>Paint a mural</v>
      </c>
      <c r="C129" s="294"/>
      <c r="E129" s="280"/>
      <c r="F129" s="283" t="str">
        <f>Badges!C439</f>
        <v>Make a lunchtime snack</v>
      </c>
      <c r="G129" s="281" t="str">
        <f>IF(Badges!P439="A","A"," ")</f>
        <v xml:space="preserve"> </v>
      </c>
      <c r="I129" s="280"/>
      <c r="J129" s="283" t="str">
        <f>Badges!C508</f>
        <v>For one week, watch a spider</v>
      </c>
      <c r="K129" s="281" t="str">
        <f>IF(Badges!P508="A","A"," ")</f>
        <v xml:space="preserve"> </v>
      </c>
      <c r="M129" s="280">
        <v>3</v>
      </c>
      <c r="N129" s="283" t="str">
        <f>Badges!C581</f>
        <v>Involve your customers</v>
      </c>
      <c r="O129" s="294"/>
    </row>
    <row r="130" spans="1:19" x14ac:dyDescent="0.2">
      <c r="A130" s="280"/>
      <c r="B130" s="283" t="str">
        <f>Badges!C372</f>
        <v>Paint a mural that tells a story</v>
      </c>
      <c r="C130" s="281" t="str">
        <f>IF(Badges!P372="A","A","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IF(Badges!P582="A","A"," ")</f>
        <v xml:space="preserve"> </v>
      </c>
    </row>
    <row r="131" spans="1:19" x14ac:dyDescent="0.2">
      <c r="A131" s="280"/>
      <c r="B131" s="283" t="str">
        <f>Badges!C373</f>
        <v>Paint a mural about your Girl</v>
      </c>
      <c r="C131" s="281" t="str">
        <f>IF(Badges!P373="A","A"," ")</f>
        <v xml:space="preserve"> </v>
      </c>
      <c r="E131" s="280"/>
      <c r="F131" s="283" t="str">
        <f>Badges!C441</f>
        <v>Make your own milk shake</v>
      </c>
      <c r="G131" s="281" t="str">
        <f>IF(Badges!P441="A","A"," ")</f>
        <v xml:space="preserve"> </v>
      </c>
      <c r="I131" s="280"/>
      <c r="J131" s="283" t="str">
        <f>Badges!C510</f>
        <v>Visit a farm</v>
      </c>
      <c r="K131" s="281" t="str">
        <f>IF(Badges!P510="A","A"," ")</f>
        <v xml:space="preserve"> </v>
      </c>
      <c r="M131" s="280">
        <v>4</v>
      </c>
      <c r="N131" s="283" t="str">
        <f>Badges!C583</f>
        <v>Practice giving back</v>
      </c>
      <c r="O131" s="294"/>
    </row>
    <row r="132" spans="1:19" x14ac:dyDescent="0.2">
      <c r="A132" s="280"/>
      <c r="B132" s="283" t="str">
        <f>Badges!C374</f>
        <v>Paint a mural that tells the story</v>
      </c>
      <c r="C132" s="281" t="str">
        <f>IF(Badges!P374="A","A"," ")</f>
        <v xml:space="preserve"> </v>
      </c>
      <c r="E132" s="280"/>
      <c r="F132" s="283" t="str">
        <f>Badges!C442</f>
        <v>Make your own fruit smoothie</v>
      </c>
      <c r="G132" s="281" t="str">
        <f>IF(Badges!P442="A","A"," ")</f>
        <v xml:space="preserve"> </v>
      </c>
      <c r="I132" s="280"/>
      <c r="J132" s="283" t="str">
        <f>Badges!C511</f>
        <v>Take a bug walk or bug hike</v>
      </c>
      <c r="K132" s="281" t="str">
        <f>IF(Badges!P511="A","A"," ")</f>
        <v xml:space="preserve"> </v>
      </c>
      <c r="M132" s="280"/>
      <c r="N132" s="283" t="str">
        <f>Badges!C584</f>
        <v>If you want to help others with your</v>
      </c>
      <c r="O132" s="281" t="str">
        <f>IF(Badges!P584="A","A"," ")</f>
        <v xml:space="preserve"> </v>
      </c>
    </row>
    <row r="133" spans="1:19" x14ac:dyDescent="0.2">
      <c r="E133" s="280"/>
      <c r="F133" s="283" t="str">
        <f>Badges!C443</f>
        <v>Make your own party punch</v>
      </c>
      <c r="G133" s="281" t="str">
        <f>IF(Badges!P443="A","A"," ")</f>
        <v xml:space="preserve"> </v>
      </c>
      <c r="I133" s="280"/>
      <c r="J133" s="283" t="str">
        <f>Badges!C512</f>
        <v>Visit a museum, zoo, or botanical</v>
      </c>
      <c r="K133" s="281" t="str">
        <f>IF(Badges!P512="A","A"," ")</f>
        <v xml:space="preserve"> </v>
      </c>
      <c r="M133" s="280">
        <v>5</v>
      </c>
      <c r="N133" s="283" t="str">
        <f>Badges!C585</f>
        <v>Tell your cookie customers how</v>
      </c>
      <c r="O133" s="294"/>
    </row>
    <row r="134" spans="1:19" x14ac:dyDescent="0.2">
      <c r="M134" s="280"/>
      <c r="N134" s="283" t="str">
        <f>Badges!C586</f>
        <v>Write your cookie customers</v>
      </c>
      <c r="O134" s="281" t="str">
        <f>IF(Badges!P586="A","A"," ")</f>
        <v xml:space="preserve"> </v>
      </c>
    </row>
    <row r="140" spans="1:19" ht="23.25" x14ac:dyDescent="0.35">
      <c r="A140" s="524" t="str">
        <f ca="1">MID(CELL("filename",A78),FIND(IF(ISERROR(FIND("]",CELL("filename",A78))),"$","]"),CELL("filename",A78))+1,256)</f>
        <v>Brownie 13</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Own'!P31="A","A"," ")</f>
        <v xml:space="preserve"> </v>
      </c>
      <c r="I142" s="280">
        <v>1</v>
      </c>
      <c r="J142" s="341" t="str">
        <f>'Council Own'!C55</f>
        <v>&lt;List Requirement Here&gt;</v>
      </c>
      <c r="K142" s="288" t="str">
        <f>IF('Council Own'!P55="A","A"," ")</f>
        <v xml:space="preserve"> </v>
      </c>
      <c r="M142" s="280">
        <v>1</v>
      </c>
      <c r="N142" s="341" t="str">
        <f>'Council Own'!C79</f>
        <v>&lt;List Requirement Here&gt;</v>
      </c>
      <c r="O142" s="288" t="str">
        <f>IF('Council Own'!P79="A","A"," ")</f>
        <v xml:space="preserve"> </v>
      </c>
      <c r="Q142" s="280">
        <v>1</v>
      </c>
      <c r="R142" s="341" t="str">
        <f>'Council Own'!C103</f>
        <v>&lt;List Requirement Here&gt;</v>
      </c>
      <c r="S142" s="288" t="str">
        <f>IF('Council Own'!P103="A","A"," ")</f>
        <v xml:space="preserve"> </v>
      </c>
    </row>
    <row r="143" spans="1:19" x14ac:dyDescent="0.2">
      <c r="A143" s="518" t="str">
        <f>'Council Own'!B6</f>
        <v>&lt;&lt;List Badge Here&gt;&gt;</v>
      </c>
      <c r="B143" s="519"/>
      <c r="C143" s="282" t="str">
        <f>IF('Council Own'!P28="C","C",IF('Council Own'!P28="P","P",""))</f>
        <v/>
      </c>
      <c r="E143" s="280"/>
      <c r="F143" s="341" t="str">
        <f>'Council Own'!C32</f>
        <v>&lt;List Requirement Here&gt;</v>
      </c>
      <c r="G143" s="288" t="str">
        <f>IF('Council Own'!P32="A","A"," ")</f>
        <v xml:space="preserve"> </v>
      </c>
      <c r="I143" s="280"/>
      <c r="J143" s="341" t="str">
        <f>'Council Own'!C56</f>
        <v>&lt;List Requirement Here&gt;</v>
      </c>
      <c r="K143" s="288" t="str">
        <f>IF('Council Own'!P56="A","A"," ")</f>
        <v xml:space="preserve"> </v>
      </c>
      <c r="M143" s="280"/>
      <c r="N143" s="341" t="str">
        <f>'Council Own'!C80</f>
        <v>&lt;List Requirement Here&gt;</v>
      </c>
      <c r="O143" s="288" t="str">
        <f>IF('Council Own'!P80="A","A"," ")</f>
        <v xml:space="preserve"> </v>
      </c>
      <c r="Q143" s="280"/>
      <c r="R143" s="341" t="str">
        <f>'Council Own'!C104</f>
        <v>&lt;List Requirement Here&gt;</v>
      </c>
      <c r="S143" s="288" t="str">
        <f>IF('Council Own'!P104="A","A"," ")</f>
        <v xml:space="preserve"> </v>
      </c>
    </row>
    <row r="144" spans="1:19" x14ac:dyDescent="0.2">
      <c r="A144" s="518" t="str">
        <f>'Council Own'!B30</f>
        <v>&lt;&lt;List Badge Here&gt;&gt;</v>
      </c>
      <c r="B144" s="519"/>
      <c r="C144" s="282" t="str">
        <f>IF('Council Own'!P52="C","C",IF('Council Own'!P52="P","P",""))</f>
        <v/>
      </c>
      <c r="E144" s="280"/>
      <c r="F144" s="341" t="str">
        <f>'Council Own'!C33</f>
        <v>&lt;List Requirement Here&gt;</v>
      </c>
      <c r="G144" s="288" t="str">
        <f>IF('Council Own'!P33="A","A"," ")</f>
        <v xml:space="preserve"> </v>
      </c>
      <c r="I144" s="280"/>
      <c r="J144" s="341" t="str">
        <f>'Council Own'!C57</f>
        <v>&lt;List Requirement Here&gt;</v>
      </c>
      <c r="K144" s="288" t="str">
        <f>IF('Council Own'!P57="A","A"," ")</f>
        <v xml:space="preserve"> </v>
      </c>
      <c r="M144" s="280"/>
      <c r="N144" s="341" t="str">
        <f>'Council Own'!C81</f>
        <v>&lt;List Requirement Here&gt;</v>
      </c>
      <c r="O144" s="288" t="str">
        <f>IF('Council Own'!P81="A","A"," ")</f>
        <v xml:space="preserve"> </v>
      </c>
      <c r="Q144" s="280"/>
      <c r="R144" s="341" t="str">
        <f>'Council Own'!C105</f>
        <v>&lt;List Requirement Here&gt;</v>
      </c>
      <c r="S144" s="288" t="str">
        <f>IF('Council Own'!P105="A","A"," ")</f>
        <v xml:space="preserve"> </v>
      </c>
    </row>
    <row r="145" spans="1:19" ht="12.75" customHeight="1" x14ac:dyDescent="0.2">
      <c r="A145" s="518" t="str">
        <f>'Council Own'!B54</f>
        <v>&lt;&lt;List Badge Here&gt;&gt;</v>
      </c>
      <c r="B145" s="519"/>
      <c r="C145" s="282" t="str">
        <f>IF('Council Own'!P76="C","C",IF('Council Own'!P76="P","P",""))</f>
        <v/>
      </c>
      <c r="E145" s="280"/>
      <c r="F145" s="341" t="str">
        <f>'Council Own'!C34</f>
        <v>&lt;List Requirement Here&gt;</v>
      </c>
      <c r="G145" s="288" t="str">
        <f>IF('Council Own'!P34="A","A"," ")</f>
        <v xml:space="preserve"> </v>
      </c>
      <c r="I145" s="280"/>
      <c r="J145" s="341" t="str">
        <f>'Council Own'!C58</f>
        <v>&lt;List Requirement Here&gt;</v>
      </c>
      <c r="K145" s="288" t="str">
        <f>IF('Council Own'!P58="A","A"," ")</f>
        <v xml:space="preserve"> </v>
      </c>
      <c r="M145" s="280"/>
      <c r="N145" s="341" t="str">
        <f>'Council Own'!C82</f>
        <v>&lt;List Requirement Here&gt;</v>
      </c>
      <c r="O145" s="288" t="str">
        <f>IF('Council Own'!P82="A","A"," ")</f>
        <v xml:space="preserve"> </v>
      </c>
      <c r="Q145" s="280"/>
      <c r="R145" s="341" t="str">
        <f>'Council Own'!C106</f>
        <v>&lt;List Requirement Here&gt;</v>
      </c>
      <c r="S145" s="288" t="str">
        <f>IF('Council Own'!P106="A","A"," ")</f>
        <v xml:space="preserve"> </v>
      </c>
    </row>
    <row r="146" spans="1:19" ht="12.75" customHeight="1" x14ac:dyDescent="0.2">
      <c r="A146" s="518" t="str">
        <f>'Council Own'!B78</f>
        <v>&lt;&lt;List Badge Here&gt;&gt;</v>
      </c>
      <c r="B146" s="519"/>
      <c r="C146" s="282" t="str">
        <f>IF('Council Own'!P100="C","C",IF('Council Own'!P100="P","P",""))</f>
        <v/>
      </c>
      <c r="E146" s="280">
        <v>2</v>
      </c>
      <c r="F146" s="341" t="str">
        <f>'Council Own'!C35</f>
        <v>&lt;List Requirement Here&gt;</v>
      </c>
      <c r="G146" s="288" t="str">
        <f>IF('Council Own'!P35="A","A"," ")</f>
        <v xml:space="preserve"> </v>
      </c>
      <c r="I146" s="280">
        <v>2</v>
      </c>
      <c r="J146" s="341" t="str">
        <f>'Council Own'!C59</f>
        <v>&lt;List Requirement Here&gt;</v>
      </c>
      <c r="K146" s="288" t="str">
        <f>IF('Council Own'!P59="A","A"," ")</f>
        <v xml:space="preserve"> </v>
      </c>
      <c r="M146" s="280">
        <v>2</v>
      </c>
      <c r="N146" s="341" t="str">
        <f>'Council Own'!C83</f>
        <v>&lt;List Requirement Here&gt;</v>
      </c>
      <c r="O146" s="288" t="str">
        <f>IF('Council Own'!P83="A","A"," ")</f>
        <v xml:space="preserve"> </v>
      </c>
      <c r="Q146" s="280">
        <v>2</v>
      </c>
      <c r="R146" s="341" t="str">
        <f>'Council Own'!C107</f>
        <v>&lt;List Requirement Here&gt;</v>
      </c>
      <c r="S146" s="288" t="str">
        <f>IF('Council Own'!P107="A","A"," ")</f>
        <v xml:space="preserve"> </v>
      </c>
    </row>
    <row r="147" spans="1:19" x14ac:dyDescent="0.2">
      <c r="A147" s="518" t="str">
        <f>'Council Own'!B102</f>
        <v>&lt;&lt;List Badge Here&gt;&gt;</v>
      </c>
      <c r="B147" s="519"/>
      <c r="C147" s="282" t="str">
        <f>IF('Council Own'!P124="C","C",IF('Council Own'!P124="P","P",""))</f>
        <v/>
      </c>
      <c r="E147" s="280"/>
      <c r="F147" s="341" t="str">
        <f>'Council Own'!C36</f>
        <v>&lt;List Requirement Here&gt;</v>
      </c>
      <c r="G147" s="288" t="str">
        <f>IF('Council Own'!P36="A","A"," ")</f>
        <v xml:space="preserve"> </v>
      </c>
      <c r="I147" s="280"/>
      <c r="J147" s="341" t="str">
        <f>'Council Own'!C60</f>
        <v>&lt;List Requirement Here&gt;</v>
      </c>
      <c r="K147" s="288" t="str">
        <f>IF('Council Own'!P60="A","A"," ")</f>
        <v xml:space="preserve"> </v>
      </c>
      <c r="M147" s="280"/>
      <c r="N147" s="341" t="str">
        <f>'Council Own'!C84</f>
        <v>&lt;List Requirement Here&gt;</v>
      </c>
      <c r="O147" s="288" t="str">
        <f>IF('Council Own'!P84="A","A"," ")</f>
        <v xml:space="preserve"> </v>
      </c>
      <c r="Q147" s="280"/>
      <c r="R147" s="341" t="str">
        <f>'Council Own'!C108</f>
        <v>&lt;List Requirement Here&gt;</v>
      </c>
      <c r="S147" s="288" t="str">
        <f>IF('Council Own'!P108="A","A"," ")</f>
        <v xml:space="preserve"> </v>
      </c>
    </row>
    <row r="148" spans="1:19" x14ac:dyDescent="0.2">
      <c r="E148" s="280"/>
      <c r="F148" s="341" t="str">
        <f>'Council Own'!C37</f>
        <v>&lt;List Requirement Here&gt;</v>
      </c>
      <c r="G148" s="288" t="str">
        <f>IF('Council Own'!P37="A","A"," ")</f>
        <v xml:space="preserve"> </v>
      </c>
      <c r="I148" s="280"/>
      <c r="J148" s="341" t="str">
        <f>'Council Own'!C61</f>
        <v>&lt;List Requirement Here&gt;</v>
      </c>
      <c r="K148" s="288" t="str">
        <f>IF('Council Own'!P61="A","A"," ")</f>
        <v xml:space="preserve"> </v>
      </c>
      <c r="M148" s="280"/>
      <c r="N148" s="341" t="str">
        <f>'Council Own'!C85</f>
        <v>&lt;List Requirement Here&gt;</v>
      </c>
      <c r="O148" s="288" t="str">
        <f>IF('Council Own'!P85="A","A"," ")</f>
        <v xml:space="preserve"> </v>
      </c>
      <c r="Q148" s="280"/>
      <c r="R148" s="341" t="str">
        <f>'Council Own'!C109</f>
        <v>&lt;List Requirement Here&gt;</v>
      </c>
      <c r="S148" s="288" t="str">
        <f>IF('Council Own'!P109="A","A"," ")</f>
        <v xml:space="preserve"> </v>
      </c>
    </row>
    <row r="149" spans="1:19" x14ac:dyDescent="0.2">
      <c r="A149" s="505" t="s">
        <v>76</v>
      </c>
      <c r="B149" s="505"/>
      <c r="C149" s="505"/>
      <c r="E149" s="280"/>
      <c r="F149" s="341" t="str">
        <f>'Council Own'!C38</f>
        <v>&lt;List Requirement Here&gt;</v>
      </c>
      <c r="G149" s="288" t="str">
        <f>IF('Council Own'!P38="A","A"," ")</f>
        <v xml:space="preserve"> </v>
      </c>
      <c r="I149" s="280"/>
      <c r="J149" s="341" t="str">
        <f>'Council Own'!C62</f>
        <v>&lt;List Requirement Here&gt;</v>
      </c>
      <c r="K149" s="288" t="str">
        <f>IF('Council Own'!P62="A","A"," ")</f>
        <v xml:space="preserve"> </v>
      </c>
      <c r="M149" s="280"/>
      <c r="N149" s="341" t="str">
        <f>'Council Own'!C86</f>
        <v>&lt;List Requirement Here&gt;</v>
      </c>
      <c r="O149" s="288" t="str">
        <f>IF('Council Own'!P86="A","A"," ")</f>
        <v xml:space="preserve"> </v>
      </c>
      <c r="Q149" s="280"/>
      <c r="R149" s="341" t="str">
        <f>'Council Own'!C110</f>
        <v>&lt;List Requirement Here&gt;</v>
      </c>
      <c r="S149" s="288" t="str">
        <f>IF('Council Own'!P110="A","A"," ")</f>
        <v xml:space="preserve"> </v>
      </c>
    </row>
    <row r="150" spans="1:19" x14ac:dyDescent="0.2">
      <c r="A150" s="275" t="str">
        <f>'Council Own'!B6</f>
        <v>&lt;&lt;List Badge Here&gt;&gt;</v>
      </c>
      <c r="B150" s="275"/>
      <c r="C150" s="275"/>
      <c r="E150" s="280">
        <v>3</v>
      </c>
      <c r="F150" s="341" t="str">
        <f>'Council Own'!C39</f>
        <v>&lt;List Requirement Here&gt;</v>
      </c>
      <c r="G150" s="288" t="str">
        <f>IF('Council Own'!P39="A","A"," ")</f>
        <v xml:space="preserve"> </v>
      </c>
      <c r="I150" s="280">
        <v>3</v>
      </c>
      <c r="J150" s="341" t="str">
        <f>'Council Own'!C63</f>
        <v>&lt;List Requirement Here&gt;</v>
      </c>
      <c r="K150" s="288" t="str">
        <f>IF('Council Own'!P63="A","A"," ")</f>
        <v xml:space="preserve"> </v>
      </c>
      <c r="M150" s="280">
        <v>3</v>
      </c>
      <c r="N150" s="341" t="str">
        <f>'Council Own'!C87</f>
        <v>&lt;List Requirement Here&gt;</v>
      </c>
      <c r="O150" s="288" t="str">
        <f>IF('Council Own'!P87="A","A"," ")</f>
        <v xml:space="preserve"> </v>
      </c>
      <c r="Q150" s="280">
        <v>3</v>
      </c>
      <c r="R150" s="341" t="str">
        <f>'Council Own'!C111</f>
        <v>&lt;List Requirement Here&gt;</v>
      </c>
      <c r="S150" s="288" t="str">
        <f>IF('Council Own'!P111="A","A"," ")</f>
        <v xml:space="preserve"> </v>
      </c>
    </row>
    <row r="151" spans="1:19" x14ac:dyDescent="0.2">
      <c r="A151" s="280">
        <v>1</v>
      </c>
      <c r="B151" s="341" t="str">
        <f>'Council Own'!C7</f>
        <v>&lt;List Requirement Here&gt;</v>
      </c>
      <c r="C151" s="288" t="str">
        <f>IF('Council Own'!P7="A","A"," ")</f>
        <v xml:space="preserve"> </v>
      </c>
      <c r="E151" s="280"/>
      <c r="F151" s="341" t="str">
        <f>'Council Own'!C40</f>
        <v>&lt;List Requirement Here&gt;</v>
      </c>
      <c r="G151" s="288" t="str">
        <f>IF('Council Own'!P40="A","A"," ")</f>
        <v xml:space="preserve"> </v>
      </c>
      <c r="I151" s="280"/>
      <c r="J151" s="341" t="str">
        <f>'Council Own'!C64</f>
        <v>&lt;List Requirement Here&gt;</v>
      </c>
      <c r="K151" s="288" t="str">
        <f>IF('Council Own'!P64="A","A"," ")</f>
        <v xml:space="preserve"> </v>
      </c>
      <c r="M151" s="280"/>
      <c r="N151" s="341" t="str">
        <f>'Council Own'!C88</f>
        <v>&lt;List Requirement Here&gt;</v>
      </c>
      <c r="O151" s="288" t="str">
        <f>IF('Council Own'!P88="A","A"," ")</f>
        <v xml:space="preserve"> </v>
      </c>
      <c r="Q151" s="280"/>
      <c r="R151" s="341" t="str">
        <f>'Council Own'!C112</f>
        <v>&lt;List Requirement Here&gt;</v>
      </c>
      <c r="S151" s="288" t="str">
        <f>IF('Council Own'!P112="A","A"," ")</f>
        <v xml:space="preserve"> </v>
      </c>
    </row>
    <row r="152" spans="1:19" x14ac:dyDescent="0.2">
      <c r="A152" s="280"/>
      <c r="B152" s="341" t="str">
        <f>'Council Own'!C8</f>
        <v>&lt;List Requirement Here&gt;</v>
      </c>
      <c r="C152" s="288" t="str">
        <f>IF('Council Own'!P8="A","A"," ")</f>
        <v xml:space="preserve"> </v>
      </c>
      <c r="E152" s="280"/>
      <c r="F152" s="341" t="str">
        <f>'Council Own'!C41</f>
        <v>&lt;List Requirement Here&gt;</v>
      </c>
      <c r="G152" s="288" t="str">
        <f>IF('Council Own'!P41="A","A"," ")</f>
        <v xml:space="preserve"> </v>
      </c>
      <c r="I152" s="280"/>
      <c r="J152" s="341" t="str">
        <f>'Council Own'!C65</f>
        <v>&lt;List Requirement Here&gt;</v>
      </c>
      <c r="K152" s="288" t="str">
        <f>IF('Council Own'!P65="A","A"," ")</f>
        <v xml:space="preserve"> </v>
      </c>
      <c r="M152" s="280"/>
      <c r="N152" s="341" t="str">
        <f>'Council Own'!C89</f>
        <v>&lt;List Requirement Here&gt;</v>
      </c>
      <c r="O152" s="288" t="str">
        <f>IF('Council Own'!P89="A","A"," ")</f>
        <v xml:space="preserve"> </v>
      </c>
      <c r="Q152" s="280"/>
      <c r="R152" s="341" t="str">
        <f>'Council Own'!C113</f>
        <v>&lt;List Requirement Here&gt;</v>
      </c>
      <c r="S152" s="288" t="str">
        <f>IF('Council Own'!P113="A","A"," ")</f>
        <v xml:space="preserve"> </v>
      </c>
    </row>
    <row r="153" spans="1:19" x14ac:dyDescent="0.2">
      <c r="A153" s="280"/>
      <c r="B153" s="341" t="str">
        <f>'Council Own'!C9</f>
        <v>&lt;List Requirement Here&gt;</v>
      </c>
      <c r="C153" s="288" t="str">
        <f>IF('Council Own'!P9="A","A"," ")</f>
        <v xml:space="preserve"> </v>
      </c>
      <c r="E153" s="280"/>
      <c r="F153" s="341" t="str">
        <f>'Council Own'!C42</f>
        <v>&lt;List Requirement Here&gt;</v>
      </c>
      <c r="G153" s="288" t="str">
        <f>IF('Council Own'!P42="A","A"," ")</f>
        <v xml:space="preserve"> </v>
      </c>
      <c r="I153" s="280"/>
      <c r="J153" s="341" t="str">
        <f>'Council Own'!C66</f>
        <v>&lt;List Requirement Here&gt;</v>
      </c>
      <c r="K153" s="288" t="str">
        <f>IF('Council Own'!P66="A","A"," ")</f>
        <v xml:space="preserve"> </v>
      </c>
      <c r="M153" s="280"/>
      <c r="N153" s="341" t="str">
        <f>'Council Own'!C90</f>
        <v>&lt;List Requirement Here&gt;</v>
      </c>
      <c r="O153" s="288" t="str">
        <f>IF('Council Own'!P90="A","A"," ")</f>
        <v xml:space="preserve"> </v>
      </c>
      <c r="Q153" s="280"/>
      <c r="R153" s="341" t="str">
        <f>'Council Own'!C114</f>
        <v>&lt;List Requirement Here&gt;</v>
      </c>
      <c r="S153" s="288" t="str">
        <f>IF('Council Own'!P114="A","A"," ")</f>
        <v xml:space="preserve"> </v>
      </c>
    </row>
    <row r="154" spans="1:19" x14ac:dyDescent="0.2">
      <c r="A154" s="280"/>
      <c r="B154" s="341" t="str">
        <f>'Council Own'!C10</f>
        <v>&lt;List Requirement Here&gt;</v>
      </c>
      <c r="C154" s="288" t="str">
        <f>IF('Council Own'!P10="A","A"," ")</f>
        <v xml:space="preserve"> </v>
      </c>
      <c r="E154" s="280">
        <v>4</v>
      </c>
      <c r="F154" s="341" t="str">
        <f>'Council Own'!C43</f>
        <v>&lt;List Requirement Here&gt;</v>
      </c>
      <c r="G154" s="288" t="str">
        <f>IF('Council Own'!P43="A","A"," ")</f>
        <v xml:space="preserve"> </v>
      </c>
      <c r="I154" s="280">
        <v>4</v>
      </c>
      <c r="J154" s="341" t="str">
        <f>'Council Own'!C67</f>
        <v>&lt;List Requirement Here&gt;</v>
      </c>
      <c r="K154" s="288" t="str">
        <f>IF('Council Own'!P67="A","A"," ")</f>
        <v xml:space="preserve"> </v>
      </c>
      <c r="M154" s="280">
        <v>4</v>
      </c>
      <c r="N154" s="341" t="str">
        <f>'Council Own'!C91</f>
        <v>&lt;List Requirement Here&gt;</v>
      </c>
      <c r="O154" s="288" t="str">
        <f>IF('Council Own'!P91="A","A"," ")</f>
        <v xml:space="preserve"> </v>
      </c>
      <c r="Q154" s="280">
        <v>4</v>
      </c>
      <c r="R154" s="341" t="str">
        <f>'Council Own'!C115</f>
        <v>&lt;List Requirement Here&gt;</v>
      </c>
      <c r="S154" s="288" t="str">
        <f>IF('Council Own'!P115="A","A"," ")</f>
        <v xml:space="preserve"> </v>
      </c>
    </row>
    <row r="155" spans="1:19" x14ac:dyDescent="0.2">
      <c r="A155" s="280">
        <v>2</v>
      </c>
      <c r="B155" s="341" t="str">
        <f>'Council Own'!C11</f>
        <v>&lt;List Requirement Here&gt;</v>
      </c>
      <c r="C155" s="288" t="str">
        <f>IF('Council Own'!P11="A","A"," ")</f>
        <v xml:space="preserve"> </v>
      </c>
      <c r="E155" s="280"/>
      <c r="F155" s="341" t="str">
        <f>'Council Own'!C44</f>
        <v>&lt;List Requirement Here&gt;</v>
      </c>
      <c r="G155" s="288" t="str">
        <f>IF('Council Own'!P44="A","A"," ")</f>
        <v xml:space="preserve"> </v>
      </c>
      <c r="I155" s="280"/>
      <c r="J155" s="341" t="str">
        <f>'Council Own'!C68</f>
        <v>&lt;List Requirement Here&gt;</v>
      </c>
      <c r="K155" s="288" t="str">
        <f>IF('Council Own'!P68="A","A"," ")</f>
        <v xml:space="preserve"> </v>
      </c>
      <c r="M155" s="280"/>
      <c r="N155" s="341" t="str">
        <f>'Council Own'!C92</f>
        <v>&lt;List Requirement Here&gt;</v>
      </c>
      <c r="O155" s="288" t="str">
        <f>IF('Council Own'!P92="A","A"," ")</f>
        <v xml:space="preserve"> </v>
      </c>
      <c r="Q155" s="280"/>
      <c r="R155" s="341" t="str">
        <f>'Council Own'!C116</f>
        <v>&lt;List Requirement Here&gt;</v>
      </c>
      <c r="S155" s="288" t="str">
        <f>IF('Council Own'!P116="A","A"," ")</f>
        <v xml:space="preserve"> </v>
      </c>
    </row>
    <row r="156" spans="1:19" x14ac:dyDescent="0.2">
      <c r="A156" s="280"/>
      <c r="B156" s="341" t="str">
        <f>'Council Own'!C12</f>
        <v>&lt;List Requirement Here&gt;</v>
      </c>
      <c r="C156" s="288" t="str">
        <f>IF('Council Own'!P12="A","A"," ")</f>
        <v xml:space="preserve"> </v>
      </c>
      <c r="E156" s="280"/>
      <c r="F156" s="341" t="str">
        <f>'Council Own'!C45</f>
        <v>&lt;List Requirement Here&gt;</v>
      </c>
      <c r="G156" s="288" t="str">
        <f>IF('Council Own'!P45="A","A"," ")</f>
        <v xml:space="preserve"> </v>
      </c>
      <c r="I156" s="280"/>
      <c r="J156" s="341" t="str">
        <f>'Council Own'!C69</f>
        <v>&lt;List Requirement Here&gt;</v>
      </c>
      <c r="K156" s="288" t="str">
        <f>IF('Council Own'!P69="A","A"," ")</f>
        <v xml:space="preserve"> </v>
      </c>
      <c r="M156" s="280"/>
      <c r="N156" s="341" t="str">
        <f>'Council Own'!C93</f>
        <v>&lt;List Requirement Here&gt;</v>
      </c>
      <c r="O156" s="288" t="str">
        <f>IF('Council Own'!P93="A","A"," ")</f>
        <v xml:space="preserve"> </v>
      </c>
      <c r="Q156" s="280"/>
      <c r="R156" s="341" t="str">
        <f>'Council Own'!C117</f>
        <v>&lt;List Requirement Here&gt;</v>
      </c>
      <c r="S156" s="288" t="str">
        <f>IF('Council Own'!P117="A","A"," ")</f>
        <v xml:space="preserve"> </v>
      </c>
    </row>
    <row r="157" spans="1:19" x14ac:dyDescent="0.2">
      <c r="A157" s="280"/>
      <c r="B157" s="341" t="str">
        <f>'Council Own'!C13</f>
        <v>&lt;List Requirement Here&gt;</v>
      </c>
      <c r="C157" s="288" t="str">
        <f>IF('Council Own'!P13="A","A"," ")</f>
        <v xml:space="preserve"> </v>
      </c>
      <c r="E157" s="280"/>
      <c r="F157" s="341" t="str">
        <f>'Council Own'!C46</f>
        <v>&lt;List Requirement Here&gt;</v>
      </c>
      <c r="G157" s="288" t="str">
        <f>IF('Council Own'!P46="A","A"," ")</f>
        <v xml:space="preserve"> </v>
      </c>
      <c r="I157" s="280"/>
      <c r="J157" s="341" t="str">
        <f>'Council Own'!C70</f>
        <v>&lt;List Requirement Here&gt;</v>
      </c>
      <c r="K157" s="288" t="str">
        <f>IF('Council Own'!P70="A","A"," ")</f>
        <v xml:space="preserve"> </v>
      </c>
      <c r="M157" s="280"/>
      <c r="N157" s="341" t="str">
        <f>'Council Own'!C94</f>
        <v>&lt;List Requirement Here&gt;</v>
      </c>
      <c r="O157" s="288" t="str">
        <f>IF('Council Own'!P94="A","A"," ")</f>
        <v xml:space="preserve"> </v>
      </c>
      <c r="Q157" s="280"/>
      <c r="R157" s="341" t="str">
        <f>'Council Own'!C118</f>
        <v>&lt;List Requirement Here&gt;</v>
      </c>
      <c r="S157" s="288" t="str">
        <f>IF('Council Own'!P118="A","A"," ")</f>
        <v xml:space="preserve"> </v>
      </c>
    </row>
    <row r="158" spans="1:19" x14ac:dyDescent="0.2">
      <c r="A158" s="280"/>
      <c r="B158" s="341" t="str">
        <f>'Council Own'!C14</f>
        <v>&lt;List Requirement Here&gt;</v>
      </c>
      <c r="C158" s="288" t="str">
        <f>IF('Council Own'!P14="A","A"," ")</f>
        <v xml:space="preserve"> </v>
      </c>
      <c r="E158" s="280">
        <v>5</v>
      </c>
      <c r="F158" s="341" t="str">
        <f>'Council Own'!C47</f>
        <v>&lt;List Requirement Here&gt;</v>
      </c>
      <c r="G158" s="288" t="str">
        <f>IF('Council Own'!P47="A","A"," ")</f>
        <v xml:space="preserve"> </v>
      </c>
      <c r="I158" s="280">
        <v>5</v>
      </c>
      <c r="J158" s="341" t="str">
        <f>'Council Own'!C71</f>
        <v>&lt;List Requirement Here&gt;</v>
      </c>
      <c r="K158" s="288" t="str">
        <f>IF('Council Own'!P71="A","A"," ")</f>
        <v xml:space="preserve"> </v>
      </c>
      <c r="M158" s="280">
        <v>5</v>
      </c>
      <c r="N158" s="341" t="str">
        <f>'Council Own'!C95</f>
        <v>&lt;List Requirement Here&gt;</v>
      </c>
      <c r="O158" s="288" t="str">
        <f>IF('Council Own'!P95="A","A"," ")</f>
        <v xml:space="preserve"> </v>
      </c>
      <c r="Q158" s="280">
        <v>5</v>
      </c>
      <c r="R158" s="341" t="str">
        <f>'Council Own'!C119</f>
        <v>&lt;List Requirement Here&gt;</v>
      </c>
      <c r="S158" s="288" t="str">
        <f>IF('Council Own'!P119="A","A"," ")</f>
        <v xml:space="preserve"> </v>
      </c>
    </row>
    <row r="159" spans="1:19" x14ac:dyDescent="0.2">
      <c r="A159" s="280">
        <v>3</v>
      </c>
      <c r="B159" s="341" t="str">
        <f>'Council Own'!C15</f>
        <v>&lt;List Requirement Here&gt;</v>
      </c>
      <c r="C159" s="288" t="str">
        <f>IF('Council Own'!P15="A","A"," ")</f>
        <v xml:space="preserve"> </v>
      </c>
      <c r="E159" s="280"/>
      <c r="F159" s="341" t="str">
        <f>'Council Own'!C48</f>
        <v>&lt;List Requirement Here&gt;</v>
      </c>
      <c r="G159" s="288" t="str">
        <f>IF('Council Own'!P48="A","A"," ")</f>
        <v xml:space="preserve"> </v>
      </c>
      <c r="I159" s="280"/>
      <c r="J159" s="341" t="str">
        <f>'Council Own'!C72</f>
        <v>&lt;List Requirement Here&gt;</v>
      </c>
      <c r="K159" s="288" t="str">
        <f>IF('Council Own'!P72="A","A"," ")</f>
        <v xml:space="preserve"> </v>
      </c>
      <c r="M159" s="280"/>
      <c r="N159" s="341" t="str">
        <f>'Council Own'!C96</f>
        <v>&lt;List Requirement Here&gt;</v>
      </c>
      <c r="O159" s="288" t="str">
        <f>IF('Council Own'!P96="A","A"," ")</f>
        <v xml:space="preserve"> </v>
      </c>
      <c r="Q159" s="280"/>
      <c r="R159" s="341" t="str">
        <f>'Council Own'!C120</f>
        <v>&lt;List Requirement Here&gt;</v>
      </c>
      <c r="S159" s="288" t="str">
        <f>IF('Council Own'!P120="A","A"," ")</f>
        <v xml:space="preserve"> </v>
      </c>
    </row>
    <row r="160" spans="1:19" x14ac:dyDescent="0.2">
      <c r="A160" s="280"/>
      <c r="B160" s="341" t="str">
        <f>'Council Own'!C16</f>
        <v>&lt;List Requirement Here&gt;</v>
      </c>
      <c r="C160" s="288" t="str">
        <f>IF('Council Own'!P16="A","A"," ")</f>
        <v xml:space="preserve"> </v>
      </c>
      <c r="E160" s="280"/>
      <c r="F160" s="341" t="str">
        <f>'Council Own'!C49</f>
        <v>&lt;List Requirement Here&gt;</v>
      </c>
      <c r="G160" s="288" t="str">
        <f>IF('Council Own'!P49="A","A"," ")</f>
        <v xml:space="preserve"> </v>
      </c>
      <c r="I160" s="280"/>
      <c r="J160" s="341" t="str">
        <f>'Council Own'!C73</f>
        <v>&lt;List Requirement Here&gt;</v>
      </c>
      <c r="K160" s="288" t="str">
        <f>IF('Council Own'!P73="A","A"," ")</f>
        <v xml:space="preserve"> </v>
      </c>
      <c r="M160" s="280"/>
      <c r="N160" s="341" t="str">
        <f>'Council Own'!C97</f>
        <v>&lt;List Requirement Here&gt;</v>
      </c>
      <c r="O160" s="288" t="str">
        <f>IF('Council Own'!P97="A","A"," ")</f>
        <v xml:space="preserve"> </v>
      </c>
      <c r="Q160" s="280"/>
      <c r="R160" s="341" t="str">
        <f>'Council Own'!C121</f>
        <v>&lt;List Requirement Here&gt;</v>
      </c>
      <c r="S160" s="288" t="str">
        <f>IF('Council Own'!P121="A","A"," ")</f>
        <v xml:space="preserve"> </v>
      </c>
    </row>
    <row r="161" spans="1:19" x14ac:dyDescent="0.2">
      <c r="A161" s="280"/>
      <c r="B161" s="341" t="str">
        <f>'Council Own'!C17</f>
        <v>&lt;List Requirement Here&gt;</v>
      </c>
      <c r="C161" s="288" t="str">
        <f>IF('Council Own'!P17="A","A"," ")</f>
        <v xml:space="preserve"> </v>
      </c>
      <c r="E161" s="280"/>
      <c r="F161" s="341" t="str">
        <f>'Council Own'!C50</f>
        <v>&lt;List Requirement Here&gt;</v>
      </c>
      <c r="G161" s="288" t="str">
        <f>IF('Council Own'!P50="A","A"," ")</f>
        <v xml:space="preserve"> </v>
      </c>
      <c r="I161" s="280"/>
      <c r="J161" s="341" t="str">
        <f>'Council Own'!C74</f>
        <v>&lt;List Requirement Here&gt;</v>
      </c>
      <c r="K161" s="288" t="str">
        <f>IF('Council Own'!P68="A","A"," ")</f>
        <v xml:space="preserve"> </v>
      </c>
      <c r="M161" s="280"/>
      <c r="N161" s="341" t="str">
        <f>'Council Own'!C98</f>
        <v>&lt;List Requirement Here&gt;</v>
      </c>
      <c r="O161" s="288" t="str">
        <f>IF('Council Own'!P98="A","A"," ")</f>
        <v xml:space="preserve"> </v>
      </c>
      <c r="Q161" s="280"/>
      <c r="R161" s="341" t="str">
        <f>'Council Own'!C122</f>
        <v>&lt;List Requirement Here&gt;</v>
      </c>
      <c r="S161" s="288" t="str">
        <f>IF('Council Own'!P122="A","A"," ")</f>
        <v xml:space="preserve"> </v>
      </c>
    </row>
    <row r="162" spans="1:19" x14ac:dyDescent="0.2">
      <c r="A162" s="280"/>
      <c r="B162" s="341" t="str">
        <f>'Council Own'!C18</f>
        <v>&lt;List Requirement Here&gt;</v>
      </c>
      <c r="C162" s="288" t="str">
        <f>IF('Council Own'!P18="A","A"," ")</f>
        <v xml:space="preserve"> </v>
      </c>
    </row>
    <row r="163" spans="1:19" x14ac:dyDescent="0.2">
      <c r="A163" s="280">
        <v>4</v>
      </c>
      <c r="B163" s="341" t="str">
        <f>'Council Own'!C19</f>
        <v>&lt;List Requirement Here&gt;</v>
      </c>
      <c r="C163" s="288" t="str">
        <f>IF('Council Own'!P19="A","A","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Own'!P20="A","A"," ")</f>
        <v xml:space="preserve"> </v>
      </c>
      <c r="F164" s="495" t="str">
        <f>'Fun Patches'!C5</f>
        <v>&lt;List Patch Here&gt;</v>
      </c>
      <c r="G164" s="496"/>
      <c r="H164" s="281" t="str">
        <f>IF('Fun Patches'!P5="A","A"," ")</f>
        <v xml:space="preserve"> </v>
      </c>
      <c r="J164" s="487" t="str">
        <f>'Fun Patches'!C24</f>
        <v>&lt;List Patch Here&gt;</v>
      </c>
      <c r="K164" s="488"/>
      <c r="L164" s="288" t="str">
        <f>IF('Fun Patches'!P24="A","A"," ")</f>
        <v xml:space="preserve"> </v>
      </c>
      <c r="N164" s="487" t="str">
        <f>'Fun Patches'!C43</f>
        <v>&lt;List Patch Here&gt;</v>
      </c>
      <c r="O164" s="488"/>
      <c r="P164" s="288" t="str">
        <f>IF('Fun Patches'!P43="A","A"," ")</f>
        <v xml:space="preserve"> </v>
      </c>
    </row>
    <row r="165" spans="1:19" x14ac:dyDescent="0.2">
      <c r="A165" s="280"/>
      <c r="B165" s="341" t="str">
        <f>'Council Own'!C21</f>
        <v>&lt;List Requirement Here&gt;</v>
      </c>
      <c r="C165" s="288" t="str">
        <f>IF('Council Own'!P21="A","A"," ")</f>
        <v xml:space="preserve"> </v>
      </c>
      <c r="F165" s="487" t="str">
        <f>'Fun Patches'!C6</f>
        <v>&lt;List Patch Here&gt;</v>
      </c>
      <c r="G165" s="488"/>
      <c r="H165" s="288" t="str">
        <f>IF('Fun Patches'!P6="A","A"," ")</f>
        <v xml:space="preserve"> </v>
      </c>
      <c r="J165" s="487" t="str">
        <f>'Fun Patches'!C25</f>
        <v>&lt;List Patch Here&gt;</v>
      </c>
      <c r="K165" s="488"/>
      <c r="L165" s="288" t="str">
        <f>IF('Fun Patches'!P25="A","A"," ")</f>
        <v xml:space="preserve"> </v>
      </c>
      <c r="N165" s="487" t="str">
        <f>'Fun Patches'!C44</f>
        <v>&lt;List Patch Here&gt;</v>
      </c>
      <c r="O165" s="488"/>
      <c r="P165" s="288" t="str">
        <f>IF('Fun Patches'!P44="A","A"," ")</f>
        <v xml:space="preserve"> </v>
      </c>
    </row>
    <row r="166" spans="1:19" x14ac:dyDescent="0.2">
      <c r="A166" s="280"/>
      <c r="B166" s="341" t="str">
        <f>'Council Own'!C22</f>
        <v>&lt;List Requirement Here&gt;</v>
      </c>
      <c r="C166" s="288" t="str">
        <f>IF('Council Own'!P22="A","A"," ")</f>
        <v xml:space="preserve"> </v>
      </c>
      <c r="F166" s="487" t="str">
        <f>'Fun Patches'!C7</f>
        <v>&lt;List Patch Here&gt;</v>
      </c>
      <c r="G166" s="488"/>
      <c r="H166" s="288" t="str">
        <f>IF('Fun Patches'!P7="A","A"," ")</f>
        <v xml:space="preserve"> </v>
      </c>
      <c r="J166" s="487" t="str">
        <f>'Fun Patches'!C26</f>
        <v>&lt;List Patch Here&gt;</v>
      </c>
      <c r="K166" s="488"/>
      <c r="L166" s="288" t="str">
        <f>IF('Fun Patches'!P26="A","A"," ")</f>
        <v xml:space="preserve"> </v>
      </c>
      <c r="N166" s="487" t="str">
        <f>'Fun Patches'!C45</f>
        <v>&lt;List Patch Here&gt;</v>
      </c>
      <c r="O166" s="488"/>
      <c r="P166" s="288" t="str">
        <f>IF('Fun Patches'!P45="A","A"," ")</f>
        <v xml:space="preserve"> </v>
      </c>
    </row>
    <row r="167" spans="1:19" x14ac:dyDescent="0.2">
      <c r="A167" s="280">
        <v>5</v>
      </c>
      <c r="B167" s="341" t="str">
        <f>'Council Own'!C23</f>
        <v>&lt;List Requirement Here&gt;</v>
      </c>
      <c r="C167" s="288" t="str">
        <f>IF('Council Own'!P23="A","A"," ")</f>
        <v xml:space="preserve"> </v>
      </c>
      <c r="F167" s="487" t="str">
        <f>'Fun Patches'!C8</f>
        <v>&lt;List Patch Here&gt;</v>
      </c>
      <c r="G167" s="488"/>
      <c r="H167" s="288" t="str">
        <f>IF('Fun Patches'!P8="A","A"," ")</f>
        <v xml:space="preserve"> </v>
      </c>
      <c r="J167" s="487" t="str">
        <f>'Fun Patches'!C27</f>
        <v>&lt;List Patch Here&gt;</v>
      </c>
      <c r="K167" s="488"/>
      <c r="L167" s="288" t="str">
        <f>IF('Fun Patches'!P27="A","A"," ")</f>
        <v xml:space="preserve"> </v>
      </c>
      <c r="N167" s="487" t="str">
        <f>'Fun Patches'!C46</f>
        <v>&lt;List Patch Here&gt;</v>
      </c>
      <c r="O167" s="488"/>
      <c r="P167" s="288" t="str">
        <f>IF('Fun Patches'!P46="A","A"," ")</f>
        <v xml:space="preserve"> </v>
      </c>
    </row>
    <row r="168" spans="1:19" x14ac:dyDescent="0.2">
      <c r="A168" s="280"/>
      <c r="B168" s="341" t="str">
        <f>'Council Own'!C24</f>
        <v>&lt;List Requirement Here&gt;</v>
      </c>
      <c r="C168" s="288" t="str">
        <f>IF('Council Own'!P24="A","A"," ")</f>
        <v xml:space="preserve"> </v>
      </c>
      <c r="F168" s="487" t="str">
        <f>'Fun Patches'!C9</f>
        <v>&lt;List Patch Here&gt;</v>
      </c>
      <c r="G168" s="488"/>
      <c r="H168" s="288" t="str">
        <f>IF('Fun Patches'!P9="A","A"," ")</f>
        <v xml:space="preserve"> </v>
      </c>
      <c r="J168" s="487" t="str">
        <f>'Fun Patches'!C28</f>
        <v>&lt;List Patch Here&gt;</v>
      </c>
      <c r="K168" s="488"/>
      <c r="L168" s="288" t="str">
        <f>IF('Fun Patches'!P28="A","A"," ")</f>
        <v xml:space="preserve"> </v>
      </c>
      <c r="N168" s="495" t="str">
        <f>'Fun Patches'!C47</f>
        <v>&lt;List Patch Here&gt;</v>
      </c>
      <c r="O168" s="496"/>
      <c r="P168" s="281" t="str">
        <f>IF('Fun Patches'!P47="A","A"," ")</f>
        <v xml:space="preserve"> </v>
      </c>
    </row>
    <row r="169" spans="1:19" x14ac:dyDescent="0.2">
      <c r="A169" s="280"/>
      <c r="B169" s="341" t="str">
        <f>'Council Own'!C25</f>
        <v>&lt;List Requirement Here&gt;</v>
      </c>
      <c r="C169" s="288" t="str">
        <f>IF('Council Own'!P25="A","A"," ")</f>
        <v xml:space="preserve"> </v>
      </c>
      <c r="F169" s="487" t="str">
        <f>'Fun Patches'!C10</f>
        <v>&lt;List Patch Here&gt;</v>
      </c>
      <c r="G169" s="488"/>
      <c r="H169" s="288" t="str">
        <f>IF('Fun Patches'!P10="A","A"," ")</f>
        <v xml:space="preserve"> </v>
      </c>
      <c r="J169" s="487" t="str">
        <f>'Fun Patches'!C29</f>
        <v>&lt;List Patch Here&gt;</v>
      </c>
      <c r="K169" s="488"/>
      <c r="L169" s="288" t="str">
        <f>IF('Fun Patches'!P29="A","A"," ")</f>
        <v xml:space="preserve"> </v>
      </c>
      <c r="N169" s="487" t="str">
        <f>'Fun Patches'!C48</f>
        <v>&lt;List Patch Here&gt;</v>
      </c>
      <c r="O169" s="488"/>
      <c r="P169" s="288" t="str">
        <f>IF('Fun Patches'!P48="A","A"," ")</f>
        <v xml:space="preserve"> </v>
      </c>
    </row>
    <row r="170" spans="1:19" ht="12.75" customHeight="1" x14ac:dyDescent="0.2">
      <c r="A170" s="280"/>
      <c r="B170" s="341" t="str">
        <f>'Council Own'!C26</f>
        <v>&lt;List Requirement Here&gt;</v>
      </c>
      <c r="C170" s="288" t="str">
        <f>IF('Council Own'!P26="A","A"," ")</f>
        <v xml:space="preserve"> </v>
      </c>
      <c r="F170" s="487" t="str">
        <f>'Fun Patches'!C11</f>
        <v>&lt;List Patch Here&gt;</v>
      </c>
      <c r="G170" s="488"/>
      <c r="H170" s="288" t="str">
        <f>IF('Fun Patches'!P11="A","A"," ")</f>
        <v xml:space="preserve"> </v>
      </c>
      <c r="J170" s="487" t="str">
        <f>'Fun Patches'!C30</f>
        <v>&lt;List Patch Here&gt;</v>
      </c>
      <c r="K170" s="488"/>
      <c r="L170" s="288" t="str">
        <f>IF('Fun Patches'!P30="A","A"," ")</f>
        <v xml:space="preserve"> </v>
      </c>
      <c r="N170" s="487" t="str">
        <f>'Fun Patches'!C49</f>
        <v>&lt;List Patch Here&gt;</v>
      </c>
      <c r="O170" s="488"/>
      <c r="P170" s="288" t="str">
        <f>IF('Fun Patches'!P49="A","A"," ")</f>
        <v xml:space="preserve"> </v>
      </c>
    </row>
    <row r="171" spans="1:19" ht="12.75" customHeight="1" x14ac:dyDescent="0.2">
      <c r="F171" s="487" t="str">
        <f>'Fun Patches'!C12</f>
        <v>&lt;List Patch Here&gt;</v>
      </c>
      <c r="G171" s="488"/>
      <c r="H171" s="288" t="str">
        <f>IF('Fun Patches'!P12="A","A"," ")</f>
        <v xml:space="preserve"> </v>
      </c>
      <c r="J171" s="487" t="str">
        <f>'Fun Patches'!C31</f>
        <v>&lt;List Patch Here&gt;</v>
      </c>
      <c r="K171" s="488"/>
      <c r="L171" s="288" t="str">
        <f>IF('Fun Patches'!P31="A","A"," ")</f>
        <v xml:space="preserve"> </v>
      </c>
      <c r="N171" s="487" t="str">
        <f>'Fun Patches'!C50</f>
        <v>&lt;List Patch Here&gt;</v>
      </c>
      <c r="O171" s="488"/>
      <c r="P171" s="288" t="str">
        <f>IF('Fun Patches'!P50="A","A"," ")</f>
        <v xml:space="preserve"> </v>
      </c>
    </row>
    <row r="172" spans="1:19" x14ac:dyDescent="0.2">
      <c r="A172" s="509" t="s">
        <v>81</v>
      </c>
      <c r="B172" s="510"/>
      <c r="C172" s="510"/>
      <c r="F172" s="487" t="str">
        <f>'Fun Patches'!C13</f>
        <v>&lt;List Patch Here&gt;</v>
      </c>
      <c r="G172" s="488"/>
      <c r="H172" s="288" t="str">
        <f>IF('Fun Patches'!P13="A","A"," ")</f>
        <v xml:space="preserve"> </v>
      </c>
      <c r="J172" s="487" t="str">
        <f>'Fun Patches'!C32</f>
        <v>&lt;List Patch Here&gt;</v>
      </c>
      <c r="K172" s="488"/>
      <c r="L172" s="288" t="str">
        <f>IF('Fun Patches'!P32="A","A"," ")</f>
        <v xml:space="preserve"> </v>
      </c>
      <c r="N172" s="487" t="str">
        <f>'Fun Patches'!C51</f>
        <v>&lt;List Patch Here&gt;</v>
      </c>
      <c r="O172" s="488"/>
      <c r="P172" s="288" t="str">
        <f>IF('Fun Patches'!P51="A","A"," ")</f>
        <v xml:space="preserve"> </v>
      </c>
    </row>
    <row r="173" spans="1:19" x14ac:dyDescent="0.2">
      <c r="A173" s="500" t="s">
        <v>82</v>
      </c>
      <c r="B173" s="501"/>
      <c r="C173" s="502"/>
      <c r="F173" s="487" t="str">
        <f>'Fun Patches'!C14</f>
        <v>&lt;List Patch Here&gt;</v>
      </c>
      <c r="G173" s="488"/>
      <c r="H173" s="288" t="str">
        <f>IF('Fun Patches'!P14="A","A"," ")</f>
        <v xml:space="preserve"> </v>
      </c>
      <c r="J173" s="487" t="str">
        <f>'Fun Patches'!C33</f>
        <v>&lt;List Patch Here&gt;</v>
      </c>
      <c r="K173" s="488"/>
      <c r="L173" s="288" t="str">
        <f>IF('Fun Patches'!P33="A","A"," ")</f>
        <v xml:space="preserve"> </v>
      </c>
      <c r="N173" s="487" t="str">
        <f>'Fun Patches'!C52</f>
        <v>&lt;List Patch Here&gt;</v>
      </c>
      <c r="O173" s="488"/>
      <c r="P173" s="288" t="str">
        <f>IF('Fun Patches'!P52="A","A"," ")</f>
        <v xml:space="preserve"> </v>
      </c>
    </row>
    <row r="174" spans="1:19" x14ac:dyDescent="0.2">
      <c r="A174" s="500" t="s">
        <v>83</v>
      </c>
      <c r="B174" s="501"/>
      <c r="C174" s="502"/>
      <c r="F174" s="487" t="str">
        <f>'Fun Patches'!C15</f>
        <v>&lt;List Patch Here&gt;</v>
      </c>
      <c r="G174" s="488"/>
      <c r="H174" s="288" t="str">
        <f>IF('Fun Patches'!P15="A","A"," ")</f>
        <v xml:space="preserve"> </v>
      </c>
      <c r="J174" s="487" t="str">
        <f>'Fun Patches'!C34</f>
        <v>&lt;List Patch Here&gt;</v>
      </c>
      <c r="K174" s="488"/>
      <c r="L174" s="288" t="str">
        <f>IF('Fun Patches'!P34="A","A"," ")</f>
        <v xml:space="preserve"> </v>
      </c>
      <c r="N174" s="487" t="str">
        <f>'Fun Patches'!C53</f>
        <v>&lt;List Patch Here&gt;</v>
      </c>
      <c r="O174" s="488"/>
      <c r="P174" s="288" t="str">
        <f>IF('Fun Patches'!P53="A","A"," ")</f>
        <v xml:space="preserve"> </v>
      </c>
    </row>
    <row r="175" spans="1:19" x14ac:dyDescent="0.2">
      <c r="A175" s="497" t="s">
        <v>84</v>
      </c>
      <c r="B175" s="498"/>
      <c r="C175" s="499"/>
      <c r="F175" s="487" t="str">
        <f>'Fun Patches'!C16</f>
        <v>&lt;List Patch Here&gt;</v>
      </c>
      <c r="G175" s="488"/>
      <c r="H175" s="288" t="str">
        <f>IF('Fun Patches'!P16="A","A"," ")</f>
        <v xml:space="preserve"> </v>
      </c>
      <c r="J175" s="487" t="str">
        <f>'Fun Patches'!C35</f>
        <v>&lt;List Patch Here&gt;</v>
      </c>
      <c r="K175" s="488"/>
      <c r="L175" s="288" t="str">
        <f>IF('Fun Patches'!P35="A","A"," ")</f>
        <v xml:space="preserve"> </v>
      </c>
      <c r="N175" s="487" t="str">
        <f>'Fun Patches'!C54</f>
        <v>&lt;List Patch Here&gt;</v>
      </c>
      <c r="O175" s="488"/>
      <c r="P175" s="288" t="str">
        <f>IF('Fun Patches'!P54="A","A"," ")</f>
        <v xml:space="preserve"> </v>
      </c>
    </row>
    <row r="176" spans="1:19" x14ac:dyDescent="0.2">
      <c r="F176" s="495" t="str">
        <f>'Fun Patches'!C17</f>
        <v>&lt;List Patch Here&gt;</v>
      </c>
      <c r="G176" s="496"/>
      <c r="H176" s="281" t="str">
        <f>IF('Fun Patches'!P17="A","A"," ")</f>
        <v xml:space="preserve"> </v>
      </c>
      <c r="J176" s="487" t="str">
        <f>'Fun Patches'!C36</f>
        <v>&lt;List Patch Here&gt;</v>
      </c>
      <c r="K176" s="488"/>
      <c r="L176" s="288" t="str">
        <f>IF('Fun Patches'!P36="A","A"," ")</f>
        <v xml:space="preserve"> </v>
      </c>
    </row>
    <row r="177" spans="6:12" x14ac:dyDescent="0.2">
      <c r="F177" s="487" t="str">
        <f>'Fun Patches'!C18</f>
        <v>&lt;List Patch Here&gt;</v>
      </c>
      <c r="G177" s="488"/>
      <c r="H177" s="288" t="str">
        <f>IF('Fun Patches'!P18="A","A"," ")</f>
        <v xml:space="preserve"> </v>
      </c>
      <c r="J177" s="487" t="str">
        <f>'Fun Patches'!C37</f>
        <v>&lt;List Patch Here&gt;</v>
      </c>
      <c r="K177" s="488"/>
      <c r="L177" s="288" t="str">
        <f>IF('Fun Patches'!P37="A","A"," ")</f>
        <v xml:space="preserve"> </v>
      </c>
    </row>
    <row r="178" spans="6:12" x14ac:dyDescent="0.2">
      <c r="F178" s="487" t="str">
        <f>'Fun Patches'!C19</f>
        <v>&lt;List Patch Here&gt;</v>
      </c>
      <c r="G178" s="488"/>
      <c r="H178" s="288" t="str">
        <f>IF('Fun Patches'!P19="A","A"," ")</f>
        <v xml:space="preserve"> </v>
      </c>
      <c r="J178" s="487" t="str">
        <f>'Fun Patches'!C38</f>
        <v>&lt;List Patch Here&gt;</v>
      </c>
      <c r="K178" s="488"/>
      <c r="L178" s="288" t="str">
        <f>IF('Fun Patches'!P38="A","A"," ")</f>
        <v xml:space="preserve"> </v>
      </c>
    </row>
    <row r="179" spans="6:12" x14ac:dyDescent="0.2">
      <c r="F179" s="487" t="str">
        <f>'Fun Patches'!C20</f>
        <v>&lt;List Patch Here&gt;</v>
      </c>
      <c r="G179" s="488"/>
      <c r="H179" s="288" t="str">
        <f>IF('Fun Patches'!P20="A","A"," ")</f>
        <v xml:space="preserve"> </v>
      </c>
      <c r="J179" s="487" t="str">
        <f>'Fun Patches'!C39</f>
        <v>&lt;List Patch Here&gt;</v>
      </c>
      <c r="K179" s="488"/>
      <c r="L179" s="288" t="str">
        <f>IF('Fun Patches'!P39="A","A"," ")</f>
        <v xml:space="preserve"> </v>
      </c>
    </row>
    <row r="180" spans="6:12" x14ac:dyDescent="0.2">
      <c r="F180" s="487" t="str">
        <f>'Fun Patches'!C21</f>
        <v>&lt;List Patch Here&gt;</v>
      </c>
      <c r="G180" s="488"/>
      <c r="H180" s="288" t="str">
        <f>IF('Fun Patches'!P21="A","A"," ")</f>
        <v xml:space="preserve"> </v>
      </c>
      <c r="J180" s="487" t="str">
        <f>'Fun Patches'!C40</f>
        <v>&lt;List Patch Here&gt;</v>
      </c>
      <c r="K180" s="488"/>
      <c r="L180" s="288" t="str">
        <f>IF('Fun Patches'!P40="A","A"," ")</f>
        <v xml:space="preserve"> </v>
      </c>
    </row>
    <row r="181" spans="6:12" x14ac:dyDescent="0.2">
      <c r="F181" s="487" t="str">
        <f>'Fun Patches'!C22</f>
        <v>&lt;List Patch Here&gt;</v>
      </c>
      <c r="G181" s="488"/>
      <c r="H181" s="288" t="str">
        <f>IF('Fun Patches'!P22="A","A"," ")</f>
        <v xml:space="preserve"> </v>
      </c>
      <c r="J181" s="487" t="str">
        <f>'Fun Patches'!C41</f>
        <v>&lt;List Patch Here&gt;</v>
      </c>
      <c r="K181" s="488"/>
      <c r="L181" s="288" t="str">
        <f>IF('Fun Patches'!P41="A","A"," ")</f>
        <v xml:space="preserve"> </v>
      </c>
    </row>
    <row r="182" spans="6:12" x14ac:dyDescent="0.2">
      <c r="F182" s="487" t="str">
        <f>'Fun Patches'!C23</f>
        <v>&lt;List Patch Here&gt;</v>
      </c>
      <c r="G182" s="488"/>
      <c r="H182" s="288" t="str">
        <f>IF('Fun Patches'!P23="A","A"," ")</f>
        <v xml:space="preserve"> </v>
      </c>
      <c r="J182" s="487" t="str">
        <f>'Fun Patches'!C42</f>
        <v>&lt;List Patch Here&gt;</v>
      </c>
      <c r="K182" s="488"/>
      <c r="L182" s="288" t="str">
        <f>IF('Fun Patches'!P42="A","A","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cZFrmZJ36FHrYw9CXGMGkBt8LfiUuTv3knpmGB8UCCBztMjEVTkqFdAOokCNcuxWnNKKnadAWx4OeujIClZ5lQ==" saltValue="BCHvOapmEs1RtOFjiuA8JA=="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Q70:S70"/>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366"/>
  <sheetViews>
    <sheetView showGridLines="0" topLeftCell="A70" zoomScale="90" zoomScaleNormal="90" workbookViewId="0">
      <selection activeCell="F80" sqref="F80"/>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14</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IF(Badges!Q58="A","A"," ")</f>
        <v xml:space="preserve"> </v>
      </c>
      <c r="I4" s="280"/>
      <c r="J4" s="283" t="str">
        <f>Badges!C132</f>
        <v>Make a pinch pot</v>
      </c>
      <c r="K4" s="281" t="str">
        <f>IF(Badges!Q132="A","A"," ")</f>
        <v xml:space="preserve"> </v>
      </c>
      <c r="M4" s="280"/>
      <c r="N4" s="283" t="str">
        <f>Badges!C205</f>
        <v>GORP</v>
      </c>
      <c r="O4" s="281" t="str">
        <f>IF(Badges!Q205="A","A"," ")</f>
        <v xml:space="preserve"> </v>
      </c>
      <c r="Q4" s="280"/>
      <c r="R4" s="283" t="str">
        <f>Badges!C279</f>
        <v>If you have a pet of your own, make</v>
      </c>
      <c r="S4" s="281" t="str">
        <f>IF(Badges!Q279="A","A"," ")</f>
        <v xml:space="preserve"> </v>
      </c>
      <c r="T4" s="526"/>
      <c r="U4" s="526"/>
    </row>
    <row r="5" spans="1:21" ht="12.75" customHeight="1" x14ac:dyDescent="0.2">
      <c r="A5" s="514" t="str">
        <f>Summary!A5</f>
        <v>Computer Expert</v>
      </c>
      <c r="B5" s="515"/>
      <c r="C5" s="330" t="str">
        <f>IF(Badges!Q28="C","C",IF(Badges!Q28="P","P",""))</f>
        <v/>
      </c>
      <c r="E5" s="280"/>
      <c r="F5" s="283" t="str">
        <f>Badges!C59</f>
        <v>Ask a dancer for help</v>
      </c>
      <c r="G5" s="281" t="str">
        <f>IF(Badges!Q59="A","A"," ")</f>
        <v xml:space="preserve"> </v>
      </c>
      <c r="I5" s="280"/>
      <c r="J5" s="283" t="str">
        <f>Badges!C133</f>
        <v>Make a coil pot</v>
      </c>
      <c r="K5" s="281" t="str">
        <f>IF(Badges!Q133="A","A"," ")</f>
        <v xml:space="preserve"> </v>
      </c>
      <c r="M5" s="280"/>
      <c r="N5" s="283" t="str">
        <f>Badges!C206</f>
        <v>Make a "walking salad"</v>
      </c>
      <c r="O5" s="281" t="str">
        <f>IF(Badges!Q206="A","A"," ")</f>
        <v xml:space="preserve"> </v>
      </c>
      <c r="Q5" s="280"/>
      <c r="R5" s="283" t="str">
        <f>Badges!C280</f>
        <v>Volunteer to feed someone else's</v>
      </c>
      <c r="S5" s="281" t="str">
        <f>IF(Badges!Q280="A","A"," ")</f>
        <v xml:space="preserve"> </v>
      </c>
      <c r="T5" s="526"/>
      <c r="U5" s="526"/>
    </row>
    <row r="6" spans="1:21" ht="12.75" customHeight="1" x14ac:dyDescent="0.2">
      <c r="A6" s="503" t="str">
        <f>Summary!A6</f>
        <v>My Best Self</v>
      </c>
      <c r="B6" s="504"/>
      <c r="C6" s="282" t="str">
        <f>IF(Badges!Q51="C","C",IF(Badges!Q51="P","P",""))</f>
        <v/>
      </c>
      <c r="E6" s="280"/>
      <c r="F6" s="283" t="str">
        <f>Badges!C60</f>
        <v>Try "dancersise"</v>
      </c>
      <c r="G6" s="281" t="str">
        <f>IF(Badges!Q60="A","A"," ")</f>
        <v xml:space="preserve"> </v>
      </c>
      <c r="I6" s="280"/>
      <c r="J6" s="283" t="str">
        <f>Badges!C134</f>
        <v>Make a slab pot</v>
      </c>
      <c r="K6" s="281" t="str">
        <f>IF(Badges!Q134="A","A"," ")</f>
        <v xml:space="preserve"> </v>
      </c>
      <c r="M6" s="280"/>
      <c r="N6" s="283" t="str">
        <f>Badges!C207</f>
        <v>Bring a "nose-bag lunch"</v>
      </c>
      <c r="O6" s="281" t="str">
        <f>IF(Badges!Q207="A","A"," ")</f>
        <v xml:space="preserve"> </v>
      </c>
      <c r="Q6" s="280"/>
      <c r="R6" s="283" t="str">
        <f>Badges!C281</f>
        <v>Make a pet budget for two pets</v>
      </c>
      <c r="S6" s="281" t="str">
        <f>IF(Badges!Q281="A","A"," ")</f>
        <v xml:space="preserve"> </v>
      </c>
      <c r="T6" s="526"/>
      <c r="U6" s="526"/>
    </row>
    <row r="7" spans="1:21" x14ac:dyDescent="0.2">
      <c r="A7" s="503" t="str">
        <f>Summary!A7</f>
        <v>Dancer</v>
      </c>
      <c r="B7" s="504"/>
      <c r="C7" s="282" t="str">
        <f>IF(Badges!Q74="C","C",IF(Badges!Q74="P","P",""))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IF(Badges!Q97="C","C",IF(Badges!Q97="P","P",""))</f>
        <v/>
      </c>
      <c r="E8" s="280"/>
      <c r="F8" s="283" t="str">
        <f>Badges!C62</f>
        <v>Head to the studio</v>
      </c>
      <c r="G8" s="281" t="str">
        <f>IF(Badges!Q62="A","A"," ")</f>
        <v xml:space="preserve"> </v>
      </c>
      <c r="I8" s="280"/>
      <c r="J8" s="283" t="str">
        <f>Badges!C136</f>
        <v>Decorate a tile</v>
      </c>
      <c r="K8" s="281" t="str">
        <f>IF(Badges!Q136="A","A"," ")</f>
        <v xml:space="preserve"> </v>
      </c>
      <c r="M8" s="280"/>
      <c r="N8" s="283" t="str">
        <f>Badges!C209</f>
        <v>Have a scavenger hunt</v>
      </c>
      <c r="O8" s="281" t="str">
        <f>IF(Badges!Q209="A","A"," ")</f>
        <v xml:space="preserve"> </v>
      </c>
      <c r="Q8" s="280">
        <v>1</v>
      </c>
      <c r="R8" s="283" t="str">
        <f>Badges!C285</f>
        <v>Try a scavenger hunt</v>
      </c>
      <c r="S8" s="294"/>
    </row>
    <row r="9" spans="1:21" x14ac:dyDescent="0.2">
      <c r="A9" s="512" t="str">
        <f>Summary!A9</f>
        <v>My Family Story</v>
      </c>
      <c r="B9" s="513"/>
      <c r="C9" s="329" t="str">
        <f>IF(Badges!Q120="C","C",IF(Badges!Q120="P","P",""))</f>
        <v/>
      </c>
      <c r="E9" s="280"/>
      <c r="F9" s="283" t="str">
        <f>Badges!C63</f>
        <v>Team up with an adult to find</v>
      </c>
      <c r="G9" s="281" t="str">
        <f>IF(Badges!Q63="A","A"," ")</f>
        <v xml:space="preserve"> </v>
      </c>
      <c r="I9" s="280"/>
      <c r="J9" s="283" t="str">
        <f>Badges!C137</f>
        <v>Make a pinch or slab sculpture</v>
      </c>
      <c r="K9" s="281" t="str">
        <f>IF(Badges!Q137="A","A"," ")</f>
        <v xml:space="preserve"> </v>
      </c>
      <c r="M9" s="280"/>
      <c r="N9" s="283" t="str">
        <f>Badges!C210</f>
        <v>Play "I Spy"</v>
      </c>
      <c r="O9" s="281" t="str">
        <f>IF(Badges!Q210="A","A"," ")</f>
        <v xml:space="preserve"> </v>
      </c>
      <c r="Q9" s="280"/>
      <c r="R9" s="283" t="str">
        <f>Badges!C286</f>
        <v>Find it</v>
      </c>
      <c r="S9" s="281" t="str">
        <f>IF(Badges!Q286="A","A"," ")</f>
        <v xml:space="preserve"> </v>
      </c>
    </row>
    <row r="10" spans="1:21" x14ac:dyDescent="0.2">
      <c r="A10" s="505" t="str">
        <f>Summary!A10</f>
        <v>It's Your Planet -- Love It!</v>
      </c>
      <c r="B10" s="505"/>
      <c r="C10" s="505"/>
      <c r="E10" s="280"/>
      <c r="F10" s="283" t="str">
        <f>Badges!C64</f>
        <v>Pretend you're a Girl Scout</v>
      </c>
      <c r="G10" s="281" t="str">
        <f>IF(Badges!Q64="A","A"," ")</f>
        <v xml:space="preserve"> </v>
      </c>
      <c r="I10" s="280"/>
      <c r="J10" s="283" t="str">
        <f>Badges!C138</f>
        <v>Make beads for jewelry</v>
      </c>
      <c r="K10" s="281" t="str">
        <f>IF(Badges!Q138="A","A"," ")</f>
        <v xml:space="preserve"> </v>
      </c>
      <c r="M10" s="280"/>
      <c r="N10" s="283" t="str">
        <f>Badges!C211</f>
        <v>Do a detective hike</v>
      </c>
      <c r="O10" s="281" t="str">
        <f>IF(Badges!Q211="A","A"," ")</f>
        <v xml:space="preserve"> </v>
      </c>
      <c r="Q10" s="280"/>
      <c r="R10" s="283" t="str">
        <f>Badges!C287</f>
        <v>See it</v>
      </c>
      <c r="S10" s="281" t="str">
        <f>IF(Badges!Q287="A","A"," ")</f>
        <v xml:space="preserve"> </v>
      </c>
    </row>
    <row r="11" spans="1:21" x14ac:dyDescent="0.2">
      <c r="A11" s="514" t="str">
        <f>Summary!A11</f>
        <v>Potter</v>
      </c>
      <c r="B11" s="515"/>
      <c r="C11" s="330" t="str">
        <f>IF(Badges!Q144="C","C",IF(Badges!Q144="P","P",""))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IF(Badges!Q288="A","A"," ")</f>
        <v xml:space="preserve"> </v>
      </c>
    </row>
    <row r="12" spans="1:21" x14ac:dyDescent="0.2">
      <c r="A12" s="503" t="str">
        <f>Summary!A12</f>
        <v>Household Elf</v>
      </c>
      <c r="B12" s="504"/>
      <c r="C12" s="282" t="str">
        <f>IF(Badges!Q167="C","C",IF(Badges!Q167="P","P",""))</f>
        <v/>
      </c>
      <c r="E12" s="280"/>
      <c r="F12" s="283" t="str">
        <f>Badges!C66</f>
        <v>Create a special-occasion dance</v>
      </c>
      <c r="G12" s="281" t="str">
        <f>IF(Badges!Q66="A","A"," ")</f>
        <v xml:space="preserve"> </v>
      </c>
      <c r="I12" s="280"/>
      <c r="J12" s="283" t="str">
        <f>Badges!C140</f>
        <v>Dip your pottery</v>
      </c>
      <c r="K12" s="281" t="str">
        <f>IF(Badges!Q140="A","A","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IF(Badges!Q190="C","C",IF(Badges!Q190="P","P",""))</f>
        <v/>
      </c>
      <c r="E13" s="280"/>
      <c r="F13" s="283" t="str">
        <f>Badges!C67</f>
        <v>Use dance to tell a story</v>
      </c>
      <c r="G13" s="281" t="str">
        <f>IF(Badges!Q67="A","A"," ")</f>
        <v xml:space="preserve"> </v>
      </c>
      <c r="I13" s="280"/>
      <c r="J13" s="283" t="str">
        <f>Badges!C141</f>
        <v>Paint on glaze</v>
      </c>
      <c r="K13" s="281" t="str">
        <f>IF(Badges!Q141="A","A"," ")</f>
        <v xml:space="preserve"> </v>
      </c>
      <c r="M13" s="280"/>
      <c r="N13" s="283" t="str">
        <f>Badges!C216</f>
        <v>Set your alarm</v>
      </c>
      <c r="O13" s="281" t="str">
        <f>IF(Badges!Q216="A","A"," ")</f>
        <v xml:space="preserve"> </v>
      </c>
      <c r="Q13" s="280"/>
      <c r="R13" s="283" t="str">
        <f>Badges!C290</f>
        <v>Get a clue</v>
      </c>
      <c r="S13" s="281" t="str">
        <f>IF(Badges!Q290="A","A"," ")</f>
        <v xml:space="preserve"> </v>
      </c>
    </row>
    <row r="14" spans="1:21" x14ac:dyDescent="0.2">
      <c r="A14" s="503" t="str">
        <f>Summary!A14</f>
        <v>Hiker</v>
      </c>
      <c r="B14" s="504"/>
      <c r="C14" s="282" t="str">
        <f>IF(Badges!Q213="C","C",IF(Badges!Q213="P","P",""))</f>
        <v/>
      </c>
      <c r="E14" s="280"/>
      <c r="F14" s="283" t="str">
        <f>Badges!C68</f>
        <v>Make up a dance to your favorite</v>
      </c>
      <c r="G14" s="281" t="str">
        <f>IF(Badges!Q68="A","A"," ")</f>
        <v xml:space="preserve"> </v>
      </c>
      <c r="I14" s="280"/>
      <c r="J14" s="283" t="str">
        <f>Badges!C142</f>
        <v>Sponge paint your pottery</v>
      </c>
      <c r="K14" s="281" t="str">
        <f>IF(Badges!Q142="A","A"," ")</f>
        <v xml:space="preserve"> </v>
      </c>
      <c r="M14" s="280"/>
      <c r="N14" s="283" t="str">
        <f>Badges!C217</f>
        <v>Lay out your clothes</v>
      </c>
      <c r="O14" s="281" t="str">
        <f>IF(Badges!Q217="A","A"," ")</f>
        <v xml:space="preserve"> </v>
      </c>
      <c r="Q14" s="280"/>
      <c r="R14" s="283" t="str">
        <f>Badges!C291</f>
        <v>Mystery box</v>
      </c>
      <c r="S14" s="281" t="str">
        <f>IF(Badges!Q291="A","A"," ")</f>
        <v xml:space="preserve"> </v>
      </c>
    </row>
    <row r="15" spans="1:21" x14ac:dyDescent="0.2">
      <c r="A15" s="512" t="str">
        <f>Summary!A15</f>
        <v>My Great Day</v>
      </c>
      <c r="B15" s="513"/>
      <c r="C15" s="329" t="str">
        <f>IF(Badges!Q236="C","C",IF(Badges!Q236="P","P",""))</f>
        <v/>
      </c>
      <c r="E15" s="280">
        <v>5</v>
      </c>
      <c r="F15" s="283" t="str">
        <f>Badges!C69</f>
        <v>Show your moves</v>
      </c>
      <c r="G15" s="294"/>
      <c r="I15" s="489" t="str">
        <f>Badges!B145</f>
        <v>Household Elf</v>
      </c>
      <c r="J15" s="490"/>
      <c r="K15" s="490"/>
      <c r="M15" s="280"/>
      <c r="N15" s="283" t="str">
        <f>Badges!C218</f>
        <v>Make your bed</v>
      </c>
      <c r="O15" s="281" t="str">
        <f>IF(Badges!Q218="A","A"," ")</f>
        <v xml:space="preserve"> </v>
      </c>
      <c r="Q15" s="280"/>
      <c r="R15" s="283" t="str">
        <f>Badges!C292</f>
        <v>Who's who</v>
      </c>
      <c r="S15" s="281" t="str">
        <f>IF(Badges!Q292="A","A"," ")</f>
        <v xml:space="preserve"> </v>
      </c>
    </row>
    <row r="16" spans="1:21" x14ac:dyDescent="0.2">
      <c r="A16" s="505" t="str">
        <f>Summary!A16</f>
        <v>It's Your Story -- Tell It!</v>
      </c>
      <c r="B16" s="505"/>
      <c r="C16" s="505"/>
      <c r="E16" s="280"/>
      <c r="F16" s="283" t="str">
        <f>Badges!C70</f>
        <v>Throw a dance party</v>
      </c>
      <c r="G16" s="281" t="str">
        <f>IF(Badges!Q70="A","A","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IF(Badges!Q260="C","C",IF(Badges!Q260="P","P",""))</f>
        <v/>
      </c>
      <c r="E17" s="280"/>
      <c r="F17" s="283" t="str">
        <f>Badges!C71</f>
        <v>Perform a dance show for your</v>
      </c>
      <c r="G17" s="281" t="str">
        <f>IF(Badges!Q71="A","A"," ")</f>
        <v xml:space="preserve"> </v>
      </c>
      <c r="I17" s="280"/>
      <c r="J17" s="283" t="str">
        <f>Badges!C147</f>
        <v>Be a light-saver</v>
      </c>
      <c r="K17" s="281" t="str">
        <f>IF(Badges!Q146="A","A"," ")</f>
        <v xml:space="preserve"> </v>
      </c>
      <c r="M17" s="280"/>
      <c r="N17" s="283" t="str">
        <f>Badges!C220</f>
        <v>Sort your school supplies</v>
      </c>
      <c r="O17" s="281" t="str">
        <f>IF(Badges!Q220="A","A"," ")</f>
        <v xml:space="preserve"> </v>
      </c>
      <c r="Q17" s="280"/>
      <c r="R17" s="283" t="str">
        <f>Badges!C294</f>
        <v>Pin the tail on…</v>
      </c>
      <c r="S17" s="281" t="str">
        <f>IF(Badges!Q294="A","A"," ")</f>
        <v xml:space="preserve"> </v>
      </c>
    </row>
    <row r="18" spans="1:19" x14ac:dyDescent="0.2">
      <c r="A18" s="503" t="str">
        <f>Summary!A18</f>
        <v>Pets</v>
      </c>
      <c r="B18" s="504"/>
      <c r="C18" s="282" t="str">
        <f>IF(Badges!Q283="C","C",IF(Badges!Q283="P","P",""))</f>
        <v/>
      </c>
      <c r="E18" s="280"/>
      <c r="F18" s="283" t="str">
        <f>Badges!C72</f>
        <v>Perform a dance for your family</v>
      </c>
      <c r="G18" s="281" t="str">
        <f>IF(Badges!Q72="A","A"," ")</f>
        <v xml:space="preserve"> </v>
      </c>
      <c r="I18" s="280"/>
      <c r="J18" s="283" t="str">
        <f>Badges!C148</f>
        <v>Go on an energy scavenger hunt</v>
      </c>
      <c r="K18" s="281" t="str">
        <f>IF(Badges!Q147="A","A"," ")</f>
        <v xml:space="preserve"> </v>
      </c>
      <c r="M18" s="280"/>
      <c r="N18" s="283" t="str">
        <f>Badges!C221</f>
        <v>Make and label play-stuff bins</v>
      </c>
      <c r="O18" s="281" t="str">
        <f>IF(Badges!Q221="A","A"," ")</f>
        <v xml:space="preserve"> </v>
      </c>
      <c r="Q18" s="280"/>
      <c r="R18" s="283" t="str">
        <f>Badges!C295</f>
        <v>Heat things up</v>
      </c>
      <c r="S18" s="281" t="str">
        <f>IF(Badges!Q295="A","A"," ")</f>
        <v xml:space="preserve"> </v>
      </c>
    </row>
    <row r="19" spans="1:19" x14ac:dyDescent="0.2">
      <c r="A19" s="503" t="str">
        <f>Summary!A19</f>
        <v>Making Games</v>
      </c>
      <c r="B19" s="504"/>
      <c r="C19" s="282" t="str">
        <f>IF(Badges!Q306="C","C",IF(Badges!Q306="P","P",""))</f>
        <v/>
      </c>
      <c r="E19" s="489" t="str">
        <f>Badges!B75</f>
        <v>Home Scientist</v>
      </c>
      <c r="F19" s="490"/>
      <c r="G19" s="490"/>
      <c r="I19" s="280"/>
      <c r="J19" s="283" t="str">
        <f>Badges!C149</f>
        <v>Find out about three ways to use</v>
      </c>
      <c r="K19" s="281" t="str">
        <f>IF(Badges!Q148="A","A"," ")</f>
        <v xml:space="preserve"> </v>
      </c>
      <c r="M19" s="280"/>
      <c r="N19" s="283" t="str">
        <f>Badges!C222</f>
        <v>Organize your clothes</v>
      </c>
      <c r="O19" s="281" t="str">
        <f>IF(Badges!Q222="A","A"," ")</f>
        <v xml:space="preserve"> </v>
      </c>
      <c r="Q19" s="280"/>
      <c r="R19" s="283" t="str">
        <f>Badges!C296</f>
        <v>Race day</v>
      </c>
      <c r="S19" s="281" t="str">
        <f>IF(Badges!Q296="A","A"," ")</f>
        <v xml:space="preserve"> </v>
      </c>
    </row>
    <row r="20" spans="1:19" x14ac:dyDescent="0.2">
      <c r="A20" s="503" t="str">
        <f>Summary!A20</f>
        <v>Inventor</v>
      </c>
      <c r="B20" s="504"/>
      <c r="C20" s="282" t="str">
        <f>IF(Badges!Q329="C","C",IF(Badges!Q329="P","P",""))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IF(Badges!Q352="C","C",IF(Badges!Q352="P","P",""))</f>
        <v/>
      </c>
      <c r="E21" s="280"/>
      <c r="F21" s="283" t="str">
        <f>Badges!C77</f>
        <v>Make a salad dressing</v>
      </c>
      <c r="G21" s="281" t="str">
        <f>IF(Badges!Q77="A","A"," ")</f>
        <v xml:space="preserve"> </v>
      </c>
      <c r="I21" s="280"/>
      <c r="J21" s="283" t="str">
        <f>Badges!C151</f>
        <v>Use less water by taking shorter</v>
      </c>
      <c r="K21" s="281" t="str">
        <f>IF(Badges!Q150="A","A"," ")</f>
        <v xml:space="preserve"> </v>
      </c>
      <c r="M21" s="280"/>
      <c r="N21" s="283" t="str">
        <f>Badges!C224</f>
        <v>Create your own homework space</v>
      </c>
      <c r="O21" s="281" t="str">
        <f>IF(Badges!Q224="A","A"," ")</f>
        <v xml:space="preserve"> </v>
      </c>
      <c r="Q21" s="280"/>
      <c r="R21" s="283" t="str">
        <f>Badges!C298</f>
        <v>You're It</v>
      </c>
      <c r="S21" s="281" t="str">
        <f>IF(Badges!Q298="A","A"," ")</f>
        <v xml:space="preserve"> </v>
      </c>
    </row>
    <row r="22" spans="1:19" x14ac:dyDescent="0.2">
      <c r="A22" s="217"/>
      <c r="B22" s="327"/>
      <c r="C22" s="296"/>
      <c r="E22" s="280"/>
      <c r="F22" s="283" t="str">
        <f>Badges!C78</f>
        <v>Grow rock candy</v>
      </c>
      <c r="G22" s="281" t="str">
        <f>IF(Badges!Q78="A","A"," ")</f>
        <v xml:space="preserve"> </v>
      </c>
      <c r="I22" s="280"/>
      <c r="J22" s="283" t="str">
        <f>Badges!C152</f>
        <v>Turn off the faucet when brushing</v>
      </c>
      <c r="K22" s="281" t="str">
        <f>IF(Badges!Q151="A","A"," ")</f>
        <v xml:space="preserve"> </v>
      </c>
      <c r="M22" s="280"/>
      <c r="N22" s="283" t="str">
        <f>Badges!C225</f>
        <v>Make a homework station</v>
      </c>
      <c r="O22" s="281" t="str">
        <f>IF(Badges!Q225="A","A"," ")</f>
        <v xml:space="preserve"> </v>
      </c>
      <c r="Q22" s="280"/>
      <c r="R22" s="283" t="str">
        <f>Badges!C299</f>
        <v>Duck, Duck, "Moo"-se</v>
      </c>
      <c r="S22" s="281" t="str">
        <f>IF(Badges!Q299="A","A"," ")</f>
        <v xml:space="preserve"> </v>
      </c>
    </row>
    <row r="23" spans="1:19" x14ac:dyDescent="0.2">
      <c r="A23" s="489" t="str">
        <f>Badges!B6</f>
        <v>Computer Expert</v>
      </c>
      <c r="B23" s="490"/>
      <c r="C23" s="490"/>
      <c r="E23" s="280"/>
      <c r="F23" s="283" t="str">
        <f>Badges!C79</f>
        <v>Make your own ice cream</v>
      </c>
      <c r="G23" s="281" t="str">
        <f>IF(Badges!Q79="A","A"," ")</f>
        <v xml:space="preserve"> </v>
      </c>
      <c r="I23" s="280"/>
      <c r="J23" s="283" t="str">
        <f>Badges!C153</f>
        <v>Find three ways to save water</v>
      </c>
      <c r="K23" s="281" t="str">
        <f>IF(Badges!Q152="A","A"," ")</f>
        <v xml:space="preserve"> </v>
      </c>
      <c r="M23" s="280"/>
      <c r="N23" s="283" t="str">
        <f>Badges!C226</f>
        <v>Make a homework schedule</v>
      </c>
      <c r="O23" s="281" t="str">
        <f>IF(Badges!Q226="A","A"," ")</f>
        <v xml:space="preserve"> </v>
      </c>
      <c r="Q23" s="280"/>
      <c r="R23" s="283" t="str">
        <f>Badges!C300</f>
        <v>Hop to it</v>
      </c>
      <c r="S23" s="281" t="str">
        <f>IF(Badges!Q300="A","A","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IF(Badges!Q8="A","A"," ")</f>
        <v xml:space="preserve"> </v>
      </c>
      <c r="E25" s="280"/>
      <c r="F25" s="283" t="str">
        <f>Badges!C81</f>
        <v>Follow the balloon leader</v>
      </c>
      <c r="G25" s="281" t="str">
        <f>IF(Badges!Q81="A","A"," ")</f>
        <v xml:space="preserve"> </v>
      </c>
      <c r="I25" s="280"/>
      <c r="J25" s="283" t="str">
        <f>Badges!C155</f>
        <v>Make a natural cleaner</v>
      </c>
      <c r="K25" s="281" t="str">
        <f>IF(Badges!Q154="A","A"," ")</f>
        <v xml:space="preserve"> </v>
      </c>
      <c r="M25" s="280"/>
      <c r="N25" s="283" t="str">
        <f>Badges!C228</f>
        <v>Make a "special dates" calendar</v>
      </c>
      <c r="O25" s="281" t="str">
        <f>IF(Badges!Q228="A","A"," ")</f>
        <v xml:space="preserve"> </v>
      </c>
      <c r="Q25" s="280"/>
      <c r="R25" s="283" t="str">
        <f>Badges!C302</f>
        <v>Queen of the court</v>
      </c>
      <c r="S25" s="281" t="str">
        <f>IF(Badges!Q302="A","A"," ")</f>
        <v xml:space="preserve"> </v>
      </c>
    </row>
    <row r="26" spans="1:19" x14ac:dyDescent="0.2">
      <c r="A26" s="280"/>
      <c r="B26" s="283" t="str">
        <f>Badges!C9</f>
        <v>Create a cool card</v>
      </c>
      <c r="C26" s="281" t="str">
        <f>IF(Badges!Q9="A","A"," ")</f>
        <v xml:space="preserve"> </v>
      </c>
      <c r="E26" s="280"/>
      <c r="F26" s="283" t="str">
        <f>Badges!C82</f>
        <v>Make pepper dance</v>
      </c>
      <c r="G26" s="281" t="str">
        <f>IF(Badges!Q82="A","A"," ")</f>
        <v xml:space="preserve"> </v>
      </c>
      <c r="I26" s="280"/>
      <c r="J26" s="283" t="str">
        <f>Badges!C156</f>
        <v>Make a natural spray to use on</v>
      </c>
      <c r="K26" s="281" t="str">
        <f>IF(Badges!Q155="A","A"," ")</f>
        <v xml:space="preserve"> </v>
      </c>
      <c r="M26" s="280"/>
      <c r="N26" s="283" t="str">
        <f>Badges!C229</f>
        <v>Make a family activities schedule</v>
      </c>
      <c r="O26" s="281" t="str">
        <f>IF(Badges!Q229="A","A"," ")</f>
        <v xml:space="preserve"> </v>
      </c>
      <c r="Q26" s="280"/>
      <c r="R26" s="283" t="str">
        <f>Badges!C303</f>
        <v>Field of dreams</v>
      </c>
      <c r="S26" s="281" t="str">
        <f>IF(Badges!Q303="A","A"," ")</f>
        <v xml:space="preserve"> </v>
      </c>
    </row>
    <row r="27" spans="1:19" x14ac:dyDescent="0.2">
      <c r="A27" s="280"/>
      <c r="B27" s="283" t="str">
        <f>Badges!C10</f>
        <v>Build a bookmark</v>
      </c>
      <c r="C27" s="281" t="str">
        <f>IF(Badges!Q10="A","A"," ")</f>
        <v xml:space="preserve"> </v>
      </c>
      <c r="E27" s="280"/>
      <c r="F27" s="283" t="str">
        <f>Badges!C79</f>
        <v>Make your own ice cream</v>
      </c>
      <c r="G27" s="281" t="str">
        <f>IF(Badges!Q83="A","A"," ")</f>
        <v xml:space="preserve"> </v>
      </c>
      <c r="I27" s="280"/>
      <c r="J27" s="283" t="str">
        <f>Badges!C157</f>
        <v>Take your own reusable bag to the</v>
      </c>
      <c r="K27" s="281" t="str">
        <f>IF(Badges!Q156="A","A"," ")</f>
        <v xml:space="preserve"> </v>
      </c>
      <c r="M27" s="280"/>
      <c r="N27" s="283" t="str">
        <f>Badges!C230</f>
        <v>Be a family grocery helper</v>
      </c>
      <c r="O27" s="281" t="str">
        <f>IF(Badges!Q230="A","A"," ")</f>
        <v xml:space="preserve"> </v>
      </c>
      <c r="Q27" s="280"/>
      <c r="R27" s="283" t="str">
        <f>Badges!C304</f>
        <v>The new ballpark</v>
      </c>
      <c r="S27" s="281" t="str">
        <f>IF(Badges!Q304="A","A","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IF(Badges!Q12="A","A"," ")</f>
        <v xml:space="preserve"> </v>
      </c>
      <c r="E29" s="280"/>
      <c r="F29" s="283" t="str">
        <f>Badges!C85</f>
        <v>Eggs in salt water</v>
      </c>
      <c r="G29" s="281" t="str">
        <f>IF(Badges!Q85="A","A"," ")</f>
        <v xml:space="preserve"> </v>
      </c>
      <c r="I29" s="280"/>
      <c r="J29" s="283" t="str">
        <f>Badges!C159</f>
        <v>How much trash can you stash</v>
      </c>
      <c r="K29" s="281" t="str">
        <f>IF(Badges!Q158="A","A"," ")</f>
        <v xml:space="preserve"> </v>
      </c>
      <c r="M29" s="280"/>
      <c r="N29" s="283" t="str">
        <f>Badges!C232</f>
        <v>Organize a Girl Scout place</v>
      </c>
      <c r="O29" s="281" t="str">
        <f>IF(Badges!Q232="A","A"," ")</f>
        <v xml:space="preserve"> </v>
      </c>
      <c r="Q29" s="280">
        <v>1</v>
      </c>
      <c r="R29" s="283" t="str">
        <f>Badges!C308</f>
        <v>Warm up your inventor's mind</v>
      </c>
      <c r="S29" s="294"/>
    </row>
    <row r="30" spans="1:19" x14ac:dyDescent="0.2">
      <c r="A30" s="280"/>
      <c r="B30" s="283" t="str">
        <f>Badges!C13</f>
        <v>Hometown history</v>
      </c>
      <c r="C30" s="281" t="str">
        <f>IF(Badges!Q13="A","A"," ")</f>
        <v xml:space="preserve"> </v>
      </c>
      <c r="E30" s="280"/>
      <c r="F30" s="283" t="str">
        <f>Badges!C86</f>
        <v>Dancing raisins</v>
      </c>
      <c r="G30" s="281" t="str">
        <f>IF(Badges!Q86="A","A"," ")</f>
        <v xml:space="preserve"> </v>
      </c>
      <c r="I30" s="280"/>
      <c r="J30" s="283" t="str">
        <f>Badges!C160</f>
        <v>Recycle plastic bags</v>
      </c>
      <c r="K30" s="281" t="str">
        <f>IF(Badges!Q159="A","A"," ")</f>
        <v xml:space="preserve"> </v>
      </c>
      <c r="M30" s="280"/>
      <c r="N30" s="283" t="str">
        <f>Badges!C233</f>
        <v>Organize a community place</v>
      </c>
      <c r="O30" s="281" t="str">
        <f>IF(Badges!Q233="A","A"," ")</f>
        <v xml:space="preserve"> </v>
      </c>
      <c r="Q30" s="280"/>
      <c r="R30" s="283" t="str">
        <f>Badges!C309</f>
        <v>Make up five new uses for a box</v>
      </c>
      <c r="S30" s="281" t="str">
        <f>IF(Badges!Q309="A","A"," ")</f>
        <v xml:space="preserve"> </v>
      </c>
    </row>
    <row r="31" spans="1:19" x14ac:dyDescent="0.2">
      <c r="A31" s="280"/>
      <c r="B31" s="283" t="str">
        <f>Badges!C14</f>
        <v>Online art walk</v>
      </c>
      <c r="C31" s="281" t="str">
        <f>IF(Badges!Q14="A","A"," ")</f>
        <v xml:space="preserve"> </v>
      </c>
      <c r="E31" s="280"/>
      <c r="F31" s="283" t="str">
        <f>Badges!C83</f>
        <v>Bend water</v>
      </c>
      <c r="G31" s="281" t="str">
        <f>IF(Badges!Q87="A","A"," ")</f>
        <v xml:space="preserve"> </v>
      </c>
      <c r="I31" s="280"/>
      <c r="J31" s="283" t="str">
        <f>Badges!C161</f>
        <v>Donate toys and clothes</v>
      </c>
      <c r="K31" s="281" t="str">
        <f>IF(Badges!Q160="A","A"," ")</f>
        <v xml:space="preserve"> </v>
      </c>
      <c r="M31" s="280"/>
      <c r="N31" s="283" t="str">
        <f>Badges!C234</f>
        <v>Help a relative, friend, or neighbor</v>
      </c>
      <c r="O31" s="281" t="str">
        <f>IF(Badges!Q234="A","A"," ")</f>
        <v xml:space="preserve"> </v>
      </c>
      <c r="Q31" s="280"/>
      <c r="R31" s="283" t="str">
        <f>Badges!C310</f>
        <v>Come up with fun and different</v>
      </c>
      <c r="S31" s="281" t="str">
        <f>IF(Badges!Q310="A","A","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IF(Badges!Q311="A","A"," ")</f>
        <v xml:space="preserve"> </v>
      </c>
    </row>
    <row r="33" spans="1:19" x14ac:dyDescent="0.2">
      <c r="A33" s="280"/>
      <c r="B33" s="283" t="str">
        <f>Badges!C16</f>
        <v>Road trip</v>
      </c>
      <c r="C33" s="281" t="str">
        <f>IF(Badges!Q16="A","A"," ")</f>
        <v xml:space="preserve"> </v>
      </c>
      <c r="E33" s="280"/>
      <c r="F33" s="283" t="str">
        <f>Badges!C89</f>
        <v>Soda geyser</v>
      </c>
      <c r="G33" s="281" t="str">
        <f>IF(Badges!Q89="A","A"," ")</f>
        <v xml:space="preserve"> </v>
      </c>
      <c r="I33" s="280"/>
      <c r="J33" s="283" t="str">
        <f>Badges!C163</f>
        <v>Clean or replace an air filter</v>
      </c>
      <c r="K33" s="281" t="str">
        <f>IF(Badges!Q162="A","A","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IF(Badges!Q17="A","A"," ")</f>
        <v xml:space="preserve"> </v>
      </c>
      <c r="E34" s="280"/>
      <c r="F34" s="283" t="str">
        <f>Badges!C90</f>
        <v>Film-canister rockets</v>
      </c>
      <c r="G34" s="281" t="str">
        <f>IF(Badges!Q90="A","A"," ")</f>
        <v xml:space="preserve"> </v>
      </c>
      <c r="I34" s="280"/>
      <c r="J34" s="283" t="str">
        <f>Badges!C164</f>
        <v>Discover natural filters</v>
      </c>
      <c r="K34" s="281" t="str">
        <f>IF(Badges!Q163="A","A"," ")</f>
        <v xml:space="preserve"> </v>
      </c>
      <c r="M34" s="280"/>
      <c r="N34" s="283" t="str">
        <f>Badges!C240</f>
        <v>Make a letterboxing dictionary</v>
      </c>
      <c r="O34" s="281" t="str">
        <f>IF(Badges!Q240="A","A"," ")</f>
        <v xml:space="preserve"> </v>
      </c>
      <c r="Q34" s="280"/>
      <c r="R34" s="283" t="str">
        <f>Badges!C313</f>
        <v>Making music</v>
      </c>
      <c r="S34" s="281" t="str">
        <f>IF(Badges!Q313="A","A"," ")</f>
        <v xml:space="preserve"> </v>
      </c>
    </row>
    <row r="35" spans="1:19" x14ac:dyDescent="0.2">
      <c r="A35" s="280"/>
      <c r="B35" s="283" t="str">
        <f>Badges!C18</f>
        <v>3…2…1…blastoff!</v>
      </c>
      <c r="C35" s="281" t="str">
        <f>IF(Badges!Q18="A","A"," ")</f>
        <v xml:space="preserve"> </v>
      </c>
      <c r="E35" s="280"/>
      <c r="F35" s="283" t="str">
        <f>Badges!C87</f>
        <v>Lemons vs. limes</v>
      </c>
      <c r="G35" s="281" t="str">
        <f>IF(Badges!Q91="A","A"," ")</f>
        <v xml:space="preserve"> </v>
      </c>
      <c r="I35" s="280"/>
      <c r="J35" s="283" t="str">
        <f>Badges!C165</f>
        <v>Make a natural air freshener</v>
      </c>
      <c r="K35" s="281" t="str">
        <f>IF(Badges!Q164="A","A"," ")</f>
        <v xml:space="preserve"> </v>
      </c>
      <c r="M35" s="280"/>
      <c r="N35" s="283" t="str">
        <f>Badges!C241</f>
        <v>Think of hiding places</v>
      </c>
      <c r="O35" s="281" t="str">
        <f>IF(Badges!Q241="A","A"," ")</f>
        <v xml:space="preserve"> </v>
      </c>
      <c r="Q35" s="280"/>
      <c r="R35" s="283" t="str">
        <f>Badges!C314</f>
        <v>Carrying lunch</v>
      </c>
      <c r="S35" s="281" t="str">
        <f>IF(Badges!Q314="A","A","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IF(Badges!Q242="A","A"," ")</f>
        <v xml:space="preserve"> </v>
      </c>
      <c r="Q36" s="280"/>
      <c r="R36" s="283" t="str">
        <f>Badges!C315</f>
        <v>Watering plants</v>
      </c>
      <c r="S36" s="281" t="str">
        <f>IF(Badges!Q315="A","A"," ")</f>
        <v xml:space="preserve"> </v>
      </c>
    </row>
    <row r="37" spans="1:19" ht="12.75" customHeight="1" x14ac:dyDescent="0.2">
      <c r="A37" s="280"/>
      <c r="B37" s="283" t="str">
        <f>Badges!C20</f>
        <v>Here is my card</v>
      </c>
      <c r="C37" s="281" t="str">
        <f>IF(Badges!Q20="A","A"," ")</f>
        <v xml:space="preserve"> </v>
      </c>
      <c r="E37" s="280"/>
      <c r="F37" s="283" t="str">
        <f>Badges!C93</f>
        <v>Giant bubbles</v>
      </c>
      <c r="G37" s="281" t="str">
        <f>IF(Badges!Q93="A","A","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IF(Badges!Q21="A","A"," ")</f>
        <v xml:space="preserve"> </v>
      </c>
      <c r="E38" s="280"/>
      <c r="F38" s="283" t="str">
        <f>Badges!C94</f>
        <v>Homemade Silly Putty</v>
      </c>
      <c r="G38" s="281" t="str">
        <f>IF(Badges!Q94="A","A"," ")</f>
        <v xml:space="preserve"> </v>
      </c>
      <c r="I38" s="280"/>
      <c r="J38" s="283" t="str">
        <f>Badges!C170</f>
        <v>Hold a scavenger hunt in your</v>
      </c>
      <c r="K38" s="281" t="str">
        <f>IF(Badges!Q170="A","A"," ")</f>
        <v xml:space="preserve"> </v>
      </c>
      <c r="M38" s="280"/>
      <c r="N38" s="283" t="str">
        <f>Badges!C244</f>
        <v>Cut your own stamp from craft foam</v>
      </c>
      <c r="O38" s="281" t="str">
        <f>IF(Badges!Q244="A","A"," ")</f>
        <v xml:space="preserve"> </v>
      </c>
      <c r="Q38" s="280"/>
      <c r="R38" s="283" t="str">
        <f>Badges!C317</f>
        <v>Mornings</v>
      </c>
      <c r="S38" s="281" t="str">
        <f>IF(Badges!Q317="A","A"," ")</f>
        <v xml:space="preserve"> </v>
      </c>
    </row>
    <row r="39" spans="1:19" x14ac:dyDescent="0.2">
      <c r="A39" s="280"/>
      <c r="B39" s="283" t="str">
        <f>Badges!C22</f>
        <v>Dear President…</v>
      </c>
      <c r="C39" s="281" t="str">
        <f>IF(Badges!Q22="A","A"," ")</f>
        <v xml:space="preserve"> </v>
      </c>
      <c r="E39" s="280"/>
      <c r="F39" s="283" t="str">
        <f>Badges!C91</f>
        <v>Blow up a balloon without using</v>
      </c>
      <c r="G39" s="281" t="str">
        <f>IF(Badges!Q95="A","A"," ")</f>
        <v xml:space="preserve"> </v>
      </c>
      <c r="I39" s="280"/>
      <c r="J39" s="283" t="str">
        <f>Badges!C171</f>
        <v>Play Kim's Game</v>
      </c>
      <c r="K39" s="281" t="str">
        <f>IF(Badges!Q171="A","A"," ")</f>
        <v xml:space="preserve"> </v>
      </c>
      <c r="M39" s="280"/>
      <c r="N39" s="283" t="str">
        <f>Badges!C245</f>
        <v>Use a stamp-making kit from a</v>
      </c>
      <c r="O39" s="281" t="str">
        <f>IF(Badges!Q245="A","A"," ")</f>
        <v xml:space="preserve"> </v>
      </c>
      <c r="Q39" s="280"/>
      <c r="R39" s="283" t="str">
        <f>Badges!C318</f>
        <v>Lunch at school</v>
      </c>
      <c r="S39" s="281" t="str">
        <f>IF(Badges!Q318="A","A","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IF(Badges!Q172="A","A"," ")</f>
        <v xml:space="preserve"> </v>
      </c>
      <c r="M40" s="280"/>
      <c r="N40" s="283" t="str">
        <f>Badges!C246</f>
        <v>Choose a special stamp</v>
      </c>
      <c r="O40" s="281" t="str">
        <f>IF(Badges!Q246="A","A"," ")</f>
        <v xml:space="preserve"> </v>
      </c>
      <c r="Q40" s="280"/>
      <c r="R40" s="283" t="str">
        <f>Badges!C319</f>
        <v>Brownie meetings</v>
      </c>
      <c r="S40" s="281" t="str">
        <f>IF(Badges!Q319="A","A"," ")</f>
        <v xml:space="preserve"> </v>
      </c>
    </row>
    <row r="41" spans="1:19" x14ac:dyDescent="0.2">
      <c r="A41" s="280"/>
      <c r="B41" s="283" t="str">
        <f>Badges!C24</f>
        <v>Game on</v>
      </c>
      <c r="C41" s="281" t="str">
        <f>IF(Badges!Q24="A","A","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IF(Badges!Q25="A","A"," ")</f>
        <v xml:space="preserve"> </v>
      </c>
      <c r="E42" s="280"/>
      <c r="F42" s="283" t="str">
        <f>Badges!C100</f>
        <v>Read two stories starring families</v>
      </c>
      <c r="G42" s="281" t="str">
        <f>IF(Badges!Q100="A","A"," ")</f>
        <v xml:space="preserve"> </v>
      </c>
      <c r="I42" s="280"/>
      <c r="J42" s="283" t="str">
        <f>Badges!C174</f>
        <v>Listen for 10 different sounds</v>
      </c>
      <c r="K42" s="281" t="str">
        <f>IF(Badges!Q174="A","A"," ")</f>
        <v xml:space="preserve"> </v>
      </c>
      <c r="M42" s="280"/>
      <c r="N42" s="283" t="str">
        <f>Badges!C248</f>
        <v>Create a fill-in-the-blank clue</v>
      </c>
      <c r="O42" s="281" t="str">
        <f>IF(Badges!Q248="A","A"," ")</f>
        <v xml:space="preserve"> </v>
      </c>
      <c r="Q42" s="280"/>
      <c r="R42" s="283" t="str">
        <f>Badges!C321</f>
        <v>Mind-map</v>
      </c>
      <c r="S42" s="281" t="str">
        <f>IF(Badges!Q321="A","A"," ")</f>
        <v xml:space="preserve"> </v>
      </c>
    </row>
    <row r="43" spans="1:19" ht="12.75" customHeight="1" x14ac:dyDescent="0.2">
      <c r="A43" s="280"/>
      <c r="B43" s="283" t="str">
        <f>Badges!C26</f>
        <v>Print on</v>
      </c>
      <c r="C43" s="281" t="str">
        <f>IF(Badges!Q26="A","A"," ")</f>
        <v xml:space="preserve"> </v>
      </c>
      <c r="E43" s="280"/>
      <c r="F43" s="283" t="str">
        <f>Badges!C101</f>
        <v>Watch a family story</v>
      </c>
      <c r="G43" s="281" t="str">
        <f>IF(Badges!Q101="A","A"," ")</f>
        <v xml:space="preserve"> </v>
      </c>
      <c r="I43" s="280"/>
      <c r="J43" s="283" t="str">
        <f>Badges!C175</f>
        <v>Listen to sound boxes</v>
      </c>
      <c r="K43" s="281" t="str">
        <f>IF(Badges!Q175="A","A"," ")</f>
        <v xml:space="preserve"> </v>
      </c>
      <c r="M43" s="280"/>
      <c r="N43" s="283" t="str">
        <f>Badges!C249</f>
        <v>Create a scramble</v>
      </c>
      <c r="O43" s="281" t="str">
        <f>IF(Badges!Q249="A","A"," ")</f>
        <v xml:space="preserve"> </v>
      </c>
      <c r="Q43" s="280"/>
      <c r="R43" s="283" t="str">
        <f>Badges!C322</f>
        <v>Sketch it out</v>
      </c>
      <c r="S43" s="281" t="str">
        <f>IF(Badges!Q322="A","A"," ")</f>
        <v xml:space="preserve"> </v>
      </c>
    </row>
    <row r="44" spans="1:19" x14ac:dyDescent="0.2">
      <c r="A44" s="489" t="str">
        <f>Badges!B29</f>
        <v>My Best Self</v>
      </c>
      <c r="B44" s="490"/>
      <c r="C44" s="490"/>
      <c r="E44" s="280"/>
      <c r="F44" s="283" t="str">
        <f>Badges!C102</f>
        <v>Share family stories with friends</v>
      </c>
      <c r="G44" s="281" t="str">
        <f>IF(Badges!Q102="A","A"," ")</f>
        <v xml:space="preserve"> </v>
      </c>
      <c r="I44" s="280"/>
      <c r="J44" s="283" t="str">
        <f>Badges!C176</f>
        <v>Wear safety earplugs to understand</v>
      </c>
      <c r="K44" s="281" t="str">
        <f>IF(Badges!Q176="A","A"," ")</f>
        <v xml:space="preserve"> </v>
      </c>
      <c r="M44" s="280"/>
      <c r="N44" s="283" t="str">
        <f>Badges!C250</f>
        <v>Create a number code clue</v>
      </c>
      <c r="O44" s="281" t="str">
        <f>IF(Badges!Q250="A","A"," ")</f>
        <v xml:space="preserve"> </v>
      </c>
      <c r="Q44" s="280"/>
      <c r="R44" s="283" t="str">
        <f>Badges!C323</f>
        <v>Buddy up and brainstorm lots of</v>
      </c>
      <c r="S44" s="281" t="str">
        <f>IF(Badges!Q323="A","A","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IF(Badges!Q31="A","A"," ")</f>
        <v xml:space="preserve"> </v>
      </c>
      <c r="E46" s="280"/>
      <c r="F46" s="283" t="str">
        <f>Badges!C104</f>
        <v>Ask about a festival, holiday, or</v>
      </c>
      <c r="G46" s="281" t="str">
        <f>IF(Badges!Q104="A","A"," ")</f>
        <v xml:space="preserve"> </v>
      </c>
      <c r="I46" s="280"/>
      <c r="J46" s="283" t="str">
        <f>Badges!C178</f>
        <v>Follow a friend using only your nose</v>
      </c>
      <c r="K46" s="281" t="str">
        <f>IF(Badges!Q178="A","A"," ")</f>
        <v xml:space="preserve"> </v>
      </c>
      <c r="M46" s="280"/>
      <c r="N46" s="283" t="str">
        <f>Badges!C252</f>
        <v>Go on a letterbox search using a</v>
      </c>
      <c r="O46" s="281" t="str">
        <f>IF(Badges!Q252="A","A"," ")</f>
        <v xml:space="preserve"> </v>
      </c>
      <c r="Q46" s="280"/>
      <c r="R46" s="283" t="str">
        <f>Badges!C325</f>
        <v>Draw it</v>
      </c>
      <c r="S46" s="281" t="str">
        <f>IF(Badges!Q325="A","A"," ")</f>
        <v xml:space="preserve"> </v>
      </c>
    </row>
    <row r="47" spans="1:19" x14ac:dyDescent="0.2">
      <c r="A47" s="280"/>
      <c r="B47" s="283" t="str">
        <f>Badges!C32</f>
        <v xml:space="preserve">Write on your elf self where you </v>
      </c>
      <c r="C47" s="281" t="str">
        <f>IF(Badges!Q32="A","A"," ")</f>
        <v xml:space="preserve"> </v>
      </c>
      <c r="E47" s="280"/>
      <c r="F47" s="283" t="str">
        <f>Badges!C105</f>
        <v>Ask about a song, game, or</v>
      </c>
      <c r="G47" s="281" t="str">
        <f>IF(Badges!Q105="A","A"," ")</f>
        <v xml:space="preserve"> </v>
      </c>
      <c r="I47" s="280"/>
      <c r="J47" s="283" t="str">
        <f>Badges!C179</f>
        <v>Play a smelly game with your</v>
      </c>
      <c r="K47" s="281" t="str">
        <f>IF(Badges!Q179="A","A"," ")</f>
        <v xml:space="preserve"> </v>
      </c>
      <c r="M47" s="280"/>
      <c r="N47" s="283" t="str">
        <f>Badges!C253</f>
        <v>Go on an adventure in a new place</v>
      </c>
      <c r="O47" s="281" t="str">
        <f>IF(Badges!Q253="A","A"," ")</f>
        <v xml:space="preserve"> </v>
      </c>
      <c r="Q47" s="280"/>
      <c r="R47" s="283" t="str">
        <f>Badges!C326</f>
        <v>Act it out</v>
      </c>
      <c r="S47" s="281" t="str">
        <f>IF(Badges!Q326="A","A"," ")</f>
        <v xml:space="preserve"> </v>
      </c>
    </row>
    <row r="48" spans="1:19" x14ac:dyDescent="0.2">
      <c r="A48" s="280"/>
      <c r="B48" s="283" t="str">
        <f>Badges!C33</f>
        <v>Share how you're unique</v>
      </c>
      <c r="C48" s="281" t="str">
        <f>IF(Badges!Q33="A","A"," ")</f>
        <v xml:space="preserve"> </v>
      </c>
      <c r="E48" s="280"/>
      <c r="F48" s="283" t="str">
        <f>Badges!C106</f>
        <v>Ask about a family recipe</v>
      </c>
      <c r="G48" s="281" t="str">
        <f>IF(Badges!Q106="A","A"," ")</f>
        <v xml:space="preserve"> </v>
      </c>
      <c r="I48" s="280"/>
      <c r="J48" s="283" t="str">
        <f>Badges!C180</f>
        <v>Try sniffing out three different foods</v>
      </c>
      <c r="K48" s="281" t="str">
        <f>IF(Badges!Q180="A","A"," ")</f>
        <v xml:space="preserve"> </v>
      </c>
      <c r="M48" s="280"/>
      <c r="N48" s="283" t="str">
        <f>Badges!C254</f>
        <v xml:space="preserve">Go on a letterbox search that </v>
      </c>
      <c r="O48" s="281" t="str">
        <f>IF(Badges!Q254="A","A"," ")</f>
        <v xml:space="preserve"> </v>
      </c>
      <c r="Q48" s="280"/>
      <c r="R48" s="283" t="str">
        <f>Badges!C327</f>
        <v>Build it</v>
      </c>
      <c r="S48" s="281" t="str">
        <f>IF(Badges!Q327="A","A","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IF(Badges!Q35="A","A"," ")</f>
        <v xml:space="preserve"> </v>
      </c>
      <c r="E50" s="280"/>
      <c r="F50" s="283" t="str">
        <f>Badges!C108</f>
        <v>Use the story tree</v>
      </c>
      <c r="G50" s="281" t="str">
        <f>IF(Badges!Q108="A","A"," ")</f>
        <v xml:space="preserve"> </v>
      </c>
      <c r="I50" s="280"/>
      <c r="J50" s="283" t="str">
        <f>Badges!C182</f>
        <v>Do a taste test with salty, sweet</v>
      </c>
      <c r="K50" s="281" t="str">
        <f>IF(Badges!Q182="A","A"," ")</f>
        <v xml:space="preserve"> </v>
      </c>
      <c r="M50" s="280"/>
      <c r="N50" s="283" t="str">
        <f>Badges!C256</f>
        <v>Hide a letterbox in your yard</v>
      </c>
      <c r="O50" s="281" t="str">
        <f>IF(Badges!Q256="A","A"," ")</f>
        <v xml:space="preserve"> </v>
      </c>
      <c r="Q50" s="280">
        <v>1</v>
      </c>
      <c r="R50" s="283" t="str">
        <f>Badges!C331</f>
        <v>Make friendly introductions</v>
      </c>
      <c r="S50" s="294"/>
    </row>
    <row r="51" spans="1:19" x14ac:dyDescent="0.2">
      <c r="A51" s="280"/>
      <c r="B51" s="283" t="str">
        <f>Badges!C36</f>
        <v>Try three different kinds of exercise</v>
      </c>
      <c r="C51" s="281" t="str">
        <f>IF(Badges!Q36="A","A"," ")</f>
        <v xml:space="preserve"> </v>
      </c>
      <c r="E51" s="280"/>
      <c r="F51" s="283" t="str">
        <f>Badges!C109</f>
        <v>Draw or paint your tree</v>
      </c>
      <c r="G51" s="281" t="str">
        <f>IF(Badges!Q109="A","A"," ")</f>
        <v xml:space="preserve"> </v>
      </c>
      <c r="I51" s="280"/>
      <c r="J51" s="283" t="str">
        <f>Badges!C183</f>
        <v>Look at the taste buds on a friend's</v>
      </c>
      <c r="K51" s="281" t="str">
        <f>IF(Badges!Q183="A","A"," ")</f>
        <v xml:space="preserve"> </v>
      </c>
      <c r="M51" s="280"/>
      <c r="N51" s="283" t="str">
        <f>Badges!C257</f>
        <v>Hide a letterbox along a nearby</v>
      </c>
      <c r="O51" s="281" t="str">
        <f>IF(Badges!Q257="A","A"," ")</f>
        <v xml:space="preserve"> </v>
      </c>
      <c r="Q51" s="280"/>
      <c r="R51" s="283" t="str">
        <f>Badges!C332</f>
        <v>Introduce yourself</v>
      </c>
      <c r="S51" s="281" t="str">
        <f>IF(Badges!Q332="A","A"," ")</f>
        <v xml:space="preserve"> </v>
      </c>
    </row>
    <row r="52" spans="1:19" x14ac:dyDescent="0.2">
      <c r="A52" s="280"/>
      <c r="B52" s="283" t="str">
        <f>Badges!C37</f>
        <v>Take a thirsty challenge</v>
      </c>
      <c r="C52" s="281" t="str">
        <f>IF(Badges!Q37="A","A"," ")</f>
        <v xml:space="preserve"> </v>
      </c>
      <c r="E52" s="280"/>
      <c r="F52" s="283" t="str">
        <f>Badges!C110</f>
        <v xml:space="preserve">Use software on a computer, or </v>
      </c>
      <c r="G52" s="281" t="str">
        <f>IF(Badges!Q110="A","A"," ")</f>
        <v xml:space="preserve"> </v>
      </c>
      <c r="I52" s="280"/>
      <c r="J52" s="283" t="str">
        <f>Badges!C184</f>
        <v>Explore how sight influences taste</v>
      </c>
      <c r="K52" s="281" t="str">
        <f>IF(Badges!Q184="A","A"," ")</f>
        <v xml:space="preserve"> </v>
      </c>
      <c r="M52" s="280"/>
      <c r="N52" s="283" t="str">
        <f>Badges!C258</f>
        <v>Hide a letterbox using compass</v>
      </c>
      <c r="O52" s="281" t="str">
        <f>IF(Badges!Q258="A","A"," ")</f>
        <v xml:space="preserve"> </v>
      </c>
      <c r="Q52" s="280"/>
      <c r="R52" s="283" t="str">
        <f>Badges!C333</f>
        <v>Introduce a friend to someone else</v>
      </c>
      <c r="S52" s="281" t="str">
        <f>IF(Badges!Q333="A","A","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IF(Badges!Q334="A","A"," ")</f>
        <v xml:space="preserve"> </v>
      </c>
    </row>
    <row r="54" spans="1:19" x14ac:dyDescent="0.2">
      <c r="A54" s="280"/>
      <c r="B54" s="283" t="str">
        <f>Badges!C39</f>
        <v>Talk about three common reasons</v>
      </c>
      <c r="C54" s="281" t="str">
        <f>IF(Badges!Q39="A","A"," ")</f>
        <v xml:space="preserve"> </v>
      </c>
      <c r="E54" s="280"/>
      <c r="F54" s="283" t="str">
        <f>Badges!C112</f>
        <v>Ask about an old photo</v>
      </c>
      <c r="G54" s="281" t="str">
        <f>IF(Badges!Q112="A","A"," ")</f>
        <v xml:space="preserve"> </v>
      </c>
      <c r="I54" s="280"/>
      <c r="J54" s="283" t="str">
        <f>Badges!C186</f>
        <v>Find things that have different</v>
      </c>
      <c r="K54" s="281" t="str">
        <f>IF(Badges!Q186="A","A","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IF(Badges!Q40="A","A"," ")</f>
        <v xml:space="preserve"> </v>
      </c>
      <c r="E55" s="280"/>
      <c r="F55" s="283" t="str">
        <f>Badges!C113</f>
        <v>Talk about an object that has been</v>
      </c>
      <c r="G55" s="281" t="str">
        <f>IF(Badges!Q113="A","A"," ")</f>
        <v xml:space="preserve"> </v>
      </c>
      <c r="I55" s="280"/>
      <c r="J55" s="283" t="str">
        <f>Badges!C187</f>
        <v>Try an arm or leg touch test</v>
      </c>
      <c r="K55" s="281" t="str">
        <f>IF(Badges!Q187="A","A"," ")</f>
        <v xml:space="preserve"> </v>
      </c>
      <c r="M55" s="280"/>
      <c r="N55" s="283" t="str">
        <f>Badges!C263</f>
        <v>Play bingo at a pet store</v>
      </c>
      <c r="O55" s="281" t="str">
        <f>IF(Badges!Q263="A","A"," ")</f>
        <v xml:space="preserve"> </v>
      </c>
      <c r="Q55" s="280"/>
      <c r="R55" s="283" t="str">
        <f>Badges!C336</f>
        <v>Write a name poem</v>
      </c>
      <c r="S55" s="281" t="str">
        <f>IF(Badges!Q336="A","A"," ")</f>
        <v xml:space="preserve"> </v>
      </c>
    </row>
    <row r="56" spans="1:19" x14ac:dyDescent="0.2">
      <c r="A56" s="280"/>
      <c r="B56" s="283" t="str">
        <f>Badges!C41</f>
        <v>Find out about bandages</v>
      </c>
      <c r="C56" s="281" t="str">
        <f>IF(Badges!Q41="A","A"," ")</f>
        <v xml:space="preserve"> </v>
      </c>
      <c r="E56" s="280"/>
      <c r="F56" s="283" t="str">
        <f>Badges!C114</f>
        <v>Ask about an object that belongs</v>
      </c>
      <c r="G56" s="281" t="str">
        <f>IF(Badges!Q114="A","A"," ")</f>
        <v xml:space="preserve"> </v>
      </c>
      <c r="I56" s="280"/>
      <c r="J56" s="283" t="str">
        <f>Badges!C188</f>
        <v>Try Braille</v>
      </c>
      <c r="K56" s="281" t="str">
        <f>IF(Badges!Q188="A","A"," ")</f>
        <v xml:space="preserve"> </v>
      </c>
      <c r="M56" s="280"/>
      <c r="N56" s="283" t="str">
        <f>Badges!C264</f>
        <v>Play bingo at a veterinarian's office</v>
      </c>
      <c r="O56" s="281" t="str">
        <f>IF(Badges!Q264="A","A"," ")</f>
        <v xml:space="preserve"> </v>
      </c>
      <c r="Q56" s="280"/>
      <c r="R56" s="283" t="str">
        <f>Badges!C337</f>
        <v>Give something special to a friend</v>
      </c>
      <c r="S56" s="281" t="str">
        <f>IF(Badges!Q337="A","A","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IF(Badges!Q265="A","A"," ")</f>
        <v xml:space="preserve"> </v>
      </c>
      <c r="Q57" s="280"/>
      <c r="R57" s="283" t="str">
        <f>Badges!C338</f>
        <v>Be a friend to someone you don't</v>
      </c>
      <c r="S57" s="281" t="str">
        <f>IF(Badges!Q338="A","A"," ")</f>
        <v xml:space="preserve"> </v>
      </c>
    </row>
    <row r="58" spans="1:19" x14ac:dyDescent="0.2">
      <c r="A58" s="280"/>
      <c r="B58" s="283" t="str">
        <f>Badges!C43</f>
        <v>Create a "happy box" with five</v>
      </c>
      <c r="C58" s="281" t="str">
        <f>IF(Badges!Q43="A","A"," ")</f>
        <v xml:space="preserve"> </v>
      </c>
      <c r="E58" s="280"/>
      <c r="F58" s="283" t="str">
        <f>Badges!C116</f>
        <v>Have a "family tree" potluck party</v>
      </c>
      <c r="G58" s="281" t="str">
        <f>IF(Badges!Q116="A","A","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IF(Badges!Q44="A","A"," ")</f>
        <v xml:space="preserve"> </v>
      </c>
      <c r="E59" s="280"/>
      <c r="F59" s="283" t="str">
        <f>Badges!C117</f>
        <v>Make a family crest</v>
      </c>
      <c r="G59" s="281" t="str">
        <f>IF(Badges!Q117="A","A"," ")</f>
        <v xml:space="preserve"> </v>
      </c>
      <c r="I59" s="280"/>
      <c r="J59" s="283" t="str">
        <f>Badges!C193</f>
        <v>Find a trail</v>
      </c>
      <c r="K59" s="281" t="str">
        <f>IF(Badges!Q193="A","A"," ")</f>
        <v xml:space="preserve"> </v>
      </c>
      <c r="M59" s="280"/>
      <c r="N59" s="283" t="str">
        <f>Badges!C267</f>
        <v>Be the cage or tank cleaner</v>
      </c>
      <c r="O59" s="281" t="str">
        <f>IF(Badges!Q267="A","A"," ")</f>
        <v xml:space="preserve"> </v>
      </c>
      <c r="Q59" s="280"/>
      <c r="R59" s="283" t="str">
        <f>Badges!C340</f>
        <v>Do a friend's favorite thing</v>
      </c>
      <c r="S59" s="281" t="str">
        <f>IF(Badges!Q340="A","A"," ")</f>
        <v xml:space="preserve"> </v>
      </c>
    </row>
    <row r="60" spans="1:19" x14ac:dyDescent="0.2">
      <c r="A60" s="280"/>
      <c r="B60" s="283" t="str">
        <f>Badges!C45</f>
        <v xml:space="preserve">Moving helps our bodies feel </v>
      </c>
      <c r="C60" s="281" t="str">
        <f>IF(Badges!Q45="A","A"," ")</f>
        <v xml:space="preserve"> </v>
      </c>
      <c r="E60" s="280"/>
      <c r="F60" s="283" t="str">
        <f>Badges!C118</f>
        <v>Become pen pals with another</v>
      </c>
      <c r="G60" s="281" t="str">
        <f>IF(Badges!Q118="A","A"," ")</f>
        <v xml:space="preserve"> </v>
      </c>
      <c r="I60" s="280"/>
      <c r="J60" s="283" t="str">
        <f>Badges!C194</f>
        <v>Ask an expert</v>
      </c>
      <c r="K60" s="281" t="str">
        <f>IF(Badges!Q194="A","A"," ")</f>
        <v xml:space="preserve"> </v>
      </c>
      <c r="M60" s="280"/>
      <c r="N60" s="283" t="str">
        <f>Badges!C268</f>
        <v>Learn how to muck out a stall</v>
      </c>
      <c r="O60" s="281" t="str">
        <f>IF(Badges!Q268="A","A"," ")</f>
        <v xml:space="preserve"> </v>
      </c>
      <c r="Q60" s="280"/>
      <c r="R60" s="283" t="str">
        <f>Badges!C341</f>
        <v>Share a favorite activity with a friend</v>
      </c>
      <c r="S60" s="281" t="str">
        <f>IF(Badges!Q341="A","A","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IF(Badges!Q195="A","A"," ")</f>
        <v xml:space="preserve"> </v>
      </c>
      <c r="M61" s="280"/>
      <c r="N61" s="283" t="str">
        <f>Badges!C269</f>
        <v>Make a cozy sleeping space for a</v>
      </c>
      <c r="O61" s="281" t="str">
        <f>IF(Badges!Q269="A","A"," ")</f>
        <v xml:space="preserve"> </v>
      </c>
      <c r="Q61" s="280"/>
      <c r="R61" s="283" t="str">
        <f>Badges!C342</f>
        <v>Try a game or activity that's new to</v>
      </c>
      <c r="S61" s="281" t="str">
        <f>IF(Badges!Q342="A","A"," ")</f>
        <v xml:space="preserve"> </v>
      </c>
    </row>
    <row r="62" spans="1:19" ht="12.75" customHeight="1" x14ac:dyDescent="0.2">
      <c r="A62" s="280"/>
      <c r="B62" s="283" t="str">
        <f>Badges!C47</f>
        <v>Visit a doctor, dentist, or</v>
      </c>
      <c r="C62" s="281" t="str">
        <f>IF(Badges!Q47="A","A","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IF(Badges!Q48="A","A"," ")</f>
        <v xml:space="preserve"> </v>
      </c>
      <c r="E63" s="280"/>
      <c r="F63" s="283" t="str">
        <f>Badges!C124</f>
        <v>Visit an art gallery or museum</v>
      </c>
      <c r="G63" s="281" t="str">
        <f>IF(Badges!Q124="A","A"," ")</f>
        <v xml:space="preserve"> </v>
      </c>
      <c r="I63" s="280"/>
      <c r="J63" s="283" t="str">
        <f>Badges!C197</f>
        <v>Learn to follow trail signs</v>
      </c>
      <c r="K63" s="281" t="str">
        <f>IF(Badges!Q197="A","A"," ")</f>
        <v xml:space="preserve"> </v>
      </c>
      <c r="M63" s="280"/>
      <c r="N63" s="283" t="str">
        <f>Badges!C271</f>
        <v>Ask a veterinarian about health</v>
      </c>
      <c r="O63" s="281" t="str">
        <f>IF(Badges!Q271="A","A"," ")</f>
        <v xml:space="preserve"> </v>
      </c>
      <c r="Q63" s="280"/>
      <c r="R63" s="283" t="str">
        <f>Badges!C344</f>
        <v>Practice being a good listener</v>
      </c>
      <c r="S63" s="281" t="str">
        <f>IF(Badges!Q344="A","A"," ")</f>
        <v xml:space="preserve"> </v>
      </c>
    </row>
    <row r="64" spans="1:19" x14ac:dyDescent="0.2">
      <c r="A64" s="280"/>
      <c r="B64" s="283" t="str">
        <f>Badges!C49</f>
        <v>Meet someone who works in an</v>
      </c>
      <c r="C64" s="281" t="str">
        <f>IF(Badges!Q49="A","A"," ")</f>
        <v xml:space="preserve"> </v>
      </c>
      <c r="E64" s="280"/>
      <c r="F64" s="283" t="str">
        <f>Badges!C125</f>
        <v>Look for clay in your life</v>
      </c>
      <c r="G64" s="281" t="str">
        <f>IF(Badges!Q125="A","A"," ")</f>
        <v xml:space="preserve"> </v>
      </c>
      <c r="I64" s="280"/>
      <c r="J64" s="283" t="str">
        <f>Badges!C198</f>
        <v>Practice observation on a</v>
      </c>
      <c r="K64" s="281" t="str">
        <f>IF(Badges!Q198="A","A"," ")</f>
        <v xml:space="preserve"> </v>
      </c>
      <c r="M64" s="280"/>
      <c r="N64" s="283" t="str">
        <f>Badges!C272</f>
        <v>Help a dog get exercise for one</v>
      </c>
      <c r="O64" s="281" t="str">
        <f>IF(Badges!Q272="A","A"," ")</f>
        <v xml:space="preserve"> </v>
      </c>
      <c r="Q64" s="280"/>
      <c r="R64" s="283" t="str">
        <f>Badges!C345</f>
        <v>Remember what you agree about</v>
      </c>
      <c r="S64" s="281" t="str">
        <f>IF(Badges!Q345="A","A"," ")</f>
        <v xml:space="preserve"> </v>
      </c>
    </row>
    <row r="65" spans="1:19" x14ac:dyDescent="0.2">
      <c r="A65" s="489" t="str">
        <f>Badges!B52</f>
        <v>Dancer</v>
      </c>
      <c r="B65" s="490"/>
      <c r="C65" s="490"/>
      <c r="E65" s="280"/>
      <c r="F65" s="283" t="str">
        <f>Badges!C126</f>
        <v>Look in books, magazines, or</v>
      </c>
      <c r="G65" s="281" t="str">
        <f>IF(Badges!Q126="A","A"," ")</f>
        <v xml:space="preserve"> </v>
      </c>
      <c r="I65" s="280"/>
      <c r="J65" s="283" t="str">
        <f>Badges!C199</f>
        <v>Know the trail</v>
      </c>
      <c r="K65" s="281" t="str">
        <f>IF(Badges!Q199="A","A"," ")</f>
        <v xml:space="preserve"> </v>
      </c>
      <c r="M65" s="280"/>
      <c r="N65" s="283" t="str">
        <f>Badges!C273</f>
        <v>Find out how to keep different</v>
      </c>
      <c r="O65" s="281" t="str">
        <f>IF(Badges!Q273="A","A"," ")</f>
        <v xml:space="preserve"> </v>
      </c>
      <c r="Q65" s="280"/>
      <c r="R65" s="283" t="str">
        <f>Badges!C346</f>
        <v>Find kind words</v>
      </c>
      <c r="S65" s="281" t="str">
        <f>IF(Badges!Q346="A","A","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IF(Badges!Q54="A","A"," ")</f>
        <v xml:space="preserve"> </v>
      </c>
      <c r="E67" s="280"/>
      <c r="F67" s="283" t="str">
        <f>Badges!C128</f>
        <v>Visit a potter's studio</v>
      </c>
      <c r="G67" s="281" t="str">
        <f>IF(Badges!Q128="A","A"," ")</f>
        <v xml:space="preserve"> </v>
      </c>
      <c r="I67" s="280"/>
      <c r="J67" s="283" t="str">
        <f>Badges!C201</f>
        <v>Visit an outdoor store</v>
      </c>
      <c r="K67" s="281" t="str">
        <f>IF(Badges!Q201="A","A"," ")</f>
        <v xml:space="preserve"> </v>
      </c>
      <c r="M67" s="280"/>
      <c r="N67" s="283" t="str">
        <f>Badges!C275</f>
        <v>Make up a game to play with a pet</v>
      </c>
      <c r="O67" s="281" t="str">
        <f>IF(Badges!Q275="A","A"," ")</f>
        <v xml:space="preserve"> </v>
      </c>
      <c r="Q67" s="280"/>
      <c r="R67" s="283" t="str">
        <f>Badges!C348</f>
        <v>Invite another Brownie group to an</v>
      </c>
      <c r="S67" s="281" t="str">
        <f>IF(Badges!Q348="A","A"," ")</f>
        <v xml:space="preserve"> </v>
      </c>
    </row>
    <row r="68" spans="1:19" x14ac:dyDescent="0.2">
      <c r="A68" s="280"/>
      <c r="B68" s="283" t="str">
        <f>Badges!C55</f>
        <v>Make your warm-up animal themed</v>
      </c>
      <c r="C68" s="281" t="str">
        <f>IF(Badges!Q55="A","A"," ")</f>
        <v xml:space="preserve"> </v>
      </c>
      <c r="E68" s="280"/>
      <c r="F68" s="283" t="str">
        <f>Badges!C129</f>
        <v>Invite a craft teacher to your</v>
      </c>
      <c r="G68" s="281" t="str">
        <f>IF(Badges!Q129="A","A"," ")</f>
        <v xml:space="preserve"> </v>
      </c>
      <c r="I68" s="280"/>
      <c r="J68" s="283" t="str">
        <f>Badges!C202</f>
        <v>Ask an older Girl Scout</v>
      </c>
      <c r="K68" s="281" t="str">
        <f>IF(Badges!Q202="A","A"," ")</f>
        <v xml:space="preserve"> </v>
      </c>
      <c r="M68" s="280"/>
      <c r="N68" s="283" t="str">
        <f>Badges!C276</f>
        <v>Make a simple pet toy</v>
      </c>
      <c r="O68" s="281" t="str">
        <f>IF(Badges!Q276="A","A"," ")</f>
        <v xml:space="preserve"> </v>
      </c>
      <c r="Q68" s="280"/>
      <c r="R68" s="283" t="str">
        <f>Badges!C349</f>
        <v>Sit at a different table or area at</v>
      </c>
      <c r="S68" s="281" t="str">
        <f>IF(Badges!Q349="A","A"," ")</f>
        <v xml:space="preserve"> </v>
      </c>
    </row>
    <row r="69" spans="1:19" x14ac:dyDescent="0.2">
      <c r="A69" s="280"/>
      <c r="B69" s="283" t="str">
        <f>Badges!C56</f>
        <v>Use the music</v>
      </c>
      <c r="C69" s="281" t="str">
        <f>IF(Badges!Q56="A","A"," ")</f>
        <v xml:space="preserve"> </v>
      </c>
      <c r="E69" s="280"/>
      <c r="F69" s="283" t="str">
        <f>Badges!C130</f>
        <v xml:space="preserve">Go to a pottery class at a </v>
      </c>
      <c r="G69" s="281" t="str">
        <f>IF(Badges!Q130="A","A"," ")</f>
        <v xml:space="preserve"> </v>
      </c>
      <c r="I69" s="280"/>
      <c r="J69" s="283" t="str">
        <f>Badges!C203</f>
        <v>Invite an experienced hiker to your</v>
      </c>
      <c r="K69" s="281" t="str">
        <f>IF(Badges!Q203="A","A"," ")</f>
        <v xml:space="preserve"> </v>
      </c>
      <c r="M69" s="280"/>
      <c r="N69" s="283" t="str">
        <f>Badges!C277</f>
        <v>Learn about how three different</v>
      </c>
      <c r="O69" s="281" t="str">
        <f>IF(Badges!Q277="A","A"," ")</f>
        <v xml:space="preserve"> </v>
      </c>
      <c r="Q69" s="280"/>
      <c r="R69" s="283" t="str">
        <f>Badges!C350</f>
        <v>Go to a dance or art class, sports</v>
      </c>
      <c r="S69" s="281" t="str">
        <f>IF(Badges!Q350="A","A"," ")</f>
        <v xml:space="preserve"> </v>
      </c>
    </row>
    <row r="70" spans="1:19" ht="23.25" x14ac:dyDescent="0.35">
      <c r="A70" s="524" t="str">
        <f ca="1">MID(CELL("filename",A8),FIND(IF(ISERROR(FIND("]",CELL("filename",A8))),"$","]"),CELL("filename",A8))+1,256)</f>
        <v>Brownie 14</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IF(Badges!Q376="C","C",IF(Badges!Q376="P","P",""))</f>
        <v/>
      </c>
      <c r="E73" s="280"/>
      <c r="F73" s="283" t="str">
        <f>Badges!C379</f>
        <v>Teach the rules of an active</v>
      </c>
      <c r="G73" s="281" t="str">
        <f>IF(Badges!Q379="A","A"," ")</f>
        <v xml:space="preserve"> </v>
      </c>
      <c r="I73" s="280"/>
      <c r="J73" s="283" t="str">
        <f>Badges!C448</f>
        <v>Role-play 911</v>
      </c>
      <c r="K73" s="281" t="str">
        <f>IF(Badges!Q448="A","A"," ")</f>
        <v xml:space="preserve"> </v>
      </c>
      <c r="M73" s="280"/>
      <c r="N73" s="283" t="str">
        <f>Badges!C518</f>
        <v>Go shopping…at home</v>
      </c>
      <c r="O73" s="281" t="str">
        <f>IF(Badges!Q518="A","A"," ")</f>
        <v xml:space="preserve"> </v>
      </c>
      <c r="Q73" s="280"/>
      <c r="R73" s="283" t="str">
        <f>Badges!C592</f>
        <v>Try an outdoor challenge</v>
      </c>
      <c r="S73" s="281" t="str">
        <f>IF(Badges!Q592="A","A"," ")</f>
        <v xml:space="preserve"> </v>
      </c>
    </row>
    <row r="74" spans="1:19" x14ac:dyDescent="0.2">
      <c r="A74" s="503" t="str">
        <f>Summary!A24</f>
        <v>Fair Play</v>
      </c>
      <c r="B74" s="504"/>
      <c r="C74" s="282" t="str">
        <f>IF(Badges!Q399="C","C",IF(Badges!Q399="P","P",""))</f>
        <v/>
      </c>
      <c r="E74" s="280"/>
      <c r="F74" s="283" t="str">
        <f>Badges!C380</f>
        <v>Make up two new rules for hide</v>
      </c>
      <c r="G74" s="281" t="str">
        <f>IF(Badges!Q380="A","A"," ")</f>
        <v xml:space="preserve"> </v>
      </c>
      <c r="I74" s="280"/>
      <c r="J74" s="283" t="str">
        <f>Badges!C449</f>
        <v>Practice 911 with a friend or family</v>
      </c>
      <c r="K74" s="281" t="str">
        <f>IF(Badges!Q449="A","A"," ")</f>
        <v xml:space="preserve"> </v>
      </c>
      <c r="M74" s="280"/>
      <c r="N74" s="283" t="str">
        <f>Badges!C519</f>
        <v>Go shopping with a Brownie friends</v>
      </c>
      <c r="O74" s="281" t="str">
        <f>IF(Badges!Q519="A","A"," ")</f>
        <v xml:space="preserve"> </v>
      </c>
      <c r="Q74" s="280"/>
      <c r="R74" s="283" t="str">
        <f>Badges!C593</f>
        <v>Explore the night</v>
      </c>
      <c r="S74" s="281" t="str">
        <f>IF(Badges!Q593="A","A"," ")</f>
        <v xml:space="preserve"> </v>
      </c>
    </row>
    <row r="75" spans="1:19" x14ac:dyDescent="0.2">
      <c r="A75" s="503" t="str">
        <f>Summary!A25</f>
        <v>Celebrating Community</v>
      </c>
      <c r="B75" s="504"/>
      <c r="C75" s="282" t="str">
        <f>IF(Badges!Q422="C","C",IF(Badges!Q422="P","P",""))</f>
        <v/>
      </c>
      <c r="E75" s="280"/>
      <c r="F75" s="283" t="str">
        <f>Badges!C381</f>
        <v>Learn two rules for a sport or</v>
      </c>
      <c r="G75" s="281" t="str">
        <f>IF(Badges!Q381="A","A"," ")</f>
        <v xml:space="preserve"> </v>
      </c>
      <c r="I75" s="280"/>
      <c r="J75" s="283" t="str">
        <f>Badges!C450</f>
        <v>Get advice from an expert</v>
      </c>
      <c r="K75" s="281" t="str">
        <f>IF(Badges!Q450="A","A"," ")</f>
        <v xml:space="preserve"> </v>
      </c>
      <c r="M75" s="280"/>
      <c r="N75" s="283" t="str">
        <f>Badges!C520</f>
        <v>Go shopping with your Brownie</v>
      </c>
      <c r="O75" s="281" t="str">
        <f>IF(Badges!Q520="A","A"," ")</f>
        <v xml:space="preserve"> </v>
      </c>
      <c r="Q75" s="280"/>
      <c r="R75" s="283" t="str">
        <f>Badges!C594</f>
        <v>Have fun with water</v>
      </c>
      <c r="S75" s="281" t="str">
        <f>IF(Badges!Q594="A","A"," ")</f>
        <v xml:space="preserve"> </v>
      </c>
    </row>
    <row r="76" spans="1:19" x14ac:dyDescent="0.2">
      <c r="A76" s="503" t="str">
        <f>Summary!A26</f>
        <v>Snacks</v>
      </c>
      <c r="B76" s="504"/>
      <c r="C76" s="282" t="str">
        <f>IF(Badges!Q445="C","C",IF(Badges!Q445="P","P",""))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IF(Badges!Q468="C","C",IF(Badges!Q468="P","P",""))</f>
        <v/>
      </c>
      <c r="E77" s="280"/>
      <c r="F77" s="283" t="str">
        <f>Badges!C383</f>
        <v>Ask a woman about Title IX</v>
      </c>
      <c r="G77" s="281" t="str">
        <f>IF(Badges!Q383="A","A"," ")</f>
        <v xml:space="preserve"> </v>
      </c>
      <c r="I77" s="280"/>
      <c r="J77" s="283" t="str">
        <f>Badges!C452</f>
        <v>Interview a medical professional</v>
      </c>
      <c r="K77" s="281" t="str">
        <f>IF(Badges!Q452="A","A"," ")</f>
        <v xml:space="preserve"> </v>
      </c>
      <c r="M77" s="280"/>
      <c r="N77" s="283" t="str">
        <f>Badges!C522</f>
        <v>Shop at a store</v>
      </c>
      <c r="O77" s="281" t="str">
        <f>IF(Badges!Q522="A","A"," ")</f>
        <v xml:space="preserve"> </v>
      </c>
      <c r="Q77" s="280"/>
      <c r="R77" s="283" t="str">
        <f>Badges!C596</f>
        <v>Go on a nature hike</v>
      </c>
      <c r="S77" s="281" t="str">
        <f>IF(Badges!Q596="A","A"," ")</f>
        <v xml:space="preserve"> </v>
      </c>
    </row>
    <row r="78" spans="1:19" x14ac:dyDescent="0.2">
      <c r="A78" s="503" t="str">
        <f>Summary!A28</f>
        <v>Brownie Girl Scout Way</v>
      </c>
      <c r="B78" s="504"/>
      <c r="C78" s="282" t="str">
        <f>IF(Badges!Q491="C","C",IF(Badges!Q491="P","P",""))</f>
        <v/>
      </c>
      <c r="E78" s="280"/>
      <c r="F78" s="283" t="str">
        <f>Badges!C384</f>
        <v>Find a sport that women play</v>
      </c>
      <c r="G78" s="281" t="str">
        <f>IF(Badges!Q384="A","A"," ")</f>
        <v xml:space="preserve"> </v>
      </c>
      <c r="I78" s="280"/>
      <c r="J78" s="283" t="str">
        <f>Badges!C453</f>
        <v>Talk to the police</v>
      </c>
      <c r="K78" s="281" t="str">
        <f>IF(Badges!Q453="A","A"," ")</f>
        <v xml:space="preserve"> </v>
      </c>
      <c r="M78" s="280"/>
      <c r="N78" s="283" t="str">
        <f>Badges!C523</f>
        <v>Shop on paper</v>
      </c>
      <c r="O78" s="281" t="str">
        <f>IF(Badges!Q523="A","A"," ")</f>
        <v xml:space="preserve"> </v>
      </c>
      <c r="Q78" s="280"/>
      <c r="R78" s="283" t="str">
        <f>Badges!C597</f>
        <v>Create a scent diary</v>
      </c>
      <c r="S78" s="281" t="str">
        <f>IF(Badges!Q597="A","A"," ")</f>
        <v xml:space="preserve"> </v>
      </c>
    </row>
    <row r="79" spans="1:19" x14ac:dyDescent="0.2">
      <c r="A79" s="512" t="str">
        <f>Summary!A29</f>
        <v>Bugs</v>
      </c>
      <c r="B79" s="513"/>
      <c r="C79" s="329" t="str">
        <f>IF(Badges!Q514="C","C",IF(Badges!Q514="P","P",""))</f>
        <v/>
      </c>
      <c r="E79" s="280"/>
      <c r="F79" s="283" t="str">
        <f>Badges!C385</f>
        <v>Learn about disabilities and</v>
      </c>
      <c r="G79" s="281" t="str">
        <f>IF(Badges!Q385="A","A"," ")</f>
        <v xml:space="preserve"> </v>
      </c>
      <c r="I79" s="280"/>
      <c r="J79" s="283" t="str">
        <f>Badges!C454</f>
        <v>Visit a fire station</v>
      </c>
      <c r="K79" s="281" t="str">
        <f>IF(Badges!Q454="A","A"," ")</f>
        <v xml:space="preserve"> </v>
      </c>
      <c r="M79" s="280"/>
      <c r="N79" s="283" t="str">
        <f>Badges!C524</f>
        <v>Shop online</v>
      </c>
      <c r="O79" s="281" t="str">
        <f>IF(Badges!Q524="A","A"," ")</f>
        <v xml:space="preserve"> </v>
      </c>
      <c r="Q79" s="280"/>
      <c r="R79" s="283" t="str">
        <f>Badges!C598</f>
        <v>Sky watch</v>
      </c>
      <c r="S79" s="281" t="str">
        <f>IF(Badges!Q598="A","A","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IF(Badges!Q538="C","C",IF(Badges!Q538="P","P",""))</f>
        <v/>
      </c>
      <c r="E81" s="280"/>
      <c r="F81" s="283" t="str">
        <f>Badges!C387</f>
        <v>Play popcorn</v>
      </c>
      <c r="G81" s="281" t="str">
        <f>IF(Badges!Q387="A","A"," ")</f>
        <v xml:space="preserve"> </v>
      </c>
      <c r="I81" s="280"/>
      <c r="J81" s="283" t="str">
        <f>Badges!C456</f>
        <v>Make a first aid kit for your home</v>
      </c>
      <c r="K81" s="281" t="str">
        <f>IF(Badges!Q456="A","A"," ")</f>
        <v xml:space="preserve"> </v>
      </c>
      <c r="M81" s="280"/>
      <c r="N81" s="283" t="str">
        <f>Badges!C526</f>
        <v>Browse through catalogs</v>
      </c>
      <c r="O81" s="281" t="str">
        <f>IF(Badges!Q526="A","A"," ")</f>
        <v xml:space="preserve"> </v>
      </c>
      <c r="Q81" s="280"/>
      <c r="R81" s="283" t="str">
        <f>Badges!C600</f>
        <v>Play a survival game</v>
      </c>
      <c r="S81" s="281" t="str">
        <f>IF(Badges!Q600="A","A"," ")</f>
        <v xml:space="preserve"> </v>
      </c>
    </row>
    <row r="82" spans="1:22" x14ac:dyDescent="0.2">
      <c r="A82" s="503" t="str">
        <f>Summary!A32</f>
        <v>Philanthropist</v>
      </c>
      <c r="B82" s="504"/>
      <c r="C82" s="282" t="str">
        <f>IF(Badges!Q561="C","C",IF(Badges!Q561="P","P",""))</f>
        <v/>
      </c>
      <c r="E82" s="280"/>
      <c r="F82" s="283" t="str">
        <f>Badges!C388</f>
        <v>Untangle yourself from a human</v>
      </c>
      <c r="G82" s="281" t="str">
        <f>IF(Badges!Q388="A","A"," ")</f>
        <v xml:space="preserve"> </v>
      </c>
      <c r="I82" s="280"/>
      <c r="J82" s="283" t="str">
        <f>Badges!C457</f>
        <v>Make a kit for your Girl Scout</v>
      </c>
      <c r="K82" s="281" t="str">
        <f>IF(Badges!Q457="A","A"," ")</f>
        <v xml:space="preserve"> </v>
      </c>
      <c r="M82" s="280"/>
      <c r="N82" s="283" t="str">
        <f>Badges!C527</f>
        <v>Go to the mall</v>
      </c>
      <c r="O82" s="281" t="str">
        <f>IF(Badges!Q527="A","A"," ")</f>
        <v xml:space="preserve"> </v>
      </c>
      <c r="Q82" s="280"/>
      <c r="R82" s="283" t="str">
        <f>Badges!C601</f>
        <v>Play a night game</v>
      </c>
      <c r="S82" s="281" t="str">
        <f>IF(Badges!Q601="A","A"," ")</f>
        <v xml:space="preserve"> </v>
      </c>
    </row>
    <row r="83" spans="1:22" x14ac:dyDescent="0.2">
      <c r="A83" s="520" t="str">
        <f>Summary!A33</f>
        <v>Cookie Business</v>
      </c>
      <c r="B83" s="521"/>
      <c r="C83" s="522"/>
      <c r="D83" s="124"/>
      <c r="E83" s="280"/>
      <c r="F83" s="283" t="str">
        <f>Badges!C389</f>
        <v>Try a game of Octopus Tag</v>
      </c>
      <c r="G83" s="281" t="str">
        <f>IF(Badges!Q389="A","A"," ")</f>
        <v xml:space="preserve"> </v>
      </c>
      <c r="I83" s="280"/>
      <c r="J83" s="283" t="str">
        <f>Badges!C458</f>
        <v>Make a first aid kit and donate it</v>
      </c>
      <c r="K83" s="281" t="str">
        <f>IF(Badges!Q458="A","A"," ")</f>
        <v xml:space="preserve"> </v>
      </c>
      <c r="M83" s="280"/>
      <c r="N83" s="283" t="str">
        <f>Badges!C528</f>
        <v>Shop secondhand</v>
      </c>
      <c r="O83" s="281" t="str">
        <f>IF(Badges!Q528="A","A"," ")</f>
        <v xml:space="preserve"> </v>
      </c>
      <c r="Q83" s="280"/>
      <c r="R83" s="283" t="str">
        <f>Badges!C602</f>
        <v>Play a water game</v>
      </c>
      <c r="S83" s="281" t="str">
        <f>IF(Badges!Q602="A","A"," ")</f>
        <v xml:space="preserve"> </v>
      </c>
    </row>
    <row r="84" spans="1:22" x14ac:dyDescent="0.2">
      <c r="A84" s="503" t="str">
        <f>Summary!A34</f>
        <v>Meet My Customers</v>
      </c>
      <c r="B84" s="504"/>
      <c r="C84" s="282" t="str">
        <f>IF(Badges!Q575="C","C",IF(Badges!Q575="P","P",""))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IF(Badges!Q588="C","C",IF(Badges!Q588="P","P",""))</f>
        <v/>
      </c>
      <c r="E85" s="280"/>
      <c r="F85" s="283" t="str">
        <f>Badges!C391</f>
        <v>See a sport live or on television</v>
      </c>
      <c r="G85" s="281" t="str">
        <f>IF(Badges!Q391="A","A"," ")</f>
        <v xml:space="preserve"> </v>
      </c>
      <c r="I85" s="280"/>
      <c r="J85" s="283" t="str">
        <f>Badges!C460</f>
        <v>Get tips from a medical professional</v>
      </c>
      <c r="K85" s="281" t="str">
        <f>IF(Badges!Q460="A","A"," ")</f>
        <v xml:space="preserve"> </v>
      </c>
      <c r="M85" s="280"/>
      <c r="N85" s="283" t="str">
        <f>Badges!C530</f>
        <v>You have $15 total</v>
      </c>
      <c r="O85" s="281" t="str">
        <f>IF(Badges!Q530="A","A"," ")</f>
        <v xml:space="preserve"> </v>
      </c>
      <c r="Q85" s="280"/>
      <c r="R85" s="283" t="str">
        <f>Badges!C604</f>
        <v>Prepare a campfire</v>
      </c>
      <c r="S85" s="281" t="str">
        <f>IF(Badges!Q604="A","A"," ")</f>
        <v xml:space="preserve"> </v>
      </c>
    </row>
    <row r="86" spans="1:22" x14ac:dyDescent="0.2">
      <c r="A86" s="520" t="str">
        <f>Summary!A36</f>
        <v>Outdoor Badge</v>
      </c>
      <c r="B86" s="521"/>
      <c r="C86" s="522"/>
      <c r="E86" s="280"/>
      <c r="F86" s="283" t="str">
        <f>Badges!C392</f>
        <v>Make more points</v>
      </c>
      <c r="G86" s="281" t="str">
        <f>IF(Badges!Q392="A","A"," ")</f>
        <v xml:space="preserve"> </v>
      </c>
      <c r="I86" s="280"/>
      <c r="J86" s="283" t="str">
        <f>Badges!C461</f>
        <v>Learn with the Red Cross</v>
      </c>
      <c r="K86" s="281" t="str">
        <f>IF(Badges!Q461="A","A"," ")</f>
        <v xml:space="preserve"> </v>
      </c>
      <c r="M86" s="280"/>
      <c r="N86" s="283" t="str">
        <f>Badges!C531</f>
        <v>You have $30 total</v>
      </c>
      <c r="O86" s="281" t="str">
        <f>IF(Badges!Q531="A","A"," ")</f>
        <v xml:space="preserve"> </v>
      </c>
      <c r="Q86" s="280"/>
      <c r="R86" s="283" t="str">
        <f>Badges!C605</f>
        <v>Tie an overhand and square knot</v>
      </c>
      <c r="S86" s="281" t="str">
        <f>IF(Badges!Q605="A","A"," ")</f>
        <v xml:space="preserve"> </v>
      </c>
    </row>
    <row r="87" spans="1:22" x14ac:dyDescent="0.2">
      <c r="A87" s="503" t="str">
        <f>Summary!A37</f>
        <v>Outdoor Adventurer</v>
      </c>
      <c r="B87" s="504"/>
      <c r="C87" s="282" t="str">
        <f>IF(Badges!Q612="C","C",IF(Badges!Q612="P","P",""))</f>
        <v/>
      </c>
      <c r="E87" s="280"/>
      <c r="F87" s="283" t="str">
        <f>Badges!C393</f>
        <v>Keep score for a sport you play</v>
      </c>
      <c r="G87" s="281" t="str">
        <f>IF(Badges!Q393="A","A"," ")</f>
        <v xml:space="preserve"> </v>
      </c>
      <c r="I87" s="280"/>
      <c r="J87" s="283" t="str">
        <f>Badges!C462</f>
        <v>Talk to an EMT</v>
      </c>
      <c r="K87" s="281" t="str">
        <f>IF(Badges!Q462="A","A"," ")</f>
        <v xml:space="preserve"> </v>
      </c>
      <c r="M87" s="280"/>
      <c r="N87" s="283" t="str">
        <f>Badges!C532</f>
        <v>Pool your money</v>
      </c>
      <c r="O87" s="281" t="str">
        <f>IF(Badges!Q532="A","A"," ")</f>
        <v xml:space="preserve"> </v>
      </c>
      <c r="Q87" s="280"/>
      <c r="R87" s="283" t="str">
        <f>Badges!C606</f>
        <v>Learn to roll a sleeping bag</v>
      </c>
      <c r="S87" s="281" t="str">
        <f>IF(Badges!Q606="A","A","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IF(Badges!Q395="A","A"," ")</f>
        <v xml:space="preserve"> </v>
      </c>
      <c r="I89" s="280"/>
      <c r="J89" s="283" t="str">
        <f>Badges!C464</f>
        <v>Take a hike</v>
      </c>
      <c r="K89" s="281" t="str">
        <f>IF(Badges!Q464="A","A"," ")</f>
        <v xml:space="preserve"> </v>
      </c>
      <c r="M89" s="280"/>
      <c r="N89" s="283" t="str">
        <f>Badges!C534</f>
        <v>Go to the movies with a friend</v>
      </c>
      <c r="O89" s="281" t="str">
        <f>IF(Badges!Q534="A","A"," ")</f>
        <v xml:space="preserve"> </v>
      </c>
      <c r="Q89" s="280"/>
      <c r="R89" s="283" t="str">
        <f>Badges!C608</f>
        <v>Improve a trail</v>
      </c>
      <c r="S89" s="281" t="str">
        <f>IF(Badges!Q608="A","A"," ")</f>
        <v xml:space="preserve"> </v>
      </c>
    </row>
    <row r="90" spans="1:22" x14ac:dyDescent="0.2">
      <c r="B90" s="516" t="str">
        <f>'Journey Awards'!A6</f>
        <v>Brownie Quest</v>
      </c>
      <c r="C90" s="517"/>
      <c r="E90" s="280"/>
      <c r="F90" s="283" t="str">
        <f>Badges!C396</f>
        <v>Make a theme day</v>
      </c>
      <c r="G90" s="281" t="str">
        <f>IF(Badges!Q396="A","A"," ")</f>
        <v xml:space="preserve"> </v>
      </c>
      <c r="I90" s="280"/>
      <c r="J90" s="283" t="str">
        <f>Badges!C465</f>
        <v>Read all about it</v>
      </c>
      <c r="K90" s="281" t="str">
        <f>IF(Badges!Q465="A","A"," ")</f>
        <v xml:space="preserve"> </v>
      </c>
      <c r="M90" s="280"/>
      <c r="N90" s="283" t="str">
        <f>Badges!C535</f>
        <v>Get outdoors</v>
      </c>
      <c r="O90" s="281" t="str">
        <f>IF(Badges!Q535="A","A"," ")</f>
        <v xml:space="preserve"> </v>
      </c>
      <c r="Q90" s="280"/>
      <c r="R90" s="283" t="str">
        <f>Badges!C609</f>
        <v>Care for animals</v>
      </c>
      <c r="S90" s="281" t="str">
        <f>IF(Badges!Q609="A","A"," ")</f>
        <v xml:space="preserve"> </v>
      </c>
    </row>
    <row r="91" spans="1:22" x14ac:dyDescent="0.2">
      <c r="B91" s="289" t="str">
        <f>'Journey Awards'!B7</f>
        <v>The Discover Key</v>
      </c>
      <c r="C91" s="288" t="str">
        <f>'Journey Awards'!Q11</f>
        <v xml:space="preserve"> </v>
      </c>
      <c r="E91" s="280"/>
      <c r="F91" s="283" t="str">
        <f>Badges!C397</f>
        <v>Make up a championship</v>
      </c>
      <c r="G91" s="281" t="str">
        <f>IF(Badges!Q397="A","A"," ")</f>
        <v xml:space="preserve"> </v>
      </c>
      <c r="I91" s="280"/>
      <c r="J91" s="283" t="str">
        <f>Badges!C466</f>
        <v>Talk to an outdoor expert</v>
      </c>
      <c r="K91" s="281" t="str">
        <f>IF(Badges!Q466="A","A"," ")</f>
        <v xml:space="preserve"> </v>
      </c>
      <c r="M91" s="280"/>
      <c r="N91" s="283" t="str">
        <f>Badges!C536</f>
        <v>Have fun with friends</v>
      </c>
      <c r="O91" s="281" t="str">
        <f>IF(Badges!Q536="A","A"," ")</f>
        <v xml:space="preserve"> </v>
      </c>
      <c r="Q91" s="280"/>
      <c r="R91" s="283" t="str">
        <f>Badges!C610</f>
        <v>Help an outdoors space you love</v>
      </c>
      <c r="S91" s="281" t="str">
        <f>IF(Badges!Q610="A","A"," ")</f>
        <v xml:space="preserve"> </v>
      </c>
    </row>
    <row r="92" spans="1:22" ht="15.75" x14ac:dyDescent="0.2">
      <c r="B92" s="289" t="str">
        <f>'Journey Awards'!B12</f>
        <v>The Connect Key</v>
      </c>
      <c r="C92" s="288" t="str">
        <f>'Journey Awards'!Q16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Awards'!Q21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IF('Age-Level'!Q6="A","A"," ")</f>
        <v xml:space="preserve"> </v>
      </c>
    </row>
    <row r="94" spans="1:22" x14ac:dyDescent="0.2">
      <c r="B94" s="289" t="str">
        <f>'Journey Awards'!B22</f>
        <v>The Brownie Quest Award</v>
      </c>
      <c r="C94" s="288" t="str">
        <f>'Journey Awards'!Q24</f>
        <v xml:space="preserve"> </v>
      </c>
      <c r="E94" s="280"/>
      <c r="F94" s="283" t="str">
        <f>Badges!C402</f>
        <v>Go on a flag hunt</v>
      </c>
      <c r="G94" s="281" t="str">
        <f>IF(Badges!Q402="A","A"," ")</f>
        <v xml:space="preserve"> </v>
      </c>
      <c r="I94" s="280"/>
      <c r="J94" s="283" t="str">
        <f>Badges!C471</f>
        <v>Learn three new Girl Scout songs</v>
      </c>
      <c r="K94" s="281" t="str">
        <f>IF(Badges!Q471="A","A"," ")</f>
        <v xml:space="preserve"> </v>
      </c>
      <c r="M94" s="280"/>
      <c r="N94" s="283" t="str">
        <f>Badges!C541</f>
        <v>Create a list</v>
      </c>
      <c r="O94" s="281" t="str">
        <f>IF(Badges!Q541="A","A"," ")</f>
        <v xml:space="preserve"> </v>
      </c>
      <c r="Q94" s="533" t="str">
        <f>'Age-Level'!C7</f>
        <v>Cookie Sales (Year 1)</v>
      </c>
      <c r="R94" s="533"/>
      <c r="S94" s="288" t="str">
        <f>IF('Age-Level'!Q7="A","A"," ")</f>
        <v xml:space="preserve"> </v>
      </c>
    </row>
    <row r="95" spans="1:22" x14ac:dyDescent="0.2">
      <c r="A95" s="383"/>
      <c r="B95" s="343" t="str">
        <f>'Journey Awards'!A27</f>
        <v>WOW! Wonders of Water</v>
      </c>
      <c r="C95" s="344"/>
      <c r="E95" s="280"/>
      <c r="F95" s="283" t="str">
        <f>Badges!C403</f>
        <v>Draw your state's symbols</v>
      </c>
      <c r="G95" s="281" t="str">
        <f>IF(Badges!Q403="A","A"," ")</f>
        <v xml:space="preserve"> </v>
      </c>
      <c r="I95" s="280"/>
      <c r="J95" s="283" t="str">
        <f>Badges!C472</f>
        <v>Learn a new singing game</v>
      </c>
      <c r="K95" s="281" t="str">
        <f>IF(Badges!Q472="A","A"," ")</f>
        <v xml:space="preserve"> </v>
      </c>
      <c r="M95" s="280"/>
      <c r="N95" s="283" t="str">
        <f>Badges!C542</f>
        <v>Create posters</v>
      </c>
      <c r="O95" s="281" t="str">
        <f>IF(Badges!Q542="A","A"," ")</f>
        <v xml:space="preserve"> </v>
      </c>
      <c r="Q95" s="533" t="str">
        <f>'Age-Level'!C8</f>
        <v>Cookie Pin (Year 1)</v>
      </c>
      <c r="R95" s="533"/>
      <c r="S95" s="288" t="str">
        <f>IF('Age-Level'!Q8="A","A"," ")</f>
        <v xml:space="preserve"> </v>
      </c>
      <c r="U95" s="279"/>
      <c r="V95" s="279"/>
    </row>
    <row r="96" spans="1:22" x14ac:dyDescent="0.2">
      <c r="A96" s="383"/>
      <c r="B96" s="289" t="str">
        <f>'Journey Awards'!B28</f>
        <v>LOVE Water</v>
      </c>
      <c r="C96" s="288" t="str">
        <f>'Journey Awards'!Q31</f>
        <v xml:space="preserve"> </v>
      </c>
      <c r="E96" s="280"/>
      <c r="F96" s="283" t="str">
        <f>Badges!C404</f>
        <v>Find your own town's symbols</v>
      </c>
      <c r="G96" s="281" t="str">
        <f>IF(Badges!Q404="A","A"," ")</f>
        <v xml:space="preserve"> </v>
      </c>
      <c r="I96" s="280"/>
      <c r="J96" s="283" t="str">
        <f>Badges!C473</f>
        <v>Make up your own song based on</v>
      </c>
      <c r="K96" s="281" t="str">
        <f>IF(Badges!Q473="A","A"," ")</f>
        <v xml:space="preserve"> </v>
      </c>
      <c r="M96" s="280"/>
      <c r="N96" s="283" t="str">
        <f>Badges!C543</f>
        <v>Get Inspired</v>
      </c>
      <c r="O96" s="281" t="str">
        <f>IF(Badges!Q543="A","A"," ")</f>
        <v xml:space="preserve"> </v>
      </c>
      <c r="Q96" s="533" t="str">
        <f>'Age-Level'!C9</f>
        <v>Cookie Rally (Year 2)</v>
      </c>
      <c r="R96" s="533"/>
      <c r="S96" s="288" t="str">
        <f>IF('Age-Level'!Q9="A","A"," ")</f>
        <v xml:space="preserve"> </v>
      </c>
      <c r="U96" s="279"/>
      <c r="V96" s="279"/>
    </row>
    <row r="97" spans="1:23" x14ac:dyDescent="0.2">
      <c r="A97" s="383"/>
      <c r="B97" s="289" t="str">
        <f>'Journey Awards'!B32</f>
        <v>SAVE Water</v>
      </c>
      <c r="C97" s="288" t="str">
        <f>'Journey Awards'!Q34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IF('Age-Level'!Q10="A","A"," ")</f>
        <v xml:space="preserve"> </v>
      </c>
      <c r="U97" s="279"/>
      <c r="V97" s="279"/>
    </row>
    <row r="98" spans="1:23" ht="14.25" customHeight="1" x14ac:dyDescent="0.2">
      <c r="A98" s="217"/>
      <c r="B98" s="289" t="str">
        <f>'Journey Awards'!B35</f>
        <v>SHARE Water</v>
      </c>
      <c r="C98" s="288" t="str">
        <f>'Journey Awards'!Q37</f>
        <v xml:space="preserve"> </v>
      </c>
      <c r="E98" s="280"/>
      <c r="F98" s="283" t="str">
        <f>Badges!C406</f>
        <v>Choose natinoal songs</v>
      </c>
      <c r="G98" s="281" t="str">
        <f>IF(Badges!Q406="A","A"," ")</f>
        <v xml:space="preserve"> </v>
      </c>
      <c r="I98" s="280"/>
      <c r="J98" s="283" t="str">
        <f>Badges!C475</f>
        <v>Throw a birthday bash</v>
      </c>
      <c r="K98" s="281" t="str">
        <f>IF(Badges!Q475="A","A"," ")</f>
        <v xml:space="preserve"> </v>
      </c>
      <c r="M98" s="280"/>
      <c r="N98" s="283" t="str">
        <f>Badges!C545</f>
        <v>Do you own research</v>
      </c>
      <c r="O98" s="281" t="str">
        <f>IF(Badges!Q545="A","A"," ")</f>
        <v xml:space="preserve"> </v>
      </c>
      <c r="Q98" s="533" t="str">
        <f>'Age-Level'!C11</f>
        <v>Cookie Pin (Year 2)</v>
      </c>
      <c r="R98" s="533"/>
      <c r="S98" s="288" t="str">
        <f>IF('Age-Level'!Q11="A","A"," ")</f>
        <v xml:space="preserve"> </v>
      </c>
      <c r="U98" s="279"/>
      <c r="V98" s="279"/>
    </row>
    <row r="99" spans="1:23" x14ac:dyDescent="0.2">
      <c r="A99" s="217"/>
      <c r="B99" s="289" t="str">
        <f>'Journey Awards'!B38</f>
        <v>WOW!</v>
      </c>
      <c r="C99" s="288" t="str">
        <f>'Journey Awards'!Q40</f>
        <v xml:space="preserve"> </v>
      </c>
      <c r="E99" s="280"/>
      <c r="F99" s="283" t="str">
        <f>Badges!C407</f>
        <v>Pick three community songs</v>
      </c>
      <c r="G99" s="281" t="str">
        <f>IF(Badges!Q407="A","A"," ")</f>
        <v xml:space="preserve"> </v>
      </c>
      <c r="I99" s="280"/>
      <c r="J99" s="283" t="str">
        <f>Badges!C476</f>
        <v>Make a birthday card for a Daisy</v>
      </c>
      <c r="K99" s="281" t="str">
        <f>IF(Badges!Q476="A","A"," ")</f>
        <v xml:space="preserve"> </v>
      </c>
      <c r="M99" s="280"/>
      <c r="N99" s="283" t="str">
        <f>Badges!C546</f>
        <v>Take a field trip</v>
      </c>
      <c r="O99" s="281" t="str">
        <f>IF(Badges!Q546="A","A"," ")</f>
        <v xml:space="preserve"> </v>
      </c>
      <c r="Q99" s="533" t="str">
        <f>Summary!A68</f>
        <v>Fall Sales (Year 1)</v>
      </c>
      <c r="R99" s="533"/>
      <c r="S99" s="282" t="str">
        <f>IF('Age-Level'!Q13="A","A","")</f>
        <v/>
      </c>
      <c r="U99" s="352"/>
      <c r="V99" s="353"/>
      <c r="W99" s="337"/>
    </row>
    <row r="100" spans="1:23" x14ac:dyDescent="0.2">
      <c r="B100" s="392" t="str">
        <f>'Journey Awards'!A43</f>
        <v>A World of Girls</v>
      </c>
      <c r="C100" s="393"/>
      <c r="E100" s="280"/>
      <c r="F100" s="283" t="str">
        <f>Badges!C408</f>
        <v>Find three celebration songs</v>
      </c>
      <c r="G100" s="281" t="str">
        <f>IF(Badges!Q408="A","A"," ")</f>
        <v xml:space="preserve"> </v>
      </c>
      <c r="I100" s="280"/>
      <c r="J100" s="283" t="str">
        <f>Badges!C477</f>
        <v>Make up a birthday message</v>
      </c>
      <c r="K100" s="281" t="str">
        <f>IF(Badges!Q477="A","A"," ")</f>
        <v xml:space="preserve"> </v>
      </c>
      <c r="M100" s="280"/>
      <c r="N100" s="283" t="str">
        <f>Badges!C547</f>
        <v>Invite a guest speaker</v>
      </c>
      <c r="O100" s="281" t="str">
        <f>IF(Badges!Q547="A","A"," ")</f>
        <v xml:space="preserve"> </v>
      </c>
      <c r="Q100" s="533" t="str">
        <f>Summary!A69</f>
        <v>Fall Sales (Year 2)</v>
      </c>
      <c r="R100" s="533"/>
      <c r="S100" s="282" t="str">
        <f>IF('Age-Level'!Q14="A","A","")</f>
        <v/>
      </c>
      <c r="U100" s="279"/>
      <c r="V100" s="279"/>
    </row>
    <row r="101" spans="1:23" x14ac:dyDescent="0.2">
      <c r="B101" s="289" t="str">
        <f>'Journey Awards'!B44</f>
        <v>Hear a Story</v>
      </c>
      <c r="C101" s="288" t="str">
        <f>'Journey Awards'!Q46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IF('Age-Level'!Q16="A","A","")</f>
        <v/>
      </c>
      <c r="U101" s="279"/>
      <c r="V101" s="279"/>
    </row>
    <row r="102" spans="1:23" x14ac:dyDescent="0.2">
      <c r="B102" s="289" t="str">
        <f>'Journey Awards'!B47</f>
        <v>Change a Story</v>
      </c>
      <c r="C102" s="288" t="str">
        <f>'Journey Awards'!Q49</f>
        <v xml:space="preserve"> </v>
      </c>
      <c r="E102" s="280"/>
      <c r="F102" s="283" t="str">
        <f>Badges!C410</f>
        <v>Join a parade</v>
      </c>
      <c r="G102" s="281" t="str">
        <f>IF(Badges!Q410="A","A"," ")</f>
        <v xml:space="preserve"> </v>
      </c>
      <c r="I102" s="280"/>
      <c r="J102" s="283" t="str">
        <f>Badges!C479</f>
        <v>Make up a game about your</v>
      </c>
      <c r="K102" s="281" t="str">
        <f>IF(Badges!Q479="A","A"," ")</f>
        <v xml:space="preserve"> </v>
      </c>
      <c r="M102" s="280"/>
      <c r="N102" s="283" t="str">
        <f>Badges!C549</f>
        <v>Do you own research</v>
      </c>
      <c r="O102" s="281" t="str">
        <f>IF(Badges!Q549="A","A"," ")</f>
        <v xml:space="preserve"> </v>
      </c>
      <c r="Q102" s="533" t="str">
        <f>Summary!A71</f>
        <v>Thinking Day (Year 2)</v>
      </c>
      <c r="R102" s="533"/>
      <c r="S102" s="282" t="str">
        <f>IF('Age-Level'!Q17="A","A","")</f>
        <v/>
      </c>
      <c r="U102" s="279"/>
      <c r="V102" s="279"/>
    </row>
    <row r="103" spans="1:23" x14ac:dyDescent="0.2">
      <c r="B103" s="289" t="str">
        <f>'Journey Awards'!B50</f>
        <v>Tell a Story</v>
      </c>
      <c r="C103" s="288" t="str">
        <f>'Journey Awards'!Q52</f>
        <v xml:space="preserve"> </v>
      </c>
      <c r="E103" s="280"/>
      <c r="F103" s="283" t="str">
        <f>Badges!C411</f>
        <v>Learn to march</v>
      </c>
      <c r="G103" s="281" t="str">
        <f>IF(Badges!Q411="A","A"," ")</f>
        <v xml:space="preserve"> </v>
      </c>
      <c r="I103" s="280"/>
      <c r="J103" s="283" t="str">
        <f>Badges!C480</f>
        <v>Create a story, play, or puppet</v>
      </c>
      <c r="K103" s="281" t="str">
        <f>IF(Badges!Q480="A","A"," ")</f>
        <v xml:space="preserve"> </v>
      </c>
      <c r="M103" s="280"/>
      <c r="N103" s="283" t="str">
        <f>Badges!C550</f>
        <v>Get secondhand knowledge</v>
      </c>
      <c r="O103" s="281" t="str">
        <f>IF(Badges!Q550="A","A"," ")</f>
        <v xml:space="preserve"> </v>
      </c>
      <c r="Q103" s="533" t="str">
        <f>Summary!A72</f>
        <v>Investiture</v>
      </c>
      <c r="R103" s="533"/>
      <c r="S103" s="282" t="str">
        <f>IF('Age-Level'!Q19="A","A","")</f>
        <v/>
      </c>
      <c r="U103" s="279"/>
      <c r="V103" s="279"/>
    </row>
    <row r="104" spans="1:23" x14ac:dyDescent="0.2">
      <c r="B104" s="289" t="str">
        <f>'Journey Awards'!B53</f>
        <v>Better World for Girls!</v>
      </c>
      <c r="C104" s="288" t="str">
        <f>'Journey Awards'!Q55</f>
        <v xml:space="preserve"> </v>
      </c>
      <c r="E104" s="280"/>
      <c r="F104" s="283" t="str">
        <f>Badges!C412</f>
        <v>See a band review or field show</v>
      </c>
      <c r="G104" s="281" t="str">
        <f>IF(Badges!Q412="A","A"," ")</f>
        <v xml:space="preserve"> </v>
      </c>
      <c r="I104" s="280"/>
      <c r="J104" s="283" t="str">
        <f>Badges!C481</f>
        <v>Make a team mural, collage, flag</v>
      </c>
      <c r="K104" s="281" t="str">
        <f>IF(Badges!Q481="A","A"," ")</f>
        <v xml:space="preserve"> </v>
      </c>
      <c r="M104" s="280"/>
      <c r="N104" s="283" t="str">
        <f>Badges!C551</f>
        <v>Invite a guest speaker</v>
      </c>
      <c r="O104" s="281" t="str">
        <f>IF(Badges!Q551="A","A"," ")</f>
        <v xml:space="preserve"> </v>
      </c>
      <c r="Q104" s="533" t="str">
        <f>Summary!A73</f>
        <v>Rededication (1st year)</v>
      </c>
      <c r="R104" s="533"/>
      <c r="S104" s="282" t="str">
        <f>IF('Age-Level'!Q20="A","A","")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IF('Age-Level'!Q21="A","A","")</f>
        <v/>
      </c>
      <c r="U105" s="279"/>
      <c r="V105" s="279"/>
    </row>
    <row r="106" spans="1:23" x14ac:dyDescent="0.2">
      <c r="A106" s="388" t="s">
        <v>416</v>
      </c>
      <c r="B106" s="390"/>
      <c r="C106" s="390"/>
      <c r="E106" s="280"/>
      <c r="F106" s="283" t="str">
        <f>Badges!C414</f>
        <v>Follow a landmark trail</v>
      </c>
      <c r="G106" s="281" t="str">
        <f>IF(Badges!Q414="A","A"," ")</f>
        <v xml:space="preserve"> </v>
      </c>
      <c r="I106" s="280"/>
      <c r="J106" s="283" t="str">
        <f>Badges!C483</f>
        <v>A better room or home</v>
      </c>
      <c r="K106" s="281" t="str">
        <f>IF(Badges!Q483="A","A"," ")</f>
        <v xml:space="preserve"> </v>
      </c>
      <c r="M106" s="280"/>
      <c r="N106" s="283" t="str">
        <f>Badges!C553</f>
        <v>Take a field trip</v>
      </c>
      <c r="O106" s="281" t="str">
        <f>IF(Badges!Q553="A","A"," ")</f>
        <v xml:space="preserve"> </v>
      </c>
      <c r="Q106" s="533" t="str">
        <f>Summary!A75</f>
        <v>Rededication (3rd year)</v>
      </c>
      <c r="R106" s="533"/>
      <c r="S106" s="282" t="str">
        <f>IF('Age-Level'!Q22="A","A","")</f>
        <v/>
      </c>
      <c r="U106" s="279"/>
      <c r="V106" s="279"/>
    </row>
    <row r="107" spans="1:23" x14ac:dyDescent="0.2">
      <c r="A107" s="284"/>
      <c r="B107" s="396" t="str">
        <f>Bridging!B6</f>
        <v>Pass It On!</v>
      </c>
      <c r="C107" s="330" t="str">
        <f>IF(Bridging!Q10="C","C",IF(Bridging!Q10="P","P",""))</f>
        <v/>
      </c>
      <c r="E107" s="280"/>
      <c r="F107" s="283" t="str">
        <f>Badges!C415</f>
        <v>Tour a landmark that honors the</v>
      </c>
      <c r="G107" s="281" t="str">
        <f>IF(Badges!Q415="A","A"," ")</f>
        <v xml:space="preserve"> </v>
      </c>
      <c r="I107" s="280"/>
      <c r="J107" s="283" t="str">
        <f>Badges!C484</f>
        <v>A better meeting place</v>
      </c>
      <c r="K107" s="281" t="str">
        <f>IF(Badges!Q484="A","A"," ")</f>
        <v xml:space="preserve"> </v>
      </c>
      <c r="M107" s="280"/>
      <c r="N107" s="283" t="str">
        <f>Badges!C554</f>
        <v>Invite a guest speaker</v>
      </c>
      <c r="O107" s="281" t="str">
        <f>IF(Badges!Q554="A","A"," ")</f>
        <v xml:space="preserve"> </v>
      </c>
      <c r="Q107" s="487" t="str">
        <f>Summary!A76</f>
        <v>My Promise, My Faith (Year 1)</v>
      </c>
      <c r="R107" s="535"/>
      <c r="S107" s="291" t="str">
        <f>IF('Age-Level'!Q29="C","C","")</f>
        <v/>
      </c>
      <c r="U107" s="279"/>
      <c r="V107" s="279"/>
    </row>
    <row r="108" spans="1:23" x14ac:dyDescent="0.2">
      <c r="A108" s="284"/>
      <c r="B108" s="286" t="str">
        <f>Bridging!B11</f>
        <v>Look Ahead!</v>
      </c>
      <c r="C108" s="282" t="str">
        <f>IF(Bridging!Q15="C","C",IF(Bridging!Q15="P","P",""))</f>
        <v/>
      </c>
      <c r="E108" s="280"/>
      <c r="F108" s="283" t="str">
        <f>Badges!C416</f>
        <v>Make a landmark map</v>
      </c>
      <c r="G108" s="281" t="str">
        <f>IF(Badges!Q416="A","A"," ")</f>
        <v xml:space="preserve"> </v>
      </c>
      <c r="I108" s="280"/>
      <c r="J108" s="283" t="str">
        <f>Badges!C485</f>
        <v>A better classroom</v>
      </c>
      <c r="K108" s="281" t="str">
        <f>IF(Badges!Q485="A","A"," ")</f>
        <v xml:space="preserve"> </v>
      </c>
      <c r="M108" s="280"/>
      <c r="N108" s="283" t="str">
        <f>Badges!C555</f>
        <v>Find out about helping people</v>
      </c>
      <c r="O108" s="281" t="str">
        <f>IF(Badges!Q555="A","A"," ")</f>
        <v xml:space="preserve"> </v>
      </c>
      <c r="Q108" s="292">
        <v>1</v>
      </c>
      <c r="R108" s="341" t="str">
        <f>'Age-Level'!C24</f>
        <v>Choose one line from the Law</v>
      </c>
      <c r="S108" s="282" t="str">
        <f>IF('Age-Level'!Q24="A","A","")</f>
        <v/>
      </c>
      <c r="U108" s="279"/>
      <c r="V108" s="279"/>
    </row>
    <row r="109" spans="1:23" x14ac:dyDescent="0.2">
      <c r="A109" s="284"/>
      <c r="B109" s="394" t="str">
        <f>Bridging!C16</f>
        <v>Plan a Ceremony</v>
      </c>
      <c r="C109" s="282" t="str">
        <f>IF(Bridging!Q17="C","C",IF(Bridging!Q17="P","P",""))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IF('Age-Level'!Q25="A","A","")</f>
        <v/>
      </c>
      <c r="U109" s="279"/>
      <c r="V109" s="279"/>
    </row>
    <row r="110" spans="1:23" x14ac:dyDescent="0.2">
      <c r="B110" s="287" t="s">
        <v>80</v>
      </c>
      <c r="C110" s="282" t="str">
        <f>IF(Bridging!Q18="C","C",IF(Bridging!Q18="P","P",""))</f>
        <v/>
      </c>
      <c r="E110" s="280"/>
      <c r="F110" s="283" t="str">
        <f>Badges!C418</f>
        <v>Join a flag ceremony</v>
      </c>
      <c r="G110" s="281" t="str">
        <f>IF(Badges!Q418="A","A"," ")</f>
        <v xml:space="preserve"> </v>
      </c>
      <c r="I110" s="280"/>
      <c r="J110" s="283" t="str">
        <f>Badges!C487</f>
        <v>Follow in a Girl Scout's footsteps</v>
      </c>
      <c r="K110" s="281" t="str">
        <f>IF(Badges!Q487="A","A"," ")</f>
        <v xml:space="preserve"> </v>
      </c>
      <c r="M110" s="280"/>
      <c r="N110" s="283" t="str">
        <f>Badges!C557</f>
        <v>Donate money</v>
      </c>
      <c r="O110" s="281" t="str">
        <f>IF(Badges!Q557="A","A"," ")</f>
        <v xml:space="preserve"> </v>
      </c>
      <c r="Q110" s="293">
        <v>3</v>
      </c>
      <c r="R110" s="341" t="str">
        <f>'Age-Level'!C26</f>
        <v>Gather three inspirational quotes</v>
      </c>
      <c r="S110" s="282" t="str">
        <f>IF('Age-Level'!Q26="A","A","")</f>
        <v/>
      </c>
      <c r="U110" s="353"/>
      <c r="V110" s="353"/>
      <c r="W110" s="337"/>
    </row>
    <row r="111" spans="1:23" x14ac:dyDescent="0.2">
      <c r="B111" s="327"/>
      <c r="C111" s="389"/>
      <c r="E111" s="280"/>
      <c r="F111" s="283" t="str">
        <f>Badges!C419</f>
        <v>Join a town ceremony</v>
      </c>
      <c r="G111" s="281" t="str">
        <f>IF(Badges!Q419="A","A"," ")</f>
        <v xml:space="preserve"> </v>
      </c>
      <c r="I111" s="280"/>
      <c r="J111" s="283" t="str">
        <f>Badges!C488</f>
        <v>Read the Brownie Story from an</v>
      </c>
      <c r="K111" s="281" t="str">
        <f>IF(Badges!Q488="A","A"," ")</f>
        <v xml:space="preserve"> </v>
      </c>
      <c r="M111" s="280"/>
      <c r="N111" s="283" t="str">
        <f>Badges!C558</f>
        <v>Organize a great food donation</v>
      </c>
      <c r="O111" s="281" t="str">
        <f>IF(Badges!Q558="A","A"," ")</f>
        <v xml:space="preserve"> </v>
      </c>
      <c r="Q111" s="293">
        <v>4</v>
      </c>
      <c r="R111" s="341" t="str">
        <f>'Age-Level'!C27</f>
        <v>Make something to remind you</v>
      </c>
      <c r="S111" s="282" t="str">
        <f>IF('Age-Level'!Q27="A","A","")</f>
        <v/>
      </c>
      <c r="U111" s="279"/>
      <c r="V111" s="279"/>
    </row>
    <row r="112" spans="1:23" x14ac:dyDescent="0.2">
      <c r="A112" s="395" t="str">
        <f>Badges!B354</f>
        <v>Painting</v>
      </c>
      <c r="B112" s="391"/>
      <c r="C112" s="391"/>
      <c r="E112" s="280"/>
      <c r="F112" s="283" t="str">
        <f>Badges!C420</f>
        <v>Make up your own</v>
      </c>
      <c r="G112" s="281" t="str">
        <f>IF(Badges!Q420="A","A"," ")</f>
        <v xml:space="preserve"> </v>
      </c>
      <c r="I112" s="280"/>
      <c r="J112" s="283" t="str">
        <f>Badges!C489</f>
        <v>Make up a story about Campbell</v>
      </c>
      <c r="K112" s="281" t="str">
        <f>IF(Badges!Q489="A","A"," ")</f>
        <v xml:space="preserve"> </v>
      </c>
      <c r="M112" s="280"/>
      <c r="N112" s="283" t="str">
        <f>Badges!C559</f>
        <v>Host a clothing-donation party</v>
      </c>
      <c r="O112" s="281" t="str">
        <f>IF(Badges!Q559="A","A"," ")</f>
        <v xml:space="preserve"> </v>
      </c>
      <c r="Q112" s="342">
        <v>5</v>
      </c>
      <c r="R112" s="341" t="str">
        <f>'Age-Level'!C28</f>
        <v>Keep the connection strong.</v>
      </c>
      <c r="S112" s="282" t="str">
        <f>IF('Age-Level'!Q28="A","A","")</f>
        <v/>
      </c>
      <c r="U112" s="279"/>
      <c r="V112" s="279"/>
    </row>
    <row r="113" spans="1:22" x14ac:dyDescent="0.2">
      <c r="A113" s="280">
        <v>1</v>
      </c>
      <c r="B113" s="283" t="str">
        <f>Badges!C355</f>
        <v>Get Inspired</v>
      </c>
      <c r="C113" s="294"/>
      <c r="E113" s="386" t="str">
        <f>Badges!B423</f>
        <v>Snacks</v>
      </c>
      <c r="F113" s="387"/>
      <c r="G113" s="387"/>
      <c r="I113" s="386" t="str">
        <f>Badges!B492</f>
        <v>Bugs</v>
      </c>
      <c r="J113" s="386"/>
      <c r="K113" s="386"/>
      <c r="M113" s="386" t="str">
        <f>Badges!B563</f>
        <v>Meet My Customers</v>
      </c>
      <c r="N113" s="386"/>
      <c r="O113" s="386"/>
      <c r="Q113" s="534" t="str">
        <f>Summary!A77</f>
        <v>My Promise, My Faith (Year 2)</v>
      </c>
      <c r="R113" s="495"/>
      <c r="S113" s="325" t="str">
        <f>IF('Age-Level'!Q35="C","C","")</f>
        <v/>
      </c>
      <c r="U113" s="279"/>
      <c r="V113" s="279"/>
    </row>
    <row r="114" spans="1:22" x14ac:dyDescent="0.2">
      <c r="A114" s="280"/>
      <c r="B114" s="283" t="str">
        <f>Badges!C356</f>
        <v>Talk to a painter</v>
      </c>
      <c r="C114" s="281" t="str">
        <f>IF(Badges!Q356="A","A","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IF('Age-Level'!Q31="A","A","")</f>
        <v/>
      </c>
      <c r="U114" s="279"/>
      <c r="V114" s="279"/>
    </row>
    <row r="115" spans="1:22" x14ac:dyDescent="0.2">
      <c r="A115" s="280"/>
      <c r="B115" s="283" t="str">
        <f>Badges!C357</f>
        <v>Go to an art show or museum</v>
      </c>
      <c r="C115" s="281" t="str">
        <f>IF(Badges!Q357="A","A"," ")</f>
        <v xml:space="preserve"> </v>
      </c>
      <c r="E115" s="280"/>
      <c r="F115" s="283" t="str">
        <f>Badges!C425</f>
        <v>Is the food good for me?</v>
      </c>
      <c r="G115" s="281" t="str">
        <f>IF(Badges!Q425="A","A"," ")</f>
        <v xml:space="preserve"> </v>
      </c>
      <c r="I115" s="280"/>
      <c r="J115" s="283" t="str">
        <f>Badges!C494</f>
        <v>Talk to a bug specialist in your</v>
      </c>
      <c r="K115" s="281" t="str">
        <f>IF(Badges!Q494="A","A"," ")</f>
        <v xml:space="preserve"> </v>
      </c>
      <c r="M115" s="280"/>
      <c r="N115" s="283" t="str">
        <f>Badges!C565</f>
        <v xml:space="preserve">Talk to your family or Brownie </v>
      </c>
      <c r="O115" s="281" t="str">
        <f>IF(Badges!Q565="A","A"," ")</f>
        <v xml:space="preserve"> </v>
      </c>
      <c r="Q115" s="293">
        <v>2</v>
      </c>
      <c r="R115" s="394" t="str">
        <f>'Age-Level'!C32</f>
        <v>Find a woman in your community</v>
      </c>
      <c r="S115" s="282" t="str">
        <f>IF('Age-Level'!Q32="A","A","")</f>
        <v/>
      </c>
      <c r="U115" s="279"/>
      <c r="V115" s="279"/>
    </row>
    <row r="116" spans="1:22" x14ac:dyDescent="0.2">
      <c r="A116" s="280"/>
      <c r="B116" s="283" t="str">
        <f>Badges!C358</f>
        <v xml:space="preserve">Team up with an adult to find </v>
      </c>
      <c r="C116" s="281" t="str">
        <f>IF(Badges!Q358="A","A"," ")</f>
        <v xml:space="preserve"> </v>
      </c>
      <c r="E116" s="280"/>
      <c r="F116" s="283" t="str">
        <f>Badges!C426</f>
        <v>Is the food good for the earth?</v>
      </c>
      <c r="G116" s="281" t="str">
        <f>IF(Badges!Q426="A","A"," ")</f>
        <v xml:space="preserve"> </v>
      </c>
      <c r="I116" s="280"/>
      <c r="J116" s="283" t="str">
        <f>Badges!C495</f>
        <v>With an adult's help, find websites</v>
      </c>
      <c r="K116" s="281" t="str">
        <f>IF(Badges!Q495="A","A"," ")</f>
        <v xml:space="preserve"> </v>
      </c>
      <c r="M116" s="280">
        <v>2</v>
      </c>
      <c r="N116" s="283" t="str">
        <f>Badges!C566</f>
        <v>Talk to some customers</v>
      </c>
      <c r="O116" s="294"/>
      <c r="Q116" s="293">
        <v>3</v>
      </c>
      <c r="R116" s="394" t="str">
        <f>'Age-Level'!C33</f>
        <v>Gather three inspirational quotes</v>
      </c>
      <c r="S116" s="282" t="str">
        <f>IF('Age-Level'!Q33="A","A","")</f>
        <v/>
      </c>
    </row>
    <row r="117" spans="1:22" x14ac:dyDescent="0.2">
      <c r="A117" s="280">
        <v>2</v>
      </c>
      <c r="B117" s="283" t="str">
        <f>Badges!C359</f>
        <v>Paint the real world</v>
      </c>
      <c r="C117" s="294"/>
      <c r="E117" s="280"/>
      <c r="F117" s="283" t="str">
        <f>Badges!C427</f>
        <v>What's in that snack?</v>
      </c>
      <c r="G117" s="281" t="str">
        <f>IF(Badges!Q427="A","A"," ")</f>
        <v xml:space="preserve"> </v>
      </c>
      <c r="I117" s="280"/>
      <c r="J117" s="283" t="str">
        <f>Badges!C496</f>
        <v>Read a book or watch a video</v>
      </c>
      <c r="K117" s="281" t="str">
        <f>IF(Badges!Q496="A","A"," ")</f>
        <v xml:space="preserve"> </v>
      </c>
      <c r="M117" s="280"/>
      <c r="N117" s="283" t="str">
        <f>Badges!C567</f>
        <v>With your family or Brownie friends</v>
      </c>
      <c r="O117" s="281" t="str">
        <f>IF(Badges!Q567="A","A"," ")</f>
        <v xml:space="preserve"> </v>
      </c>
      <c r="Q117" s="293">
        <v>4</v>
      </c>
      <c r="R117" s="394" t="str">
        <f>'Age-Level'!C34</f>
        <v>Make something to remind you</v>
      </c>
      <c r="S117" s="282" t="str">
        <f>IF('Age-Level'!Q34="A","A","")</f>
        <v/>
      </c>
    </row>
    <row r="118" spans="1:22" x14ac:dyDescent="0.2">
      <c r="A118" s="280"/>
      <c r="B118" s="283" t="str">
        <f>Badges!C360</f>
        <v>Paint a portrait of a family</v>
      </c>
      <c r="C118" s="281" t="str">
        <f>IF(Badges!Q360="A","A","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IF('Age-Level'!Q35="A","A","")</f>
        <v/>
      </c>
    </row>
    <row r="119" spans="1:22" x14ac:dyDescent="0.2">
      <c r="A119" s="280"/>
      <c r="B119" s="283" t="str">
        <f>Badges!C361</f>
        <v>Paint an outdoor landscape</v>
      </c>
      <c r="C119" s="281" t="str">
        <f>IF(Badges!Q361="A","A"," ")</f>
        <v xml:space="preserve"> </v>
      </c>
      <c r="E119" s="280"/>
      <c r="F119" s="283" t="str">
        <f>Badges!C429</f>
        <v>Make your own restaurant snack</v>
      </c>
      <c r="G119" s="281" t="str">
        <f>IF(Badges!Q429="A","A"," ")</f>
        <v xml:space="preserve"> </v>
      </c>
      <c r="I119" s="280"/>
      <c r="J119" s="283" t="str">
        <f>Badges!C498</f>
        <v>Make a paper-plate spider</v>
      </c>
      <c r="K119" s="281" t="str">
        <f>IF(Badges!Q498="A","A"," ")</f>
        <v xml:space="preserve"> </v>
      </c>
      <c r="M119" s="280"/>
      <c r="N119" s="283" t="str">
        <f>Badges!C569</f>
        <v>In your group or with your family</v>
      </c>
      <c r="O119" s="281" t="str">
        <f>IF(Badges!Q569="A","A"," ")</f>
        <v xml:space="preserve"> </v>
      </c>
      <c r="Q119" s="394" t="str">
        <f>Summary!A78</f>
        <v>Global Action Award</v>
      </c>
      <c r="R119" s="394"/>
      <c r="S119" s="282" t="str">
        <f>IF('Age-Level'!Q38="A","A","")</f>
        <v/>
      </c>
    </row>
    <row r="120" spans="1:22" x14ac:dyDescent="0.2">
      <c r="A120" s="280"/>
      <c r="B120" s="283" t="str">
        <f>Badges!C362</f>
        <v>Paint a still live.</v>
      </c>
      <c r="C120" s="281" t="str">
        <f>IF(Badges!Q362="A","A"," ")</f>
        <v xml:space="preserve"> </v>
      </c>
      <c r="E120" s="280"/>
      <c r="F120" s="283" t="str">
        <f>Badges!C430</f>
        <v>Make a savory snack from a</v>
      </c>
      <c r="G120" s="281" t="str">
        <f>IF(Badges!Q430="A","A"," ")</f>
        <v xml:space="preserve"> </v>
      </c>
      <c r="I120" s="280"/>
      <c r="J120" s="283" t="str">
        <f>Badges!C499</f>
        <v>Make an egg-carton caterpillar</v>
      </c>
      <c r="K120" s="281" t="str">
        <f>IF(Badges!Q499="A","A"," ")</f>
        <v xml:space="preserve"> </v>
      </c>
      <c r="M120" s="280">
        <v>4</v>
      </c>
      <c r="N120" s="283" t="str">
        <f>Badges!C570</f>
        <v>Role-play good customer relations</v>
      </c>
      <c r="O120" s="294"/>
      <c r="Q120" s="394" t="str">
        <f>Summary!A79</f>
        <v>Journey Summit Pin</v>
      </c>
      <c r="R120" s="394"/>
      <c r="S120" s="282" t="str">
        <f>IF('Age-Level'!Q40="C","C","")</f>
        <v/>
      </c>
    </row>
    <row r="121" spans="1:22" x14ac:dyDescent="0.2">
      <c r="A121" s="280">
        <v>3</v>
      </c>
      <c r="B121" s="283" t="str">
        <f>Badges!C363</f>
        <v>Paint a mood</v>
      </c>
      <c r="C121" s="294"/>
      <c r="E121" s="280"/>
      <c r="F121" s="283" t="str">
        <f>Badges!C431</f>
        <v>Make a veggie face</v>
      </c>
      <c r="G121" s="281" t="str">
        <f>IF(Badges!Q431="A","A"," ")</f>
        <v xml:space="preserve"> </v>
      </c>
      <c r="I121" s="280"/>
      <c r="J121" s="283" t="str">
        <f>Badges!C500</f>
        <v>Make your own butterfly</v>
      </c>
      <c r="K121" s="281" t="str">
        <f>IF(Badges!Q500="A","A"," ")</f>
        <v xml:space="preserve"> </v>
      </c>
      <c r="M121" s="280"/>
      <c r="N121" s="283" t="str">
        <f>Badges!C571</f>
        <v>With your friends or family</v>
      </c>
      <c r="O121" s="281" t="str">
        <f>IF(Badges!Q571="A","A"," ")</f>
        <v xml:space="preserve"> </v>
      </c>
      <c r="Q121" s="394" t="str">
        <f>Summary!A80</f>
        <v>Safety Award</v>
      </c>
      <c r="R121" s="385"/>
      <c r="S121" s="291"/>
    </row>
    <row r="122" spans="1:22" x14ac:dyDescent="0.2">
      <c r="A122" s="280"/>
      <c r="B122" s="283" t="str">
        <f>Badges!C364</f>
        <v>Calm</v>
      </c>
      <c r="C122" s="281" t="str">
        <f>IF(Badges!Q364="A","A","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IF('Age-Level'!Q42="A","A","")</f>
        <v/>
      </c>
    </row>
    <row r="123" spans="1:22" x14ac:dyDescent="0.2">
      <c r="A123" s="280"/>
      <c r="B123" s="283" t="str">
        <f>Badges!C365</f>
        <v>Happy</v>
      </c>
      <c r="C123" s="281" t="str">
        <f>IF(Badges!Q365="A","A"," ")</f>
        <v xml:space="preserve"> </v>
      </c>
      <c r="E123" s="280"/>
      <c r="F123" s="283" t="str">
        <f>Badges!C433</f>
        <v>Create a holiday dessert</v>
      </c>
      <c r="G123" s="281" t="str">
        <f>IF(Badges!Q433="A","A"," ")</f>
        <v xml:space="preserve"> </v>
      </c>
      <c r="I123" s="280"/>
      <c r="J123" s="283" t="str">
        <f>Badges!C502</f>
        <v>Watch three bugs</v>
      </c>
      <c r="K123" s="281" t="str">
        <f>IF(Badges!Q502="A","A"," ")</f>
        <v xml:space="preserve"> </v>
      </c>
      <c r="M123" s="280"/>
      <c r="N123" s="283" t="str">
        <f>Badges!C573</f>
        <v>Everybody who buys cookies is</v>
      </c>
      <c r="O123" s="281" t="str">
        <f>IF(Badges!Q573="A","A"," ")</f>
        <v xml:space="preserve"> </v>
      </c>
      <c r="Q123" s="293">
        <v>2</v>
      </c>
      <c r="R123" s="394" t="str">
        <f>'Age-Level'!C43</f>
        <v>Get a map of your neighborhood</v>
      </c>
      <c r="S123" s="282" t="str">
        <f>IF('Age-Level'!Q43="A","A","")</f>
        <v/>
      </c>
    </row>
    <row r="124" spans="1:22" x14ac:dyDescent="0.2">
      <c r="A124" s="280"/>
      <c r="B124" s="283" t="str">
        <f>Badges!C366</f>
        <v>Angry</v>
      </c>
      <c r="C124" s="281" t="str">
        <f>IF(Badges!Q366="A","A"," ")</f>
        <v xml:space="preserve"> </v>
      </c>
      <c r="E124" s="280"/>
      <c r="F124" s="283" t="str">
        <f>Badges!C434</f>
        <v>Make a snack "in disguise"</v>
      </c>
      <c r="G124" s="281" t="str">
        <f>IF(Badges!Q434="A","A"," ")</f>
        <v xml:space="preserve"> </v>
      </c>
      <c r="I124" s="280"/>
      <c r="J124" s="283" t="str">
        <f>Badges!C503</f>
        <v>With an adult, find an ant trail</v>
      </c>
      <c r="K124" s="281" t="str">
        <f>IF(Badges!Q503="A","A"," ")</f>
        <v xml:space="preserve"> </v>
      </c>
      <c r="M124" s="386" t="str">
        <f>Badges!B576</f>
        <v>Give Back</v>
      </c>
      <c r="N124" s="386"/>
      <c r="O124" s="386"/>
      <c r="Q124" s="293">
        <v>3</v>
      </c>
      <c r="R124" s="394" t="str">
        <f>'Age-Level'!C44</f>
        <v>Find out how a smoke alarm</v>
      </c>
      <c r="S124" s="282" t="str">
        <f>IF('Age-Level'!Q44="A","A","")</f>
        <v/>
      </c>
    </row>
    <row r="125" spans="1:22" x14ac:dyDescent="0.2">
      <c r="A125" s="280">
        <v>4</v>
      </c>
      <c r="B125" s="283" t="str">
        <f>Badges!C367</f>
        <v>Paint without brushes</v>
      </c>
      <c r="C125" s="294"/>
      <c r="E125" s="280"/>
      <c r="F125" s="283" t="str">
        <f>Badges!C435</f>
        <v>Make your own cookies</v>
      </c>
      <c r="G125" s="281" t="str">
        <f>IF(Badges!Q435="A","A"," ")</f>
        <v xml:space="preserve"> </v>
      </c>
      <c r="I125" s="280"/>
      <c r="J125" s="283" t="str">
        <f>Badges!C504</f>
        <v>Make a bug box</v>
      </c>
      <c r="K125" s="281" t="str">
        <f>IF(Badges!Q504="A","A"," ")</f>
        <v xml:space="preserve"> </v>
      </c>
      <c r="M125" s="280">
        <v>1</v>
      </c>
      <c r="N125" s="283" t="str">
        <f>Badges!C577</f>
        <v>Find out about businesses that</v>
      </c>
      <c r="O125" s="294"/>
      <c r="Q125" s="293">
        <v>4</v>
      </c>
      <c r="R125" s="394" t="str">
        <f>'Age-Level'!C45</f>
        <v>Choose an upcoming trip you</v>
      </c>
      <c r="S125" s="282" t="str">
        <f>IF('Age-Level'!Q45="A","A","")</f>
        <v/>
      </c>
    </row>
    <row r="126" spans="1:22" x14ac:dyDescent="0.2">
      <c r="A126" s="280"/>
      <c r="B126" s="283" t="str">
        <f>Badges!C368</f>
        <v>Paint something from nature</v>
      </c>
      <c r="C126" s="281" t="str">
        <f>IF(Badges!Q368="A","A","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IF(Badges!Q578="A","A"," ")</f>
        <v xml:space="preserve"> </v>
      </c>
      <c r="Q126" s="384">
        <v>5</v>
      </c>
      <c r="R126" s="394" t="str">
        <f>'Age-Level'!C46</f>
        <v>Find out what natural disasters</v>
      </c>
      <c r="S126" s="282" t="str">
        <f>IF('Age-Level'!Q46="A","A","")</f>
        <v/>
      </c>
    </row>
    <row r="127" spans="1:22" x14ac:dyDescent="0.2">
      <c r="A127" s="280"/>
      <c r="B127" s="283" t="str">
        <f>Badges!C369</f>
        <v>Paint with indoor objects</v>
      </c>
      <c r="C127" s="281" t="str">
        <f>IF(Badges!Q369="A","A"," ")</f>
        <v xml:space="preserve"> </v>
      </c>
      <c r="E127" s="280"/>
      <c r="F127" s="283" t="str">
        <f>Badges!C437</f>
        <v>Make no-bake energy bars</v>
      </c>
      <c r="G127" s="281" t="str">
        <f>IF(Badges!Q437="A","A"," ")</f>
        <v xml:space="preserve"> </v>
      </c>
      <c r="I127" s="280"/>
      <c r="J127" s="283" t="str">
        <f>Badges!C506</f>
        <v>Draw a cocoon</v>
      </c>
      <c r="K127" s="281" t="str">
        <f>IF(Badges!Q506="A","A"," ")</f>
        <v xml:space="preserve"> </v>
      </c>
      <c r="M127" s="280">
        <v>2</v>
      </c>
      <c r="N127" s="283" t="str">
        <f>Badges!C579</f>
        <v>Set a giving goal</v>
      </c>
      <c r="O127" s="294"/>
      <c r="Q127" s="394" t="str">
        <f>'Age-Level'!C49</f>
        <v>International Friendship</v>
      </c>
      <c r="R127" s="394"/>
      <c r="S127" s="282" t="str">
        <f>IF('Age-Level'!Q49="A","A","")</f>
        <v/>
      </c>
    </row>
    <row r="128" spans="1:22" x14ac:dyDescent="0.2">
      <c r="A128" s="280"/>
      <c r="B128" s="283" t="str">
        <f>Badges!C370</f>
        <v>Paint with a stamp</v>
      </c>
      <c r="C128" s="281" t="str">
        <f>IF(Badges!Q370="A","A"," ")</f>
        <v xml:space="preserve"> </v>
      </c>
      <c r="E128" s="280"/>
      <c r="F128" s="283" t="str">
        <f>Badges!C438</f>
        <v>Create a snack for a group</v>
      </c>
      <c r="G128" s="281" t="str">
        <f>IF(Badges!Q438="A","A"," ")</f>
        <v xml:space="preserve"> </v>
      </c>
      <c r="I128" s="280"/>
      <c r="J128" s="283" t="str">
        <f>Badges!C507</f>
        <v>Make a model of a bug house</v>
      </c>
      <c r="K128" s="281" t="str">
        <f>IF(Badges!Q507="A","A"," ")</f>
        <v xml:space="preserve"> </v>
      </c>
      <c r="M128" s="280"/>
      <c r="N128" s="283" t="str">
        <f>Badges!C580</f>
        <v xml:space="preserve">With your Brownie friends, talk </v>
      </c>
      <c r="O128" s="281" t="str">
        <f>IF(Badges!Q580="A","A"," ")</f>
        <v xml:space="preserve"> </v>
      </c>
    </row>
    <row r="129" spans="1:19" x14ac:dyDescent="0.2">
      <c r="A129" s="280">
        <v>5</v>
      </c>
      <c r="B129" s="283" t="str">
        <f>Badges!C371</f>
        <v>Paint a mural</v>
      </c>
      <c r="C129" s="294"/>
      <c r="E129" s="280"/>
      <c r="F129" s="283" t="str">
        <f>Badges!C439</f>
        <v>Make a lunchtime snack</v>
      </c>
      <c r="G129" s="281" t="str">
        <f>IF(Badges!Q439="A","A"," ")</f>
        <v xml:space="preserve"> </v>
      </c>
      <c r="I129" s="280"/>
      <c r="J129" s="283" t="str">
        <f>Badges!C508</f>
        <v>For one week, watch a spider</v>
      </c>
      <c r="K129" s="281" t="str">
        <f>IF(Badges!Q508="A","A"," ")</f>
        <v xml:space="preserve"> </v>
      </c>
      <c r="M129" s="280">
        <v>3</v>
      </c>
      <c r="N129" s="283" t="str">
        <f>Badges!C581</f>
        <v>Involve your customers</v>
      </c>
      <c r="O129" s="294"/>
    </row>
    <row r="130" spans="1:19" x14ac:dyDescent="0.2">
      <c r="A130" s="280"/>
      <c r="B130" s="283" t="str">
        <f>Badges!C372</f>
        <v>Paint a mural that tells a story</v>
      </c>
      <c r="C130" s="281" t="str">
        <f>IF(Badges!Q372="A","A","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IF(Badges!Q582="A","A"," ")</f>
        <v xml:space="preserve"> </v>
      </c>
    </row>
    <row r="131" spans="1:19" x14ac:dyDescent="0.2">
      <c r="A131" s="280"/>
      <c r="B131" s="283" t="str">
        <f>Badges!C373</f>
        <v>Paint a mural about your Girl</v>
      </c>
      <c r="C131" s="281" t="str">
        <f>IF(Badges!Q373="A","A"," ")</f>
        <v xml:space="preserve"> </v>
      </c>
      <c r="E131" s="280"/>
      <c r="F131" s="283" t="str">
        <f>Badges!C441</f>
        <v>Make your own milk shake</v>
      </c>
      <c r="G131" s="281" t="str">
        <f>IF(Badges!Q441="A","A"," ")</f>
        <v xml:space="preserve"> </v>
      </c>
      <c r="I131" s="280"/>
      <c r="J131" s="283" t="str">
        <f>Badges!C510</f>
        <v>Visit a farm</v>
      </c>
      <c r="K131" s="281" t="str">
        <f>IF(Badges!Q510="A","A"," ")</f>
        <v xml:space="preserve"> </v>
      </c>
      <c r="M131" s="280">
        <v>4</v>
      </c>
      <c r="N131" s="283" t="str">
        <f>Badges!C583</f>
        <v>Practice giving back</v>
      </c>
      <c r="O131" s="294"/>
    </row>
    <row r="132" spans="1:19" x14ac:dyDescent="0.2">
      <c r="A132" s="280"/>
      <c r="B132" s="283" t="str">
        <f>Badges!C374</f>
        <v>Paint a mural that tells the story</v>
      </c>
      <c r="C132" s="281" t="str">
        <f>IF(Badges!Q374="A","A"," ")</f>
        <v xml:space="preserve"> </v>
      </c>
      <c r="E132" s="280"/>
      <c r="F132" s="283" t="str">
        <f>Badges!C442</f>
        <v>Make your own fruit smoothie</v>
      </c>
      <c r="G132" s="281" t="str">
        <f>IF(Badges!Q442="A","A"," ")</f>
        <v xml:space="preserve"> </v>
      </c>
      <c r="I132" s="280"/>
      <c r="J132" s="283" t="str">
        <f>Badges!C511</f>
        <v>Take a bug walk or bug hike</v>
      </c>
      <c r="K132" s="281" t="str">
        <f>IF(Badges!Q511="A","A"," ")</f>
        <v xml:space="preserve"> </v>
      </c>
      <c r="M132" s="280"/>
      <c r="N132" s="283" t="str">
        <f>Badges!C584</f>
        <v>If you want to help others with your</v>
      </c>
      <c r="O132" s="281" t="str">
        <f>IF(Badges!Q584="A","A"," ")</f>
        <v xml:space="preserve"> </v>
      </c>
    </row>
    <row r="133" spans="1:19" x14ac:dyDescent="0.2">
      <c r="E133" s="280"/>
      <c r="F133" s="283" t="str">
        <f>Badges!C443</f>
        <v>Make your own party punch</v>
      </c>
      <c r="G133" s="281" t="str">
        <f>IF(Badges!Q443="A","A"," ")</f>
        <v xml:space="preserve"> </v>
      </c>
      <c r="I133" s="280"/>
      <c r="J133" s="283" t="str">
        <f>Badges!C512</f>
        <v>Visit a museum, zoo, or botanical</v>
      </c>
      <c r="K133" s="281" t="str">
        <f>IF(Badges!Q512="A","A"," ")</f>
        <v xml:space="preserve"> </v>
      </c>
      <c r="M133" s="280">
        <v>5</v>
      </c>
      <c r="N133" s="283" t="str">
        <f>Badges!C585</f>
        <v>Tell your cookie customers how</v>
      </c>
      <c r="O133" s="294"/>
    </row>
    <row r="134" spans="1:19" x14ac:dyDescent="0.2">
      <c r="M134" s="280"/>
      <c r="N134" s="283" t="str">
        <f>Badges!C586</f>
        <v>Write your cookie customers</v>
      </c>
      <c r="O134" s="281" t="str">
        <f>IF(Badges!Q586="A","A"," ")</f>
        <v xml:space="preserve"> </v>
      </c>
    </row>
    <row r="140" spans="1:19" ht="23.25" x14ac:dyDescent="0.35">
      <c r="A140" s="524" t="str">
        <f ca="1">MID(CELL("filename",A78),FIND(IF(ISERROR(FIND("]",CELL("filename",A78))),"$","]"),CELL("filename",A78))+1,256)</f>
        <v>Brownie 14</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Own'!Q31="A","A"," ")</f>
        <v xml:space="preserve"> </v>
      </c>
      <c r="I142" s="280">
        <v>1</v>
      </c>
      <c r="J142" s="341" t="str">
        <f>'Council Own'!C55</f>
        <v>&lt;List Requirement Here&gt;</v>
      </c>
      <c r="K142" s="288" t="str">
        <f>IF('Council Own'!Q55="A","A"," ")</f>
        <v xml:space="preserve"> </v>
      </c>
      <c r="M142" s="280">
        <v>1</v>
      </c>
      <c r="N142" s="341" t="str">
        <f>'Council Own'!C79</f>
        <v>&lt;List Requirement Here&gt;</v>
      </c>
      <c r="O142" s="288" t="str">
        <f>IF('Council Own'!Q79="A","A"," ")</f>
        <v xml:space="preserve"> </v>
      </c>
      <c r="Q142" s="280">
        <v>1</v>
      </c>
      <c r="R142" s="341" t="str">
        <f>'Council Own'!C103</f>
        <v>&lt;List Requirement Here&gt;</v>
      </c>
      <c r="S142" s="288" t="str">
        <f>IF('Council Own'!Q103="A","A"," ")</f>
        <v xml:space="preserve"> </v>
      </c>
    </row>
    <row r="143" spans="1:19" x14ac:dyDescent="0.2">
      <c r="A143" s="518" t="str">
        <f>'Council Own'!B6</f>
        <v>&lt;&lt;List Badge Here&gt;&gt;</v>
      </c>
      <c r="B143" s="519"/>
      <c r="C143" s="282" t="str">
        <f>IF('Council Own'!Q28="C","C",IF('Council Own'!Q28="P","P",""))</f>
        <v/>
      </c>
      <c r="E143" s="280"/>
      <c r="F143" s="341" t="str">
        <f>'Council Own'!C32</f>
        <v>&lt;List Requirement Here&gt;</v>
      </c>
      <c r="G143" s="288" t="str">
        <f>IF('Council Own'!Q32="A","A"," ")</f>
        <v xml:space="preserve"> </v>
      </c>
      <c r="I143" s="280"/>
      <c r="J143" s="341" t="str">
        <f>'Council Own'!C56</f>
        <v>&lt;List Requirement Here&gt;</v>
      </c>
      <c r="K143" s="288" t="str">
        <f>IF('Council Own'!Q56="A","A"," ")</f>
        <v xml:space="preserve"> </v>
      </c>
      <c r="M143" s="280"/>
      <c r="N143" s="341" t="str">
        <f>'Council Own'!C80</f>
        <v>&lt;List Requirement Here&gt;</v>
      </c>
      <c r="O143" s="288" t="str">
        <f>IF('Council Own'!Q80="A","A"," ")</f>
        <v xml:space="preserve"> </v>
      </c>
      <c r="Q143" s="280"/>
      <c r="R143" s="341" t="str">
        <f>'Council Own'!C104</f>
        <v>&lt;List Requirement Here&gt;</v>
      </c>
      <c r="S143" s="288" t="str">
        <f>IF('Council Own'!Q104="A","A"," ")</f>
        <v xml:space="preserve"> </v>
      </c>
    </row>
    <row r="144" spans="1:19" x14ac:dyDescent="0.2">
      <c r="A144" s="518" t="str">
        <f>'Council Own'!B30</f>
        <v>&lt;&lt;List Badge Here&gt;&gt;</v>
      </c>
      <c r="B144" s="519"/>
      <c r="C144" s="282" t="str">
        <f>IF('Council Own'!Q52="C","C",IF('Council Own'!Q52="P","P",""))</f>
        <v/>
      </c>
      <c r="E144" s="280"/>
      <c r="F144" s="341" t="str">
        <f>'Council Own'!C33</f>
        <v>&lt;List Requirement Here&gt;</v>
      </c>
      <c r="G144" s="288" t="str">
        <f>IF('Council Own'!Q33="A","A"," ")</f>
        <v xml:space="preserve"> </v>
      </c>
      <c r="I144" s="280"/>
      <c r="J144" s="341" t="str">
        <f>'Council Own'!C57</f>
        <v>&lt;List Requirement Here&gt;</v>
      </c>
      <c r="K144" s="288" t="str">
        <f>IF('Council Own'!Q57="A","A"," ")</f>
        <v xml:space="preserve"> </v>
      </c>
      <c r="M144" s="280"/>
      <c r="N144" s="341" t="str">
        <f>'Council Own'!C81</f>
        <v>&lt;List Requirement Here&gt;</v>
      </c>
      <c r="O144" s="288" t="str">
        <f>IF('Council Own'!Q81="A","A"," ")</f>
        <v xml:space="preserve"> </v>
      </c>
      <c r="Q144" s="280"/>
      <c r="R144" s="341" t="str">
        <f>'Council Own'!C105</f>
        <v>&lt;List Requirement Here&gt;</v>
      </c>
      <c r="S144" s="288" t="str">
        <f>IF('Council Own'!Q105="A","A"," ")</f>
        <v xml:space="preserve"> </v>
      </c>
    </row>
    <row r="145" spans="1:19" ht="12.75" customHeight="1" x14ac:dyDescent="0.2">
      <c r="A145" s="518" t="str">
        <f>'Council Own'!B54</f>
        <v>&lt;&lt;List Badge Here&gt;&gt;</v>
      </c>
      <c r="B145" s="519"/>
      <c r="C145" s="282" t="str">
        <f>IF('Council Own'!Q76="C","C",IF('Council Own'!Q76="P","P",""))</f>
        <v/>
      </c>
      <c r="E145" s="280"/>
      <c r="F145" s="341" t="str">
        <f>'Council Own'!C34</f>
        <v>&lt;List Requirement Here&gt;</v>
      </c>
      <c r="G145" s="288" t="str">
        <f>IF('Council Own'!Q34="A","A"," ")</f>
        <v xml:space="preserve"> </v>
      </c>
      <c r="I145" s="280"/>
      <c r="J145" s="341" t="str">
        <f>'Council Own'!C58</f>
        <v>&lt;List Requirement Here&gt;</v>
      </c>
      <c r="K145" s="288" t="str">
        <f>IF('Council Own'!Q58="A","A"," ")</f>
        <v xml:space="preserve"> </v>
      </c>
      <c r="M145" s="280"/>
      <c r="N145" s="341" t="str">
        <f>'Council Own'!C82</f>
        <v>&lt;List Requirement Here&gt;</v>
      </c>
      <c r="O145" s="288" t="str">
        <f>IF('Council Own'!Q82="A","A"," ")</f>
        <v xml:space="preserve"> </v>
      </c>
      <c r="Q145" s="280"/>
      <c r="R145" s="341" t="str">
        <f>'Council Own'!C106</f>
        <v>&lt;List Requirement Here&gt;</v>
      </c>
      <c r="S145" s="288" t="str">
        <f>IF('Council Own'!Q106="A","A"," ")</f>
        <v xml:space="preserve"> </v>
      </c>
    </row>
    <row r="146" spans="1:19" ht="12.75" customHeight="1" x14ac:dyDescent="0.2">
      <c r="A146" s="518" t="str">
        <f>'Council Own'!B78</f>
        <v>&lt;&lt;List Badge Here&gt;&gt;</v>
      </c>
      <c r="B146" s="519"/>
      <c r="C146" s="282" t="str">
        <f>IF('Council Own'!Q100="C","C",IF('Council Own'!Q100="P","P",""))</f>
        <v/>
      </c>
      <c r="E146" s="280">
        <v>2</v>
      </c>
      <c r="F146" s="341" t="str">
        <f>'Council Own'!C35</f>
        <v>&lt;List Requirement Here&gt;</v>
      </c>
      <c r="G146" s="288" t="str">
        <f>IF('Council Own'!Q35="A","A"," ")</f>
        <v xml:space="preserve"> </v>
      </c>
      <c r="I146" s="280">
        <v>2</v>
      </c>
      <c r="J146" s="341" t="str">
        <f>'Council Own'!C59</f>
        <v>&lt;List Requirement Here&gt;</v>
      </c>
      <c r="K146" s="288" t="str">
        <f>IF('Council Own'!Q59="A","A"," ")</f>
        <v xml:space="preserve"> </v>
      </c>
      <c r="M146" s="280">
        <v>2</v>
      </c>
      <c r="N146" s="341" t="str">
        <f>'Council Own'!C83</f>
        <v>&lt;List Requirement Here&gt;</v>
      </c>
      <c r="O146" s="288" t="str">
        <f>IF('Council Own'!Q83="A","A"," ")</f>
        <v xml:space="preserve"> </v>
      </c>
      <c r="Q146" s="280">
        <v>2</v>
      </c>
      <c r="R146" s="341" t="str">
        <f>'Council Own'!C107</f>
        <v>&lt;List Requirement Here&gt;</v>
      </c>
      <c r="S146" s="288" t="str">
        <f>IF('Council Own'!Q107="A","A"," ")</f>
        <v xml:space="preserve"> </v>
      </c>
    </row>
    <row r="147" spans="1:19" x14ac:dyDescent="0.2">
      <c r="A147" s="518" t="str">
        <f>'Council Own'!B102</f>
        <v>&lt;&lt;List Badge Here&gt;&gt;</v>
      </c>
      <c r="B147" s="519"/>
      <c r="C147" s="282" t="str">
        <f>IF('Council Own'!Q124="C","C",IF('Council Own'!Q124="P","P",""))</f>
        <v/>
      </c>
      <c r="E147" s="280"/>
      <c r="F147" s="341" t="str">
        <f>'Council Own'!C36</f>
        <v>&lt;List Requirement Here&gt;</v>
      </c>
      <c r="G147" s="288" t="str">
        <f>IF('Council Own'!Q36="A","A"," ")</f>
        <v xml:space="preserve"> </v>
      </c>
      <c r="I147" s="280"/>
      <c r="J147" s="341" t="str">
        <f>'Council Own'!C60</f>
        <v>&lt;List Requirement Here&gt;</v>
      </c>
      <c r="K147" s="288" t="str">
        <f>IF('Council Own'!Q60="A","A"," ")</f>
        <v xml:space="preserve"> </v>
      </c>
      <c r="M147" s="280"/>
      <c r="N147" s="341" t="str">
        <f>'Council Own'!C84</f>
        <v>&lt;List Requirement Here&gt;</v>
      </c>
      <c r="O147" s="288" t="str">
        <f>IF('Council Own'!Q84="A","A"," ")</f>
        <v xml:space="preserve"> </v>
      </c>
      <c r="Q147" s="280"/>
      <c r="R147" s="341" t="str">
        <f>'Council Own'!C108</f>
        <v>&lt;List Requirement Here&gt;</v>
      </c>
      <c r="S147" s="288" t="str">
        <f>IF('Council Own'!Q108="A","A"," ")</f>
        <v xml:space="preserve"> </v>
      </c>
    </row>
    <row r="148" spans="1:19" x14ac:dyDescent="0.2">
      <c r="E148" s="280"/>
      <c r="F148" s="341" t="str">
        <f>'Council Own'!C37</f>
        <v>&lt;List Requirement Here&gt;</v>
      </c>
      <c r="G148" s="288" t="str">
        <f>IF('Council Own'!Q37="A","A"," ")</f>
        <v xml:space="preserve"> </v>
      </c>
      <c r="I148" s="280"/>
      <c r="J148" s="341" t="str">
        <f>'Council Own'!C61</f>
        <v>&lt;List Requirement Here&gt;</v>
      </c>
      <c r="K148" s="288" t="str">
        <f>IF('Council Own'!Q61="A","A"," ")</f>
        <v xml:space="preserve"> </v>
      </c>
      <c r="M148" s="280"/>
      <c r="N148" s="341" t="str">
        <f>'Council Own'!C85</f>
        <v>&lt;List Requirement Here&gt;</v>
      </c>
      <c r="O148" s="288" t="str">
        <f>IF('Council Own'!Q85="A","A"," ")</f>
        <v xml:space="preserve"> </v>
      </c>
      <c r="Q148" s="280"/>
      <c r="R148" s="341" t="str">
        <f>'Council Own'!C109</f>
        <v>&lt;List Requirement Here&gt;</v>
      </c>
      <c r="S148" s="288" t="str">
        <f>IF('Council Own'!Q109="A","A"," ")</f>
        <v xml:space="preserve"> </v>
      </c>
    </row>
    <row r="149" spans="1:19" x14ac:dyDescent="0.2">
      <c r="A149" s="505" t="s">
        <v>76</v>
      </c>
      <c r="B149" s="505"/>
      <c r="C149" s="505"/>
      <c r="E149" s="280"/>
      <c r="F149" s="341" t="str">
        <f>'Council Own'!C38</f>
        <v>&lt;List Requirement Here&gt;</v>
      </c>
      <c r="G149" s="288" t="str">
        <f>IF('Council Own'!Q38="A","A"," ")</f>
        <v xml:space="preserve"> </v>
      </c>
      <c r="I149" s="280"/>
      <c r="J149" s="341" t="str">
        <f>'Council Own'!C62</f>
        <v>&lt;List Requirement Here&gt;</v>
      </c>
      <c r="K149" s="288" t="str">
        <f>IF('Council Own'!Q62="A","A"," ")</f>
        <v xml:space="preserve"> </v>
      </c>
      <c r="M149" s="280"/>
      <c r="N149" s="341" t="str">
        <f>'Council Own'!C86</f>
        <v>&lt;List Requirement Here&gt;</v>
      </c>
      <c r="O149" s="288" t="str">
        <f>IF('Council Own'!Q86="A","A"," ")</f>
        <v xml:space="preserve"> </v>
      </c>
      <c r="Q149" s="280"/>
      <c r="R149" s="341" t="str">
        <f>'Council Own'!C110</f>
        <v>&lt;List Requirement Here&gt;</v>
      </c>
      <c r="S149" s="288" t="str">
        <f>IF('Council Own'!Q110="A","A"," ")</f>
        <v xml:space="preserve"> </v>
      </c>
    </row>
    <row r="150" spans="1:19" x14ac:dyDescent="0.2">
      <c r="A150" s="275" t="str">
        <f>'Council Own'!B6</f>
        <v>&lt;&lt;List Badge Here&gt;&gt;</v>
      </c>
      <c r="B150" s="275"/>
      <c r="C150" s="275"/>
      <c r="E150" s="280">
        <v>3</v>
      </c>
      <c r="F150" s="341" t="str">
        <f>'Council Own'!C39</f>
        <v>&lt;List Requirement Here&gt;</v>
      </c>
      <c r="G150" s="288" t="str">
        <f>IF('Council Own'!Q39="A","A"," ")</f>
        <v xml:space="preserve"> </v>
      </c>
      <c r="I150" s="280">
        <v>3</v>
      </c>
      <c r="J150" s="341" t="str">
        <f>'Council Own'!C63</f>
        <v>&lt;List Requirement Here&gt;</v>
      </c>
      <c r="K150" s="288" t="str">
        <f>IF('Council Own'!Q63="A","A"," ")</f>
        <v xml:space="preserve"> </v>
      </c>
      <c r="M150" s="280">
        <v>3</v>
      </c>
      <c r="N150" s="341" t="str">
        <f>'Council Own'!C87</f>
        <v>&lt;List Requirement Here&gt;</v>
      </c>
      <c r="O150" s="288" t="str">
        <f>IF('Council Own'!Q87="A","A"," ")</f>
        <v xml:space="preserve"> </v>
      </c>
      <c r="Q150" s="280">
        <v>3</v>
      </c>
      <c r="R150" s="341" t="str">
        <f>'Council Own'!C111</f>
        <v>&lt;List Requirement Here&gt;</v>
      </c>
      <c r="S150" s="288" t="str">
        <f>IF('Council Own'!Q111="A","A"," ")</f>
        <v xml:space="preserve"> </v>
      </c>
    </row>
    <row r="151" spans="1:19" x14ac:dyDescent="0.2">
      <c r="A151" s="280">
        <v>1</v>
      </c>
      <c r="B151" s="341" t="str">
        <f>'Council Own'!C7</f>
        <v>&lt;List Requirement Here&gt;</v>
      </c>
      <c r="C151" s="288" t="str">
        <f>IF('Council Own'!Q7="A","A"," ")</f>
        <v xml:space="preserve"> </v>
      </c>
      <c r="E151" s="280"/>
      <c r="F151" s="341" t="str">
        <f>'Council Own'!C40</f>
        <v>&lt;List Requirement Here&gt;</v>
      </c>
      <c r="G151" s="288" t="str">
        <f>IF('Council Own'!Q40="A","A"," ")</f>
        <v xml:space="preserve"> </v>
      </c>
      <c r="I151" s="280"/>
      <c r="J151" s="341" t="str">
        <f>'Council Own'!C64</f>
        <v>&lt;List Requirement Here&gt;</v>
      </c>
      <c r="K151" s="288" t="str">
        <f>IF('Council Own'!Q64="A","A"," ")</f>
        <v xml:space="preserve"> </v>
      </c>
      <c r="M151" s="280"/>
      <c r="N151" s="341" t="str">
        <f>'Council Own'!C88</f>
        <v>&lt;List Requirement Here&gt;</v>
      </c>
      <c r="O151" s="288" t="str">
        <f>IF('Council Own'!Q88="A","A"," ")</f>
        <v xml:space="preserve"> </v>
      </c>
      <c r="Q151" s="280"/>
      <c r="R151" s="341" t="str">
        <f>'Council Own'!C112</f>
        <v>&lt;List Requirement Here&gt;</v>
      </c>
      <c r="S151" s="288" t="str">
        <f>IF('Council Own'!Q112="A","A"," ")</f>
        <v xml:space="preserve"> </v>
      </c>
    </row>
    <row r="152" spans="1:19" x14ac:dyDescent="0.2">
      <c r="A152" s="280"/>
      <c r="B152" s="341" t="str">
        <f>'Council Own'!C8</f>
        <v>&lt;List Requirement Here&gt;</v>
      </c>
      <c r="C152" s="288" t="str">
        <f>IF('Council Own'!Q8="A","A"," ")</f>
        <v xml:space="preserve"> </v>
      </c>
      <c r="E152" s="280"/>
      <c r="F152" s="341" t="str">
        <f>'Council Own'!C41</f>
        <v>&lt;List Requirement Here&gt;</v>
      </c>
      <c r="G152" s="288" t="str">
        <f>IF('Council Own'!Q41="A","A"," ")</f>
        <v xml:space="preserve"> </v>
      </c>
      <c r="I152" s="280"/>
      <c r="J152" s="341" t="str">
        <f>'Council Own'!C65</f>
        <v>&lt;List Requirement Here&gt;</v>
      </c>
      <c r="K152" s="288" t="str">
        <f>IF('Council Own'!Q65="A","A"," ")</f>
        <v xml:space="preserve"> </v>
      </c>
      <c r="M152" s="280"/>
      <c r="N152" s="341" t="str">
        <f>'Council Own'!C89</f>
        <v>&lt;List Requirement Here&gt;</v>
      </c>
      <c r="O152" s="288" t="str">
        <f>IF('Council Own'!Q89="A","A"," ")</f>
        <v xml:space="preserve"> </v>
      </c>
      <c r="Q152" s="280"/>
      <c r="R152" s="341" t="str">
        <f>'Council Own'!C113</f>
        <v>&lt;List Requirement Here&gt;</v>
      </c>
      <c r="S152" s="288" t="str">
        <f>IF('Council Own'!Q113="A","A"," ")</f>
        <v xml:space="preserve"> </v>
      </c>
    </row>
    <row r="153" spans="1:19" x14ac:dyDescent="0.2">
      <c r="A153" s="280"/>
      <c r="B153" s="341" t="str">
        <f>'Council Own'!C9</f>
        <v>&lt;List Requirement Here&gt;</v>
      </c>
      <c r="C153" s="288" t="str">
        <f>IF('Council Own'!Q9="A","A"," ")</f>
        <v xml:space="preserve"> </v>
      </c>
      <c r="E153" s="280"/>
      <c r="F153" s="341" t="str">
        <f>'Council Own'!C42</f>
        <v>&lt;List Requirement Here&gt;</v>
      </c>
      <c r="G153" s="288" t="str">
        <f>IF('Council Own'!Q42="A","A"," ")</f>
        <v xml:space="preserve"> </v>
      </c>
      <c r="I153" s="280"/>
      <c r="J153" s="341" t="str">
        <f>'Council Own'!C66</f>
        <v>&lt;List Requirement Here&gt;</v>
      </c>
      <c r="K153" s="288" t="str">
        <f>IF('Council Own'!Q66="A","A"," ")</f>
        <v xml:space="preserve"> </v>
      </c>
      <c r="M153" s="280"/>
      <c r="N153" s="341" t="str">
        <f>'Council Own'!C90</f>
        <v>&lt;List Requirement Here&gt;</v>
      </c>
      <c r="O153" s="288" t="str">
        <f>IF('Council Own'!Q90="A","A"," ")</f>
        <v xml:space="preserve"> </v>
      </c>
      <c r="Q153" s="280"/>
      <c r="R153" s="341" t="str">
        <f>'Council Own'!C114</f>
        <v>&lt;List Requirement Here&gt;</v>
      </c>
      <c r="S153" s="288" t="str">
        <f>IF('Council Own'!Q114="A","A"," ")</f>
        <v xml:space="preserve"> </v>
      </c>
    </row>
    <row r="154" spans="1:19" x14ac:dyDescent="0.2">
      <c r="A154" s="280"/>
      <c r="B154" s="341" t="str">
        <f>'Council Own'!C10</f>
        <v>&lt;List Requirement Here&gt;</v>
      </c>
      <c r="C154" s="288" t="str">
        <f>IF('Council Own'!Q10="A","A"," ")</f>
        <v xml:space="preserve"> </v>
      </c>
      <c r="E154" s="280">
        <v>4</v>
      </c>
      <c r="F154" s="341" t="str">
        <f>'Council Own'!C43</f>
        <v>&lt;List Requirement Here&gt;</v>
      </c>
      <c r="G154" s="288" t="str">
        <f>IF('Council Own'!Q43="A","A"," ")</f>
        <v xml:space="preserve"> </v>
      </c>
      <c r="I154" s="280">
        <v>4</v>
      </c>
      <c r="J154" s="341" t="str">
        <f>'Council Own'!C67</f>
        <v>&lt;List Requirement Here&gt;</v>
      </c>
      <c r="K154" s="288" t="str">
        <f>IF('Council Own'!Q67="A","A"," ")</f>
        <v xml:space="preserve"> </v>
      </c>
      <c r="M154" s="280">
        <v>4</v>
      </c>
      <c r="N154" s="341" t="str">
        <f>'Council Own'!C91</f>
        <v>&lt;List Requirement Here&gt;</v>
      </c>
      <c r="O154" s="288" t="str">
        <f>IF('Council Own'!Q91="A","A"," ")</f>
        <v xml:space="preserve"> </v>
      </c>
      <c r="Q154" s="280">
        <v>4</v>
      </c>
      <c r="R154" s="341" t="str">
        <f>'Council Own'!C115</f>
        <v>&lt;List Requirement Here&gt;</v>
      </c>
      <c r="S154" s="288" t="str">
        <f>IF('Council Own'!Q115="A","A"," ")</f>
        <v xml:space="preserve"> </v>
      </c>
    </row>
    <row r="155" spans="1:19" x14ac:dyDescent="0.2">
      <c r="A155" s="280">
        <v>2</v>
      </c>
      <c r="B155" s="341" t="str">
        <f>'Council Own'!C11</f>
        <v>&lt;List Requirement Here&gt;</v>
      </c>
      <c r="C155" s="288" t="str">
        <f>IF('Council Own'!Q11="A","A"," ")</f>
        <v xml:space="preserve"> </v>
      </c>
      <c r="E155" s="280"/>
      <c r="F155" s="341" t="str">
        <f>'Council Own'!C44</f>
        <v>&lt;List Requirement Here&gt;</v>
      </c>
      <c r="G155" s="288" t="str">
        <f>IF('Council Own'!Q44="A","A"," ")</f>
        <v xml:space="preserve"> </v>
      </c>
      <c r="I155" s="280"/>
      <c r="J155" s="341" t="str">
        <f>'Council Own'!C68</f>
        <v>&lt;List Requirement Here&gt;</v>
      </c>
      <c r="K155" s="288" t="str">
        <f>IF('Council Own'!Q68="A","A"," ")</f>
        <v xml:space="preserve"> </v>
      </c>
      <c r="M155" s="280"/>
      <c r="N155" s="341" t="str">
        <f>'Council Own'!C92</f>
        <v>&lt;List Requirement Here&gt;</v>
      </c>
      <c r="O155" s="288" t="str">
        <f>IF('Council Own'!Q92="A","A"," ")</f>
        <v xml:space="preserve"> </v>
      </c>
      <c r="Q155" s="280"/>
      <c r="R155" s="341" t="str">
        <f>'Council Own'!C116</f>
        <v>&lt;List Requirement Here&gt;</v>
      </c>
      <c r="S155" s="288" t="str">
        <f>IF('Council Own'!Q116="A","A"," ")</f>
        <v xml:space="preserve"> </v>
      </c>
    </row>
    <row r="156" spans="1:19" x14ac:dyDescent="0.2">
      <c r="A156" s="280"/>
      <c r="B156" s="341" t="str">
        <f>'Council Own'!C12</f>
        <v>&lt;List Requirement Here&gt;</v>
      </c>
      <c r="C156" s="288" t="str">
        <f>IF('Council Own'!Q12="A","A"," ")</f>
        <v xml:space="preserve"> </v>
      </c>
      <c r="E156" s="280"/>
      <c r="F156" s="341" t="str">
        <f>'Council Own'!C45</f>
        <v>&lt;List Requirement Here&gt;</v>
      </c>
      <c r="G156" s="288" t="str">
        <f>IF('Council Own'!Q45="A","A"," ")</f>
        <v xml:space="preserve"> </v>
      </c>
      <c r="I156" s="280"/>
      <c r="J156" s="341" t="str">
        <f>'Council Own'!C69</f>
        <v>&lt;List Requirement Here&gt;</v>
      </c>
      <c r="K156" s="288" t="str">
        <f>IF('Council Own'!Q69="A","A"," ")</f>
        <v xml:space="preserve"> </v>
      </c>
      <c r="M156" s="280"/>
      <c r="N156" s="341" t="str">
        <f>'Council Own'!C93</f>
        <v>&lt;List Requirement Here&gt;</v>
      </c>
      <c r="O156" s="288" t="str">
        <f>IF('Council Own'!Q93="A","A"," ")</f>
        <v xml:space="preserve"> </v>
      </c>
      <c r="Q156" s="280"/>
      <c r="R156" s="341" t="str">
        <f>'Council Own'!C117</f>
        <v>&lt;List Requirement Here&gt;</v>
      </c>
      <c r="S156" s="288" t="str">
        <f>IF('Council Own'!Q117="A","A"," ")</f>
        <v xml:space="preserve"> </v>
      </c>
    </row>
    <row r="157" spans="1:19" x14ac:dyDescent="0.2">
      <c r="A157" s="280"/>
      <c r="B157" s="341" t="str">
        <f>'Council Own'!C13</f>
        <v>&lt;List Requirement Here&gt;</v>
      </c>
      <c r="C157" s="288" t="str">
        <f>IF('Council Own'!Q13="A","A"," ")</f>
        <v xml:space="preserve"> </v>
      </c>
      <c r="E157" s="280"/>
      <c r="F157" s="341" t="str">
        <f>'Council Own'!C46</f>
        <v>&lt;List Requirement Here&gt;</v>
      </c>
      <c r="G157" s="288" t="str">
        <f>IF('Council Own'!Q46="A","A"," ")</f>
        <v xml:space="preserve"> </v>
      </c>
      <c r="I157" s="280"/>
      <c r="J157" s="341" t="str">
        <f>'Council Own'!C70</f>
        <v>&lt;List Requirement Here&gt;</v>
      </c>
      <c r="K157" s="288" t="str">
        <f>IF('Council Own'!Q70="A","A"," ")</f>
        <v xml:space="preserve"> </v>
      </c>
      <c r="M157" s="280"/>
      <c r="N157" s="341" t="str">
        <f>'Council Own'!C94</f>
        <v>&lt;List Requirement Here&gt;</v>
      </c>
      <c r="O157" s="288" t="str">
        <f>IF('Council Own'!Q94="A","A"," ")</f>
        <v xml:space="preserve"> </v>
      </c>
      <c r="Q157" s="280"/>
      <c r="R157" s="341" t="str">
        <f>'Council Own'!C118</f>
        <v>&lt;List Requirement Here&gt;</v>
      </c>
      <c r="S157" s="288" t="str">
        <f>IF('Council Own'!Q118="A","A"," ")</f>
        <v xml:space="preserve"> </v>
      </c>
    </row>
    <row r="158" spans="1:19" x14ac:dyDescent="0.2">
      <c r="A158" s="280"/>
      <c r="B158" s="341" t="str">
        <f>'Council Own'!C14</f>
        <v>&lt;List Requirement Here&gt;</v>
      </c>
      <c r="C158" s="288" t="str">
        <f>IF('Council Own'!Q14="A","A"," ")</f>
        <v xml:space="preserve"> </v>
      </c>
      <c r="E158" s="280">
        <v>5</v>
      </c>
      <c r="F158" s="341" t="str">
        <f>'Council Own'!C47</f>
        <v>&lt;List Requirement Here&gt;</v>
      </c>
      <c r="G158" s="288" t="str">
        <f>IF('Council Own'!Q47="A","A"," ")</f>
        <v xml:space="preserve"> </v>
      </c>
      <c r="I158" s="280">
        <v>5</v>
      </c>
      <c r="J158" s="341" t="str">
        <f>'Council Own'!C71</f>
        <v>&lt;List Requirement Here&gt;</v>
      </c>
      <c r="K158" s="288" t="str">
        <f>IF('Council Own'!Q71="A","A"," ")</f>
        <v xml:space="preserve"> </v>
      </c>
      <c r="M158" s="280">
        <v>5</v>
      </c>
      <c r="N158" s="341" t="str">
        <f>'Council Own'!C95</f>
        <v>&lt;List Requirement Here&gt;</v>
      </c>
      <c r="O158" s="288" t="str">
        <f>IF('Council Own'!Q95="A","A"," ")</f>
        <v xml:space="preserve"> </v>
      </c>
      <c r="Q158" s="280">
        <v>5</v>
      </c>
      <c r="R158" s="341" t="str">
        <f>'Council Own'!C119</f>
        <v>&lt;List Requirement Here&gt;</v>
      </c>
      <c r="S158" s="288" t="str">
        <f>IF('Council Own'!Q119="A","A"," ")</f>
        <v xml:space="preserve"> </v>
      </c>
    </row>
    <row r="159" spans="1:19" x14ac:dyDescent="0.2">
      <c r="A159" s="280">
        <v>3</v>
      </c>
      <c r="B159" s="341" t="str">
        <f>'Council Own'!C15</f>
        <v>&lt;List Requirement Here&gt;</v>
      </c>
      <c r="C159" s="288" t="str">
        <f>IF('Council Own'!Q15="A","A"," ")</f>
        <v xml:space="preserve"> </v>
      </c>
      <c r="E159" s="280"/>
      <c r="F159" s="341" t="str">
        <f>'Council Own'!C48</f>
        <v>&lt;List Requirement Here&gt;</v>
      </c>
      <c r="G159" s="288" t="str">
        <f>IF('Council Own'!Q48="A","A"," ")</f>
        <v xml:space="preserve"> </v>
      </c>
      <c r="I159" s="280"/>
      <c r="J159" s="341" t="str">
        <f>'Council Own'!C72</f>
        <v>&lt;List Requirement Here&gt;</v>
      </c>
      <c r="K159" s="288" t="str">
        <f>IF('Council Own'!Q72="A","A"," ")</f>
        <v xml:space="preserve"> </v>
      </c>
      <c r="M159" s="280"/>
      <c r="N159" s="341" t="str">
        <f>'Council Own'!C96</f>
        <v>&lt;List Requirement Here&gt;</v>
      </c>
      <c r="O159" s="288" t="str">
        <f>IF('Council Own'!Q96="A","A"," ")</f>
        <v xml:space="preserve"> </v>
      </c>
      <c r="Q159" s="280"/>
      <c r="R159" s="341" t="str">
        <f>'Council Own'!C120</f>
        <v>&lt;List Requirement Here&gt;</v>
      </c>
      <c r="S159" s="288" t="str">
        <f>IF('Council Own'!Q120="A","A"," ")</f>
        <v xml:space="preserve"> </v>
      </c>
    </row>
    <row r="160" spans="1:19" x14ac:dyDescent="0.2">
      <c r="A160" s="280"/>
      <c r="B160" s="341" t="str">
        <f>'Council Own'!C16</f>
        <v>&lt;List Requirement Here&gt;</v>
      </c>
      <c r="C160" s="288" t="str">
        <f>IF('Council Own'!Q16="A","A"," ")</f>
        <v xml:space="preserve"> </v>
      </c>
      <c r="E160" s="280"/>
      <c r="F160" s="341" t="str">
        <f>'Council Own'!C49</f>
        <v>&lt;List Requirement Here&gt;</v>
      </c>
      <c r="G160" s="288" t="str">
        <f>IF('Council Own'!Q49="A","A"," ")</f>
        <v xml:space="preserve"> </v>
      </c>
      <c r="I160" s="280"/>
      <c r="J160" s="341" t="str">
        <f>'Council Own'!C73</f>
        <v>&lt;List Requirement Here&gt;</v>
      </c>
      <c r="K160" s="288" t="str">
        <f>IF('Council Own'!Q73="A","A"," ")</f>
        <v xml:space="preserve"> </v>
      </c>
      <c r="M160" s="280"/>
      <c r="N160" s="341" t="str">
        <f>'Council Own'!C97</f>
        <v>&lt;List Requirement Here&gt;</v>
      </c>
      <c r="O160" s="288" t="str">
        <f>IF('Council Own'!Q97="A","A"," ")</f>
        <v xml:space="preserve"> </v>
      </c>
      <c r="Q160" s="280"/>
      <c r="R160" s="341" t="str">
        <f>'Council Own'!C121</f>
        <v>&lt;List Requirement Here&gt;</v>
      </c>
      <c r="S160" s="288" t="str">
        <f>IF('Council Own'!Q121="A","A"," ")</f>
        <v xml:space="preserve"> </v>
      </c>
    </row>
    <row r="161" spans="1:19" x14ac:dyDescent="0.2">
      <c r="A161" s="280"/>
      <c r="B161" s="341" t="str">
        <f>'Council Own'!C17</f>
        <v>&lt;List Requirement Here&gt;</v>
      </c>
      <c r="C161" s="288" t="str">
        <f>IF('Council Own'!Q17="A","A"," ")</f>
        <v xml:space="preserve"> </v>
      </c>
      <c r="E161" s="280"/>
      <c r="F161" s="341" t="str">
        <f>'Council Own'!C50</f>
        <v>&lt;List Requirement Here&gt;</v>
      </c>
      <c r="G161" s="288" t="str">
        <f>IF('Council Own'!Q50="A","A"," ")</f>
        <v xml:space="preserve"> </v>
      </c>
      <c r="I161" s="280"/>
      <c r="J161" s="341" t="str">
        <f>'Council Own'!C74</f>
        <v>&lt;List Requirement Here&gt;</v>
      </c>
      <c r="K161" s="288" t="str">
        <f>IF('Council Own'!Q68="A","A"," ")</f>
        <v xml:space="preserve"> </v>
      </c>
      <c r="M161" s="280"/>
      <c r="N161" s="341" t="str">
        <f>'Council Own'!C98</f>
        <v>&lt;List Requirement Here&gt;</v>
      </c>
      <c r="O161" s="288" t="str">
        <f>IF('Council Own'!Q98="A","A"," ")</f>
        <v xml:space="preserve"> </v>
      </c>
      <c r="Q161" s="280"/>
      <c r="R161" s="341" t="str">
        <f>'Council Own'!C122</f>
        <v>&lt;List Requirement Here&gt;</v>
      </c>
      <c r="S161" s="288" t="str">
        <f>IF('Council Own'!Q122="A","A"," ")</f>
        <v xml:space="preserve"> </v>
      </c>
    </row>
    <row r="162" spans="1:19" x14ac:dyDescent="0.2">
      <c r="A162" s="280"/>
      <c r="B162" s="341" t="str">
        <f>'Council Own'!C18</f>
        <v>&lt;List Requirement Here&gt;</v>
      </c>
      <c r="C162" s="288" t="str">
        <f>IF('Council Own'!Q18="A","A"," ")</f>
        <v xml:space="preserve"> </v>
      </c>
    </row>
    <row r="163" spans="1:19" x14ac:dyDescent="0.2">
      <c r="A163" s="280">
        <v>4</v>
      </c>
      <c r="B163" s="341" t="str">
        <f>'Council Own'!C19</f>
        <v>&lt;List Requirement Here&gt;</v>
      </c>
      <c r="C163" s="288" t="str">
        <f>IF('Council Own'!Q19="A","A","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Own'!Q20="A","A"," ")</f>
        <v xml:space="preserve"> </v>
      </c>
      <c r="F164" s="495" t="str">
        <f>'Fun Patches'!C5</f>
        <v>&lt;List Patch Here&gt;</v>
      </c>
      <c r="G164" s="496"/>
      <c r="H164" s="281" t="str">
        <f>IF('Fun Patches'!Q5="A","A"," ")</f>
        <v xml:space="preserve"> </v>
      </c>
      <c r="J164" s="487" t="str">
        <f>'Fun Patches'!C24</f>
        <v>&lt;List Patch Here&gt;</v>
      </c>
      <c r="K164" s="488"/>
      <c r="L164" s="288" t="str">
        <f>IF('Fun Patches'!Q24="A","A"," ")</f>
        <v xml:space="preserve"> </v>
      </c>
      <c r="N164" s="487" t="str">
        <f>'Fun Patches'!C43</f>
        <v>&lt;List Patch Here&gt;</v>
      </c>
      <c r="O164" s="488"/>
      <c r="P164" s="288" t="str">
        <f>IF('Fun Patches'!Q43="A","A"," ")</f>
        <v xml:space="preserve"> </v>
      </c>
    </row>
    <row r="165" spans="1:19" x14ac:dyDescent="0.2">
      <c r="A165" s="280"/>
      <c r="B165" s="341" t="str">
        <f>'Council Own'!C21</f>
        <v>&lt;List Requirement Here&gt;</v>
      </c>
      <c r="C165" s="288" t="str">
        <f>IF('Council Own'!Q21="A","A"," ")</f>
        <v xml:space="preserve"> </v>
      </c>
      <c r="F165" s="487" t="str">
        <f>'Fun Patches'!C6</f>
        <v>&lt;List Patch Here&gt;</v>
      </c>
      <c r="G165" s="488"/>
      <c r="H165" s="288" t="str">
        <f>IF('Fun Patches'!Q6="A","A"," ")</f>
        <v xml:space="preserve"> </v>
      </c>
      <c r="J165" s="487" t="str">
        <f>'Fun Patches'!C25</f>
        <v>&lt;List Patch Here&gt;</v>
      </c>
      <c r="K165" s="488"/>
      <c r="L165" s="288" t="str">
        <f>IF('Fun Patches'!Q25="A","A"," ")</f>
        <v xml:space="preserve"> </v>
      </c>
      <c r="N165" s="487" t="str">
        <f>'Fun Patches'!C44</f>
        <v>&lt;List Patch Here&gt;</v>
      </c>
      <c r="O165" s="488"/>
      <c r="P165" s="288" t="str">
        <f>IF('Fun Patches'!Q44="A","A"," ")</f>
        <v xml:space="preserve"> </v>
      </c>
    </row>
    <row r="166" spans="1:19" x14ac:dyDescent="0.2">
      <c r="A166" s="280"/>
      <c r="B166" s="341" t="str">
        <f>'Council Own'!C22</f>
        <v>&lt;List Requirement Here&gt;</v>
      </c>
      <c r="C166" s="288" t="str">
        <f>IF('Council Own'!Q22="A","A"," ")</f>
        <v xml:space="preserve"> </v>
      </c>
      <c r="F166" s="487" t="str">
        <f>'Fun Patches'!C7</f>
        <v>&lt;List Patch Here&gt;</v>
      </c>
      <c r="G166" s="488"/>
      <c r="H166" s="288" t="str">
        <f>IF('Fun Patches'!Q7="A","A"," ")</f>
        <v xml:space="preserve"> </v>
      </c>
      <c r="J166" s="487" t="str">
        <f>'Fun Patches'!C26</f>
        <v>&lt;List Patch Here&gt;</v>
      </c>
      <c r="K166" s="488"/>
      <c r="L166" s="288" t="str">
        <f>IF('Fun Patches'!Q26="A","A"," ")</f>
        <v xml:space="preserve"> </v>
      </c>
      <c r="N166" s="487" t="str">
        <f>'Fun Patches'!C45</f>
        <v>&lt;List Patch Here&gt;</v>
      </c>
      <c r="O166" s="488"/>
      <c r="P166" s="288" t="str">
        <f>IF('Fun Patches'!Q45="A","A"," ")</f>
        <v xml:space="preserve"> </v>
      </c>
    </row>
    <row r="167" spans="1:19" x14ac:dyDescent="0.2">
      <c r="A167" s="280">
        <v>5</v>
      </c>
      <c r="B167" s="341" t="str">
        <f>'Council Own'!C23</f>
        <v>&lt;List Requirement Here&gt;</v>
      </c>
      <c r="C167" s="288" t="str">
        <f>IF('Council Own'!Q23="A","A"," ")</f>
        <v xml:space="preserve"> </v>
      </c>
      <c r="F167" s="487" t="str">
        <f>'Fun Patches'!C8</f>
        <v>&lt;List Patch Here&gt;</v>
      </c>
      <c r="G167" s="488"/>
      <c r="H167" s="288" t="str">
        <f>IF('Fun Patches'!Q8="A","A"," ")</f>
        <v xml:space="preserve"> </v>
      </c>
      <c r="J167" s="487" t="str">
        <f>'Fun Patches'!C27</f>
        <v>&lt;List Patch Here&gt;</v>
      </c>
      <c r="K167" s="488"/>
      <c r="L167" s="288" t="str">
        <f>IF('Fun Patches'!Q27="A","A"," ")</f>
        <v xml:space="preserve"> </v>
      </c>
      <c r="N167" s="487" t="str">
        <f>'Fun Patches'!C46</f>
        <v>&lt;List Patch Here&gt;</v>
      </c>
      <c r="O167" s="488"/>
      <c r="P167" s="288" t="str">
        <f>IF('Fun Patches'!Q46="A","A"," ")</f>
        <v xml:space="preserve"> </v>
      </c>
    </row>
    <row r="168" spans="1:19" x14ac:dyDescent="0.2">
      <c r="A168" s="280"/>
      <c r="B168" s="341" t="str">
        <f>'Council Own'!C24</f>
        <v>&lt;List Requirement Here&gt;</v>
      </c>
      <c r="C168" s="288" t="str">
        <f>IF('Council Own'!Q24="A","A"," ")</f>
        <v xml:space="preserve"> </v>
      </c>
      <c r="F168" s="487" t="str">
        <f>'Fun Patches'!C9</f>
        <v>&lt;List Patch Here&gt;</v>
      </c>
      <c r="G168" s="488"/>
      <c r="H168" s="288" t="str">
        <f>IF('Fun Patches'!Q9="A","A"," ")</f>
        <v xml:space="preserve"> </v>
      </c>
      <c r="J168" s="487" t="str">
        <f>'Fun Patches'!C28</f>
        <v>&lt;List Patch Here&gt;</v>
      </c>
      <c r="K168" s="488"/>
      <c r="L168" s="288" t="str">
        <f>IF('Fun Patches'!Q28="A","A"," ")</f>
        <v xml:space="preserve"> </v>
      </c>
      <c r="N168" s="495" t="str">
        <f>'Fun Patches'!C47</f>
        <v>&lt;List Patch Here&gt;</v>
      </c>
      <c r="O168" s="496"/>
      <c r="P168" s="281" t="str">
        <f>IF('Fun Patches'!Q47="A","A"," ")</f>
        <v xml:space="preserve"> </v>
      </c>
    </row>
    <row r="169" spans="1:19" x14ac:dyDescent="0.2">
      <c r="A169" s="280"/>
      <c r="B169" s="341" t="str">
        <f>'Council Own'!C25</f>
        <v>&lt;List Requirement Here&gt;</v>
      </c>
      <c r="C169" s="288" t="str">
        <f>IF('Council Own'!Q25="A","A"," ")</f>
        <v xml:space="preserve"> </v>
      </c>
      <c r="F169" s="487" t="str">
        <f>'Fun Patches'!C10</f>
        <v>&lt;List Patch Here&gt;</v>
      </c>
      <c r="G169" s="488"/>
      <c r="H169" s="288" t="str">
        <f>IF('Fun Patches'!Q10="A","A"," ")</f>
        <v xml:space="preserve"> </v>
      </c>
      <c r="J169" s="487" t="str">
        <f>'Fun Patches'!C29</f>
        <v>&lt;List Patch Here&gt;</v>
      </c>
      <c r="K169" s="488"/>
      <c r="L169" s="288" t="str">
        <f>IF('Fun Patches'!Q29="A","A"," ")</f>
        <v xml:space="preserve"> </v>
      </c>
      <c r="N169" s="487" t="str">
        <f>'Fun Patches'!C48</f>
        <v>&lt;List Patch Here&gt;</v>
      </c>
      <c r="O169" s="488"/>
      <c r="P169" s="288" t="str">
        <f>IF('Fun Patches'!Q48="A","A"," ")</f>
        <v xml:space="preserve"> </v>
      </c>
    </row>
    <row r="170" spans="1:19" ht="12.75" customHeight="1" x14ac:dyDescent="0.2">
      <c r="A170" s="280"/>
      <c r="B170" s="341" t="str">
        <f>'Council Own'!C26</f>
        <v>&lt;List Requirement Here&gt;</v>
      </c>
      <c r="C170" s="288" t="str">
        <f>IF('Council Own'!Q26="A","A"," ")</f>
        <v xml:space="preserve"> </v>
      </c>
      <c r="F170" s="487" t="str">
        <f>'Fun Patches'!C11</f>
        <v>&lt;List Patch Here&gt;</v>
      </c>
      <c r="G170" s="488"/>
      <c r="H170" s="288" t="str">
        <f>IF('Fun Patches'!Q11="A","A"," ")</f>
        <v xml:space="preserve"> </v>
      </c>
      <c r="J170" s="487" t="str">
        <f>'Fun Patches'!C30</f>
        <v>&lt;List Patch Here&gt;</v>
      </c>
      <c r="K170" s="488"/>
      <c r="L170" s="288" t="str">
        <f>IF('Fun Patches'!Q30="A","A"," ")</f>
        <v xml:space="preserve"> </v>
      </c>
      <c r="N170" s="487" t="str">
        <f>'Fun Patches'!C49</f>
        <v>&lt;List Patch Here&gt;</v>
      </c>
      <c r="O170" s="488"/>
      <c r="P170" s="288" t="str">
        <f>IF('Fun Patches'!Q49="A","A"," ")</f>
        <v xml:space="preserve"> </v>
      </c>
    </row>
    <row r="171" spans="1:19" ht="12.75" customHeight="1" x14ac:dyDescent="0.2">
      <c r="F171" s="487" t="str">
        <f>'Fun Patches'!C12</f>
        <v>&lt;List Patch Here&gt;</v>
      </c>
      <c r="G171" s="488"/>
      <c r="H171" s="288" t="str">
        <f>IF('Fun Patches'!Q12="A","A"," ")</f>
        <v xml:space="preserve"> </v>
      </c>
      <c r="J171" s="487" t="str">
        <f>'Fun Patches'!C31</f>
        <v>&lt;List Patch Here&gt;</v>
      </c>
      <c r="K171" s="488"/>
      <c r="L171" s="288" t="str">
        <f>IF('Fun Patches'!Q31="A","A"," ")</f>
        <v xml:space="preserve"> </v>
      </c>
      <c r="N171" s="487" t="str">
        <f>'Fun Patches'!C50</f>
        <v>&lt;List Patch Here&gt;</v>
      </c>
      <c r="O171" s="488"/>
      <c r="P171" s="288" t="str">
        <f>IF('Fun Patches'!Q50="A","A"," ")</f>
        <v xml:space="preserve"> </v>
      </c>
    </row>
    <row r="172" spans="1:19" x14ac:dyDescent="0.2">
      <c r="A172" s="509" t="s">
        <v>81</v>
      </c>
      <c r="B172" s="510"/>
      <c r="C172" s="510"/>
      <c r="F172" s="487" t="str">
        <f>'Fun Patches'!C13</f>
        <v>&lt;List Patch Here&gt;</v>
      </c>
      <c r="G172" s="488"/>
      <c r="H172" s="288" t="str">
        <f>IF('Fun Patches'!Q13="A","A"," ")</f>
        <v xml:space="preserve"> </v>
      </c>
      <c r="J172" s="487" t="str">
        <f>'Fun Patches'!C32</f>
        <v>&lt;List Patch Here&gt;</v>
      </c>
      <c r="K172" s="488"/>
      <c r="L172" s="288" t="str">
        <f>IF('Fun Patches'!Q32="A","A"," ")</f>
        <v xml:space="preserve"> </v>
      </c>
      <c r="N172" s="487" t="str">
        <f>'Fun Patches'!C51</f>
        <v>&lt;List Patch Here&gt;</v>
      </c>
      <c r="O172" s="488"/>
      <c r="P172" s="288" t="str">
        <f>IF('Fun Patches'!Q51="A","A"," ")</f>
        <v xml:space="preserve"> </v>
      </c>
    </row>
    <row r="173" spans="1:19" x14ac:dyDescent="0.2">
      <c r="A173" s="500" t="s">
        <v>82</v>
      </c>
      <c r="B173" s="501"/>
      <c r="C173" s="502"/>
      <c r="F173" s="487" t="str">
        <f>'Fun Patches'!C14</f>
        <v>&lt;List Patch Here&gt;</v>
      </c>
      <c r="G173" s="488"/>
      <c r="H173" s="288" t="str">
        <f>IF('Fun Patches'!Q14="A","A"," ")</f>
        <v xml:space="preserve"> </v>
      </c>
      <c r="J173" s="487" t="str">
        <f>'Fun Patches'!C33</f>
        <v>&lt;List Patch Here&gt;</v>
      </c>
      <c r="K173" s="488"/>
      <c r="L173" s="288" t="str">
        <f>IF('Fun Patches'!Q33="A","A"," ")</f>
        <v xml:space="preserve"> </v>
      </c>
      <c r="N173" s="487" t="str">
        <f>'Fun Patches'!C52</f>
        <v>&lt;List Patch Here&gt;</v>
      </c>
      <c r="O173" s="488"/>
      <c r="P173" s="288" t="str">
        <f>IF('Fun Patches'!Q52="A","A"," ")</f>
        <v xml:space="preserve"> </v>
      </c>
    </row>
    <row r="174" spans="1:19" x14ac:dyDescent="0.2">
      <c r="A174" s="500" t="s">
        <v>83</v>
      </c>
      <c r="B174" s="501"/>
      <c r="C174" s="502"/>
      <c r="F174" s="487" t="str">
        <f>'Fun Patches'!C15</f>
        <v>&lt;List Patch Here&gt;</v>
      </c>
      <c r="G174" s="488"/>
      <c r="H174" s="288" t="str">
        <f>IF('Fun Patches'!Q15="A","A"," ")</f>
        <v xml:space="preserve"> </v>
      </c>
      <c r="J174" s="487" t="str">
        <f>'Fun Patches'!C34</f>
        <v>&lt;List Patch Here&gt;</v>
      </c>
      <c r="K174" s="488"/>
      <c r="L174" s="288" t="str">
        <f>IF('Fun Patches'!Q34="A","A"," ")</f>
        <v xml:space="preserve"> </v>
      </c>
      <c r="N174" s="487" t="str">
        <f>'Fun Patches'!C53</f>
        <v>&lt;List Patch Here&gt;</v>
      </c>
      <c r="O174" s="488"/>
      <c r="P174" s="288" t="str">
        <f>IF('Fun Patches'!Q53="A","A"," ")</f>
        <v xml:space="preserve"> </v>
      </c>
    </row>
    <row r="175" spans="1:19" x14ac:dyDescent="0.2">
      <c r="A175" s="497" t="s">
        <v>84</v>
      </c>
      <c r="B175" s="498"/>
      <c r="C175" s="499"/>
      <c r="F175" s="487" t="str">
        <f>'Fun Patches'!C16</f>
        <v>&lt;List Patch Here&gt;</v>
      </c>
      <c r="G175" s="488"/>
      <c r="H175" s="288" t="str">
        <f>IF('Fun Patches'!Q16="A","A"," ")</f>
        <v xml:space="preserve"> </v>
      </c>
      <c r="J175" s="487" t="str">
        <f>'Fun Patches'!C35</f>
        <v>&lt;List Patch Here&gt;</v>
      </c>
      <c r="K175" s="488"/>
      <c r="L175" s="288" t="str">
        <f>IF('Fun Patches'!Q35="A","A"," ")</f>
        <v xml:space="preserve"> </v>
      </c>
      <c r="N175" s="487" t="str">
        <f>'Fun Patches'!C54</f>
        <v>&lt;List Patch Here&gt;</v>
      </c>
      <c r="O175" s="488"/>
      <c r="P175" s="288" t="str">
        <f>IF('Fun Patches'!Q54="A","A"," ")</f>
        <v xml:space="preserve"> </v>
      </c>
    </row>
    <row r="176" spans="1:19" x14ac:dyDescent="0.2">
      <c r="F176" s="495" t="str">
        <f>'Fun Patches'!C17</f>
        <v>&lt;List Patch Here&gt;</v>
      </c>
      <c r="G176" s="496"/>
      <c r="H176" s="281" t="str">
        <f>IF('Fun Patches'!Q17="A","A"," ")</f>
        <v xml:space="preserve"> </v>
      </c>
      <c r="J176" s="487" t="str">
        <f>'Fun Patches'!C36</f>
        <v>&lt;List Patch Here&gt;</v>
      </c>
      <c r="K176" s="488"/>
      <c r="L176" s="288" t="str">
        <f>IF('Fun Patches'!Q36="A","A"," ")</f>
        <v xml:space="preserve"> </v>
      </c>
    </row>
    <row r="177" spans="6:12" x14ac:dyDescent="0.2">
      <c r="F177" s="487" t="str">
        <f>'Fun Patches'!C18</f>
        <v>&lt;List Patch Here&gt;</v>
      </c>
      <c r="G177" s="488"/>
      <c r="H177" s="288" t="str">
        <f>IF('Fun Patches'!Q18="A","A"," ")</f>
        <v xml:space="preserve"> </v>
      </c>
      <c r="J177" s="487" t="str">
        <f>'Fun Patches'!C37</f>
        <v>&lt;List Patch Here&gt;</v>
      </c>
      <c r="K177" s="488"/>
      <c r="L177" s="288" t="str">
        <f>IF('Fun Patches'!Q37="A","A"," ")</f>
        <v xml:space="preserve"> </v>
      </c>
    </row>
    <row r="178" spans="6:12" x14ac:dyDescent="0.2">
      <c r="F178" s="487" t="str">
        <f>'Fun Patches'!C19</f>
        <v>&lt;List Patch Here&gt;</v>
      </c>
      <c r="G178" s="488"/>
      <c r="H178" s="288" t="str">
        <f>IF('Fun Patches'!Q19="A","A"," ")</f>
        <v xml:space="preserve"> </v>
      </c>
      <c r="J178" s="487" t="str">
        <f>'Fun Patches'!C38</f>
        <v>&lt;List Patch Here&gt;</v>
      </c>
      <c r="K178" s="488"/>
      <c r="L178" s="288" t="str">
        <f>IF('Fun Patches'!Q38="A","A"," ")</f>
        <v xml:space="preserve"> </v>
      </c>
    </row>
    <row r="179" spans="6:12" x14ac:dyDescent="0.2">
      <c r="F179" s="487" t="str">
        <f>'Fun Patches'!C20</f>
        <v>&lt;List Patch Here&gt;</v>
      </c>
      <c r="G179" s="488"/>
      <c r="H179" s="288" t="str">
        <f>IF('Fun Patches'!Q20="A","A"," ")</f>
        <v xml:space="preserve"> </v>
      </c>
      <c r="J179" s="487" t="str">
        <f>'Fun Patches'!C39</f>
        <v>&lt;List Patch Here&gt;</v>
      </c>
      <c r="K179" s="488"/>
      <c r="L179" s="288" t="str">
        <f>IF('Fun Patches'!Q39="A","A"," ")</f>
        <v xml:space="preserve"> </v>
      </c>
    </row>
    <row r="180" spans="6:12" x14ac:dyDescent="0.2">
      <c r="F180" s="487" t="str">
        <f>'Fun Patches'!C21</f>
        <v>&lt;List Patch Here&gt;</v>
      </c>
      <c r="G180" s="488"/>
      <c r="H180" s="288" t="str">
        <f>IF('Fun Patches'!Q21="A","A"," ")</f>
        <v xml:space="preserve"> </v>
      </c>
      <c r="J180" s="487" t="str">
        <f>'Fun Patches'!C40</f>
        <v>&lt;List Patch Here&gt;</v>
      </c>
      <c r="K180" s="488"/>
      <c r="L180" s="288" t="str">
        <f>IF('Fun Patches'!Q40="A","A"," ")</f>
        <v xml:space="preserve"> </v>
      </c>
    </row>
    <row r="181" spans="6:12" x14ac:dyDescent="0.2">
      <c r="F181" s="487" t="str">
        <f>'Fun Patches'!C22</f>
        <v>&lt;List Patch Here&gt;</v>
      </c>
      <c r="G181" s="488"/>
      <c r="H181" s="288" t="str">
        <f>IF('Fun Patches'!Q22="A","A"," ")</f>
        <v xml:space="preserve"> </v>
      </c>
      <c r="J181" s="487" t="str">
        <f>'Fun Patches'!C41</f>
        <v>&lt;List Patch Here&gt;</v>
      </c>
      <c r="K181" s="488"/>
      <c r="L181" s="288" t="str">
        <f>IF('Fun Patches'!Q41="A","A"," ")</f>
        <v xml:space="preserve"> </v>
      </c>
    </row>
    <row r="182" spans="6:12" x14ac:dyDescent="0.2">
      <c r="F182" s="487" t="str">
        <f>'Fun Patches'!C23</f>
        <v>&lt;List Patch Here&gt;</v>
      </c>
      <c r="G182" s="488"/>
      <c r="H182" s="288" t="str">
        <f>IF('Fun Patches'!Q23="A","A"," ")</f>
        <v xml:space="preserve"> </v>
      </c>
      <c r="J182" s="487" t="str">
        <f>'Fun Patches'!C42</f>
        <v>&lt;List Patch Here&gt;</v>
      </c>
      <c r="K182" s="488"/>
      <c r="L182" s="288" t="str">
        <f>IF('Fun Patches'!Q42="A","A","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ZcAQdpmZ0wUh9krPasVb3HAjH9G+SzdgJXvoCJOukQA7dkBjbEwbmnO1hqC+WJyxJrDpyDudBz4kvDDH5rSUYw==" saltValue="lrdLKPls3xFen0SYlMaJYQ=="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0:S70"/>
    <mergeCell ref="Q71:S71"/>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366"/>
  <sheetViews>
    <sheetView showGridLines="0" zoomScale="90" zoomScaleNormal="90" workbookViewId="0">
      <selection activeCell="G74" sqref="G74"/>
    </sheetView>
  </sheetViews>
  <sheetFormatPr defaultColWidth="9.140625" defaultRowHeight="12.75" x14ac:dyDescent="0.2"/>
  <cols>
    <col min="1" max="1" width="2.7109375" style="278" customWidth="1"/>
    <col min="2" max="2" width="30.7109375" style="278" bestFit="1" customWidth="1"/>
    <col min="3" max="4" width="2.5703125" style="278" customWidth="1"/>
    <col min="5" max="5" width="2.7109375" style="278" bestFit="1" customWidth="1"/>
    <col min="6" max="6" width="30.28515625" style="278" customWidth="1"/>
    <col min="7" max="7" width="3" style="278" customWidth="1"/>
    <col min="8" max="8" width="3.140625" style="278" customWidth="1"/>
    <col min="9" max="9" width="2" style="278" customWidth="1"/>
    <col min="10" max="10" width="30.28515625" style="278" customWidth="1"/>
    <col min="11" max="11" width="3" style="278" customWidth="1"/>
    <col min="12" max="12" width="3.140625" style="278" customWidth="1"/>
    <col min="13" max="13" width="2" style="278" customWidth="1"/>
    <col min="14" max="14" width="30.28515625" style="278" customWidth="1"/>
    <col min="15" max="16" width="3" style="278" customWidth="1"/>
    <col min="17" max="17" width="2.7109375" style="278" customWidth="1"/>
    <col min="18" max="18" width="30.5703125" style="278" customWidth="1"/>
    <col min="19" max="19" width="2.7109375" style="278" customWidth="1"/>
    <col min="20" max="16384" width="9.140625" style="278"/>
  </cols>
  <sheetData>
    <row r="1" spans="1:21" ht="21" customHeight="1" x14ac:dyDescent="0.35">
      <c r="A1" s="506" t="str">
        <f ca="1">MID(CELL("filename",A1),FIND(IF(ISERROR(FIND("]",CELL("filename",A1))),"$","]"),CELL("filename",A1))+1,256)</f>
        <v>Brownie 15</v>
      </c>
      <c r="B1" s="507"/>
      <c r="C1" s="507"/>
      <c r="D1" s="346"/>
      <c r="E1" s="508" t="s">
        <v>414</v>
      </c>
      <c r="F1" s="511"/>
      <c r="G1" s="511"/>
      <c r="I1" s="508" t="s">
        <v>414</v>
      </c>
      <c r="J1" s="508"/>
      <c r="K1" s="508"/>
      <c r="M1" s="508" t="s">
        <v>414</v>
      </c>
      <c r="N1" s="508"/>
      <c r="O1" s="508"/>
      <c r="Q1" s="508" t="s">
        <v>414</v>
      </c>
      <c r="R1" s="508"/>
      <c r="S1" s="508"/>
      <c r="T1" s="526" t="s">
        <v>726</v>
      </c>
      <c r="U1" s="526"/>
    </row>
    <row r="2" spans="1:21" s="279" customFormat="1" ht="13.5" thickBot="1" x14ac:dyDescent="0.25">
      <c r="A2" s="101"/>
      <c r="B2" s="124"/>
      <c r="C2" s="277" t="s">
        <v>86</v>
      </c>
      <c r="D2" s="124"/>
      <c r="E2" s="489" t="str">
        <f>Badges!B52</f>
        <v>Dancer</v>
      </c>
      <c r="F2" s="490"/>
      <c r="G2" s="490"/>
      <c r="H2" s="278"/>
      <c r="I2" s="489" t="str">
        <f>Badges!B122</f>
        <v>Potter</v>
      </c>
      <c r="J2" s="490"/>
      <c r="K2" s="490"/>
      <c r="L2" s="278"/>
      <c r="M2" s="489" t="str">
        <f>Badges!B191</f>
        <v>Hiker</v>
      </c>
      <c r="N2" s="490"/>
      <c r="O2" s="490"/>
      <c r="Q2" s="489" t="str">
        <f>Badges!B261</f>
        <v>Pets</v>
      </c>
      <c r="R2" s="490"/>
      <c r="S2" s="490"/>
      <c r="T2" s="526"/>
      <c r="U2" s="526"/>
    </row>
    <row r="3" spans="1:21" x14ac:dyDescent="0.2">
      <c r="A3" s="530" t="s">
        <v>415</v>
      </c>
      <c r="B3" s="531"/>
      <c r="C3" s="328">
        <f>INT(COUNTIF(C5:C21,"C"))+INT(COUNTIF(C73:C85,"C"))</f>
        <v>0</v>
      </c>
      <c r="E3" s="280">
        <v>2</v>
      </c>
      <c r="F3" s="283" t="str">
        <f>Badges!C57</f>
        <v>Try a new dance</v>
      </c>
      <c r="G3" s="294"/>
      <c r="I3" s="280">
        <v>3</v>
      </c>
      <c r="J3" s="283" t="str">
        <f>Badges!C131</f>
        <v>Make a simple pot</v>
      </c>
      <c r="K3" s="294"/>
      <c r="M3" s="280">
        <v>4</v>
      </c>
      <c r="N3" s="283" t="str">
        <f>Badges!C204</f>
        <v>Pack a snack for energy</v>
      </c>
      <c r="O3" s="294"/>
      <c r="Q3" s="280">
        <v>5</v>
      </c>
      <c r="R3" s="283" t="str">
        <f>Badges!C278</f>
        <v>Feed a pet</v>
      </c>
      <c r="S3" s="294"/>
      <c r="T3" s="526"/>
      <c r="U3" s="526"/>
    </row>
    <row r="4" spans="1:21" x14ac:dyDescent="0.2">
      <c r="A4" s="505" t="str">
        <f>Summary!A4</f>
        <v>It's Your World -- Change It!</v>
      </c>
      <c r="B4" s="505"/>
      <c r="C4" s="505"/>
      <c r="E4" s="280"/>
      <c r="F4" s="283" t="str">
        <f>Badges!C58</f>
        <v>Do some famous moves</v>
      </c>
      <c r="G4" s="281" t="str">
        <f>IF(Badges!R58="A","A"," ")</f>
        <v xml:space="preserve"> </v>
      </c>
      <c r="I4" s="280"/>
      <c r="J4" s="283" t="str">
        <f>Badges!C132</f>
        <v>Make a pinch pot</v>
      </c>
      <c r="K4" s="281" t="str">
        <f>IF(Badges!R132="A","A"," ")</f>
        <v xml:space="preserve"> </v>
      </c>
      <c r="M4" s="280"/>
      <c r="N4" s="283" t="str">
        <f>Badges!C205</f>
        <v>GORP</v>
      </c>
      <c r="O4" s="281" t="str">
        <f>IF(Badges!R205="A","A"," ")</f>
        <v xml:space="preserve"> </v>
      </c>
      <c r="Q4" s="280"/>
      <c r="R4" s="283" t="str">
        <f>Badges!C279</f>
        <v>If you have a pet of your own, make</v>
      </c>
      <c r="S4" s="281" t="str">
        <f>IF(Badges!R279="A","A"," ")</f>
        <v xml:space="preserve"> </v>
      </c>
      <c r="T4" s="526"/>
      <c r="U4" s="526"/>
    </row>
    <row r="5" spans="1:21" ht="12.75" customHeight="1" x14ac:dyDescent="0.2">
      <c r="A5" s="514" t="str">
        <f>Summary!A5</f>
        <v>Computer Expert</v>
      </c>
      <c r="B5" s="515"/>
      <c r="C5" s="330" t="str">
        <f>IF(Badges!R28="C","C",IF(Badges!R28="P","P",""))</f>
        <v/>
      </c>
      <c r="E5" s="280"/>
      <c r="F5" s="283" t="str">
        <f>Badges!C59</f>
        <v>Ask a dancer for help</v>
      </c>
      <c r="G5" s="281" t="str">
        <f>IF(Badges!R59="A","A"," ")</f>
        <v xml:space="preserve"> </v>
      </c>
      <c r="I5" s="280"/>
      <c r="J5" s="283" t="str">
        <f>Badges!C133</f>
        <v>Make a coil pot</v>
      </c>
      <c r="K5" s="281" t="str">
        <f>IF(Badges!R133="A","A"," ")</f>
        <v xml:space="preserve"> </v>
      </c>
      <c r="M5" s="280"/>
      <c r="N5" s="283" t="str">
        <f>Badges!C206</f>
        <v>Make a "walking salad"</v>
      </c>
      <c r="O5" s="281" t="str">
        <f>IF(Badges!R206="A","A"," ")</f>
        <v xml:space="preserve"> </v>
      </c>
      <c r="Q5" s="280"/>
      <c r="R5" s="283" t="str">
        <f>Badges!C280</f>
        <v>Volunteer to feed someone else's</v>
      </c>
      <c r="S5" s="281" t="str">
        <f>IF(Badges!R280="A","A"," ")</f>
        <v xml:space="preserve"> </v>
      </c>
      <c r="T5" s="526"/>
      <c r="U5" s="526"/>
    </row>
    <row r="6" spans="1:21" ht="12.75" customHeight="1" x14ac:dyDescent="0.2">
      <c r="A6" s="503" t="str">
        <f>Summary!A6</f>
        <v>My Best Self</v>
      </c>
      <c r="B6" s="504"/>
      <c r="C6" s="282" t="str">
        <f>IF(Badges!R51="C","C",IF(Badges!R51="P","P",""))</f>
        <v/>
      </c>
      <c r="E6" s="280"/>
      <c r="F6" s="283" t="str">
        <f>Badges!C60</f>
        <v>Try "dancersise"</v>
      </c>
      <c r="G6" s="281" t="str">
        <f>IF(Badges!R60="A","A"," ")</f>
        <v xml:space="preserve"> </v>
      </c>
      <c r="I6" s="280"/>
      <c r="J6" s="283" t="str">
        <f>Badges!C134</f>
        <v>Make a slab pot</v>
      </c>
      <c r="K6" s="281" t="str">
        <f>IF(Badges!R134="A","A"," ")</f>
        <v xml:space="preserve"> </v>
      </c>
      <c r="M6" s="280"/>
      <c r="N6" s="283" t="str">
        <f>Badges!C207</f>
        <v>Bring a "nose-bag lunch"</v>
      </c>
      <c r="O6" s="281" t="str">
        <f>IF(Badges!R207="A","A"," ")</f>
        <v xml:space="preserve"> </v>
      </c>
      <c r="Q6" s="280"/>
      <c r="R6" s="283" t="str">
        <f>Badges!C281</f>
        <v>Make a pet budget for two pets</v>
      </c>
      <c r="S6" s="281" t="str">
        <f>IF(Badges!R281="A","A"," ")</f>
        <v xml:space="preserve"> </v>
      </c>
      <c r="T6" s="526"/>
      <c r="U6" s="526"/>
    </row>
    <row r="7" spans="1:21" x14ac:dyDescent="0.2">
      <c r="A7" s="503" t="str">
        <f>Summary!A7</f>
        <v>Dancer</v>
      </c>
      <c r="B7" s="504"/>
      <c r="C7" s="282" t="str">
        <f>IF(Badges!R74="C","C",IF(Badges!R74="P","P",""))</f>
        <v/>
      </c>
      <c r="E7" s="280">
        <v>3</v>
      </c>
      <c r="F7" s="283" t="str">
        <f>Badges!C61</f>
        <v>Take to the floor like a dancer</v>
      </c>
      <c r="G7" s="294"/>
      <c r="I7" s="280">
        <v>4</v>
      </c>
      <c r="J7" s="283" t="str">
        <f>Badges!C135</f>
        <v>Make an art piece</v>
      </c>
      <c r="K7" s="294"/>
      <c r="M7" s="280">
        <v>5</v>
      </c>
      <c r="N7" s="283" t="str">
        <f>Badges!C208</f>
        <v>Go on your hike!</v>
      </c>
      <c r="O7" s="294"/>
      <c r="Q7" s="489" t="str">
        <f>Badges!B284</f>
        <v>Making Games</v>
      </c>
      <c r="R7" s="490"/>
      <c r="S7" s="490"/>
    </row>
    <row r="8" spans="1:21" x14ac:dyDescent="0.2">
      <c r="A8" s="503" t="str">
        <f>Summary!A8</f>
        <v>Home Scientist</v>
      </c>
      <c r="B8" s="504"/>
      <c r="C8" s="282" t="str">
        <f>IF(Badges!R97="C","C",IF(Badges!R97="P","P",""))</f>
        <v/>
      </c>
      <c r="E8" s="280"/>
      <c r="F8" s="283" t="str">
        <f>Badges!C62</f>
        <v>Head to the studio</v>
      </c>
      <c r="G8" s="281" t="str">
        <f>IF(Badges!R62="A","A"," ")</f>
        <v xml:space="preserve"> </v>
      </c>
      <c r="I8" s="280"/>
      <c r="J8" s="283" t="str">
        <f>Badges!C136</f>
        <v>Decorate a tile</v>
      </c>
      <c r="K8" s="281" t="str">
        <f>IF(Badges!R136="A","A"," ")</f>
        <v xml:space="preserve"> </v>
      </c>
      <c r="M8" s="280"/>
      <c r="N8" s="283" t="str">
        <f>Badges!C209</f>
        <v>Have a scavenger hunt</v>
      </c>
      <c r="O8" s="281" t="str">
        <f>IF(Badges!R209="A","A"," ")</f>
        <v xml:space="preserve"> </v>
      </c>
      <c r="Q8" s="280">
        <v>1</v>
      </c>
      <c r="R8" s="283" t="str">
        <f>Badges!C285</f>
        <v>Try a scavenger hunt</v>
      </c>
      <c r="S8" s="294"/>
    </row>
    <row r="9" spans="1:21" x14ac:dyDescent="0.2">
      <c r="A9" s="512" t="str">
        <f>Summary!A9</f>
        <v>My Family Story</v>
      </c>
      <c r="B9" s="513"/>
      <c r="C9" s="329" t="str">
        <f>IF(Badges!R120="C","C",IF(Badges!R120="P","P",""))</f>
        <v/>
      </c>
      <c r="E9" s="280"/>
      <c r="F9" s="283" t="str">
        <f>Badges!C63</f>
        <v>Team up with an adult to find</v>
      </c>
      <c r="G9" s="281" t="str">
        <f>IF(Badges!R63="A","A"," ")</f>
        <v xml:space="preserve"> </v>
      </c>
      <c r="I9" s="280"/>
      <c r="J9" s="283" t="str">
        <f>Badges!C137</f>
        <v>Make a pinch or slab sculpture</v>
      </c>
      <c r="K9" s="281" t="str">
        <f>IF(Badges!R137="A","A"," ")</f>
        <v xml:space="preserve"> </v>
      </c>
      <c r="M9" s="280"/>
      <c r="N9" s="283" t="str">
        <f>Badges!C210</f>
        <v>Play "I Spy"</v>
      </c>
      <c r="O9" s="281" t="str">
        <f>IF(Badges!R210="A","A"," ")</f>
        <v xml:space="preserve"> </v>
      </c>
      <c r="Q9" s="280"/>
      <c r="R9" s="283" t="str">
        <f>Badges!C286</f>
        <v>Find it</v>
      </c>
      <c r="S9" s="281" t="str">
        <f>IF(Badges!R286="A","A"," ")</f>
        <v xml:space="preserve"> </v>
      </c>
    </row>
    <row r="10" spans="1:21" x14ac:dyDescent="0.2">
      <c r="A10" s="505" t="str">
        <f>Summary!A10</f>
        <v>It's Your Planet -- Love It!</v>
      </c>
      <c r="B10" s="505"/>
      <c r="C10" s="505"/>
      <c r="E10" s="280"/>
      <c r="F10" s="283" t="str">
        <f>Badges!C64</f>
        <v>Pretend you're a Girl Scout</v>
      </c>
      <c r="G10" s="281" t="str">
        <f>IF(Badges!R64="A","A"," ")</f>
        <v xml:space="preserve"> </v>
      </c>
      <c r="I10" s="280"/>
      <c r="J10" s="283" t="str">
        <f>Badges!C138</f>
        <v>Make beads for jewelry</v>
      </c>
      <c r="K10" s="281" t="str">
        <f>IF(Badges!R138="A","A"," ")</f>
        <v xml:space="preserve"> </v>
      </c>
      <c r="M10" s="280"/>
      <c r="N10" s="283" t="str">
        <f>Badges!C211</f>
        <v>Do a detective hike</v>
      </c>
      <c r="O10" s="281" t="str">
        <f>IF(Badges!R211="A","A"," ")</f>
        <v xml:space="preserve"> </v>
      </c>
      <c r="Q10" s="280"/>
      <c r="R10" s="283" t="str">
        <f>Badges!C287</f>
        <v>See it</v>
      </c>
      <c r="S10" s="281" t="str">
        <f>IF(Badges!R287="A","A"," ")</f>
        <v xml:space="preserve"> </v>
      </c>
    </row>
    <row r="11" spans="1:21" x14ac:dyDescent="0.2">
      <c r="A11" s="514" t="str">
        <f>Summary!A11</f>
        <v>Potter</v>
      </c>
      <c r="B11" s="515"/>
      <c r="C11" s="330" t="str">
        <f>IF(Badges!R144="C","C",IF(Badges!R144="P","P",""))</f>
        <v/>
      </c>
      <c r="E11" s="280">
        <v>4</v>
      </c>
      <c r="F11" s="283" t="str">
        <f>Badges!C65</f>
        <v>Make up your own dance</v>
      </c>
      <c r="G11" s="294"/>
      <c r="I11" s="280">
        <v>5</v>
      </c>
      <c r="J11" s="283" t="str">
        <f>Badges!C139</f>
        <v>Paint and glaze!</v>
      </c>
      <c r="K11" s="294"/>
      <c r="M11" s="489" t="str">
        <f>Badges!B214</f>
        <v>My Great Day</v>
      </c>
      <c r="N11" s="490"/>
      <c r="O11" s="490"/>
      <c r="Q11" s="280"/>
      <c r="R11" s="283" t="str">
        <f>Badges!C288</f>
        <v>Touch it</v>
      </c>
      <c r="S11" s="281" t="str">
        <f>IF(Badges!R288="A","A"," ")</f>
        <v xml:space="preserve"> </v>
      </c>
    </row>
    <row r="12" spans="1:21" x14ac:dyDescent="0.2">
      <c r="A12" s="503" t="str">
        <f>Summary!A12</f>
        <v>Household Elf</v>
      </c>
      <c r="B12" s="504"/>
      <c r="C12" s="282" t="str">
        <f>IF(Badges!R167="C","C",IF(Badges!R167="P","P",""))</f>
        <v/>
      </c>
      <c r="E12" s="280"/>
      <c r="F12" s="283" t="str">
        <f>Badges!C66</f>
        <v>Create a special-occasion dance</v>
      </c>
      <c r="G12" s="281" t="str">
        <f>IF(Badges!R66="A","A"," ")</f>
        <v xml:space="preserve"> </v>
      </c>
      <c r="I12" s="280"/>
      <c r="J12" s="283" t="str">
        <f>Badges!C140</f>
        <v>Dip your pottery</v>
      </c>
      <c r="K12" s="281" t="str">
        <f>IF(Badges!R140="A","A"," ")</f>
        <v xml:space="preserve"> </v>
      </c>
      <c r="M12" s="280">
        <v>1</v>
      </c>
      <c r="N12" s="283" t="str">
        <f>Badges!C215</f>
        <v>Start your day right</v>
      </c>
      <c r="O12" s="294"/>
      <c r="Q12" s="280">
        <v>2</v>
      </c>
      <c r="R12" s="283" t="str">
        <f>Badges!C289</f>
        <v>Make up a mystery game</v>
      </c>
      <c r="S12" s="294"/>
    </row>
    <row r="13" spans="1:21" x14ac:dyDescent="0.2">
      <c r="A13" s="503" t="str">
        <f>Summary!A13</f>
        <v>Senses</v>
      </c>
      <c r="B13" s="504"/>
      <c r="C13" s="282" t="str">
        <f>IF(Badges!R190="C","C",IF(Badges!R190="P","P",""))</f>
        <v/>
      </c>
      <c r="E13" s="280"/>
      <c r="F13" s="283" t="str">
        <f>Badges!C67</f>
        <v>Use dance to tell a story</v>
      </c>
      <c r="G13" s="281" t="str">
        <f>IF(Badges!R67="A","A"," ")</f>
        <v xml:space="preserve"> </v>
      </c>
      <c r="I13" s="280"/>
      <c r="J13" s="283" t="str">
        <f>Badges!C141</f>
        <v>Paint on glaze</v>
      </c>
      <c r="K13" s="281" t="str">
        <f>IF(Badges!R141="A","A"," ")</f>
        <v xml:space="preserve"> </v>
      </c>
      <c r="M13" s="280"/>
      <c r="N13" s="283" t="str">
        <f>Badges!C216</f>
        <v>Set your alarm</v>
      </c>
      <c r="O13" s="281" t="str">
        <f>IF(Badges!R216="A","A"," ")</f>
        <v xml:space="preserve"> </v>
      </c>
      <c r="Q13" s="280"/>
      <c r="R13" s="283" t="str">
        <f>Badges!C290</f>
        <v>Get a clue</v>
      </c>
      <c r="S13" s="281" t="str">
        <f>IF(Badges!R290="A","A"," ")</f>
        <v xml:space="preserve"> </v>
      </c>
    </row>
    <row r="14" spans="1:21" x14ac:dyDescent="0.2">
      <c r="A14" s="503" t="str">
        <f>Summary!A14</f>
        <v>Hiker</v>
      </c>
      <c r="B14" s="504"/>
      <c r="C14" s="282" t="str">
        <f>IF(Badges!R213="C","C",IF(Badges!R213="P","P",""))</f>
        <v/>
      </c>
      <c r="E14" s="280"/>
      <c r="F14" s="283" t="str">
        <f>Badges!C68</f>
        <v>Make up a dance to your favorite</v>
      </c>
      <c r="G14" s="281" t="str">
        <f>IF(Badges!R68="A","A"," ")</f>
        <v xml:space="preserve"> </v>
      </c>
      <c r="I14" s="280"/>
      <c r="J14" s="283" t="str">
        <f>Badges!C142</f>
        <v>Sponge paint your pottery</v>
      </c>
      <c r="K14" s="281" t="str">
        <f>IF(Badges!R142="A","A"," ")</f>
        <v xml:space="preserve"> </v>
      </c>
      <c r="M14" s="280"/>
      <c r="N14" s="283" t="str">
        <f>Badges!C217</f>
        <v>Lay out your clothes</v>
      </c>
      <c r="O14" s="281" t="str">
        <f>IF(Badges!R217="A","A"," ")</f>
        <v xml:space="preserve"> </v>
      </c>
      <c r="Q14" s="280"/>
      <c r="R14" s="283" t="str">
        <f>Badges!C291</f>
        <v>Mystery box</v>
      </c>
      <c r="S14" s="281" t="str">
        <f>IF(Badges!R291="A","A"," ")</f>
        <v xml:space="preserve"> </v>
      </c>
    </row>
    <row r="15" spans="1:21" x14ac:dyDescent="0.2">
      <c r="A15" s="512" t="str">
        <f>Summary!A15</f>
        <v>My Great Day</v>
      </c>
      <c r="B15" s="513"/>
      <c r="C15" s="329" t="str">
        <f>IF(Badges!R236="C","C",IF(Badges!R236="P","P",""))</f>
        <v/>
      </c>
      <c r="E15" s="280">
        <v>5</v>
      </c>
      <c r="F15" s="283" t="str">
        <f>Badges!C69</f>
        <v>Show your moves</v>
      </c>
      <c r="G15" s="294"/>
      <c r="I15" s="489" t="str">
        <f>Badges!B145</f>
        <v>Household Elf</v>
      </c>
      <c r="J15" s="490"/>
      <c r="K15" s="490"/>
      <c r="M15" s="280"/>
      <c r="N15" s="283" t="str">
        <f>Badges!C218</f>
        <v>Make your bed</v>
      </c>
      <c r="O15" s="281" t="str">
        <f>IF(Badges!R218="A","A"," ")</f>
        <v xml:space="preserve"> </v>
      </c>
      <c r="Q15" s="280"/>
      <c r="R15" s="283" t="str">
        <f>Badges!C292</f>
        <v>Who's who</v>
      </c>
      <c r="S15" s="281" t="str">
        <f>IF(Badges!R292="A","A"," ")</f>
        <v xml:space="preserve"> </v>
      </c>
    </row>
    <row r="16" spans="1:21" x14ac:dyDescent="0.2">
      <c r="A16" s="505" t="str">
        <f>Summary!A16</f>
        <v>It's Your Story -- Tell It!</v>
      </c>
      <c r="B16" s="505"/>
      <c r="C16" s="505"/>
      <c r="E16" s="280"/>
      <c r="F16" s="283" t="str">
        <f>Badges!C70</f>
        <v>Throw a dance party</v>
      </c>
      <c r="G16" s="281" t="str">
        <f>IF(Badges!R70="A","A"," ")</f>
        <v xml:space="preserve"> </v>
      </c>
      <c r="I16" s="280">
        <v>1</v>
      </c>
      <c r="J16" s="283" t="str">
        <f>Badges!C146</f>
        <v>Save energy</v>
      </c>
      <c r="K16" s="294"/>
      <c r="M16" s="280">
        <v>2</v>
      </c>
      <c r="N16" s="283" t="str">
        <f>Badges!C219</f>
        <v>Sort out your stuff</v>
      </c>
      <c r="O16" s="294"/>
      <c r="Q16" s="280">
        <v>3</v>
      </c>
      <c r="R16" s="283" t="str">
        <f>Badges!C293</f>
        <v>Create a party game</v>
      </c>
      <c r="S16" s="294"/>
    </row>
    <row r="17" spans="1:19" x14ac:dyDescent="0.2">
      <c r="A17" s="514" t="str">
        <f>Summary!A17</f>
        <v>Letterboxer</v>
      </c>
      <c r="B17" s="515"/>
      <c r="C17" s="330" t="str">
        <f>IF(Badges!R260="C","C",IF(Badges!R260="P","P",""))</f>
        <v/>
      </c>
      <c r="E17" s="280"/>
      <c r="F17" s="283" t="str">
        <f>Badges!C71</f>
        <v>Perform a dance show for your</v>
      </c>
      <c r="G17" s="281" t="str">
        <f>IF(Badges!R71="A","A"," ")</f>
        <v xml:space="preserve"> </v>
      </c>
      <c r="I17" s="280"/>
      <c r="J17" s="283" t="str">
        <f>Badges!C147</f>
        <v>Be a light-saver</v>
      </c>
      <c r="K17" s="281" t="str">
        <f>IF(Badges!R146="A","A"," ")</f>
        <v xml:space="preserve"> </v>
      </c>
      <c r="M17" s="280"/>
      <c r="N17" s="283" t="str">
        <f>Badges!C220</f>
        <v>Sort your school supplies</v>
      </c>
      <c r="O17" s="281" t="str">
        <f>IF(Badges!R220="A","A"," ")</f>
        <v xml:space="preserve"> </v>
      </c>
      <c r="Q17" s="280"/>
      <c r="R17" s="283" t="str">
        <f>Badges!C294</f>
        <v>Pin the tail on…</v>
      </c>
      <c r="S17" s="281" t="str">
        <f>IF(Badges!R294="A","A"," ")</f>
        <v xml:space="preserve"> </v>
      </c>
    </row>
    <row r="18" spans="1:19" x14ac:dyDescent="0.2">
      <c r="A18" s="503" t="str">
        <f>Summary!A18</f>
        <v>Pets</v>
      </c>
      <c r="B18" s="504"/>
      <c r="C18" s="282" t="str">
        <f>IF(Badges!R283="C","C",IF(Badges!R283="P","P",""))</f>
        <v/>
      </c>
      <c r="E18" s="280"/>
      <c r="F18" s="283" t="str">
        <f>Badges!C72</f>
        <v>Perform a dance for your family</v>
      </c>
      <c r="G18" s="281" t="str">
        <f>IF(Badges!R72="A","A"," ")</f>
        <v xml:space="preserve"> </v>
      </c>
      <c r="I18" s="280"/>
      <c r="J18" s="283" t="str">
        <f>Badges!C148</f>
        <v>Go on an energy scavenger hunt</v>
      </c>
      <c r="K18" s="281" t="str">
        <f>IF(Badges!R147="A","A"," ")</f>
        <v xml:space="preserve"> </v>
      </c>
      <c r="M18" s="280"/>
      <c r="N18" s="283" t="str">
        <f>Badges!C221</f>
        <v>Make and label play-stuff bins</v>
      </c>
      <c r="O18" s="281" t="str">
        <f>IF(Badges!R221="A","A"," ")</f>
        <v xml:space="preserve"> </v>
      </c>
      <c r="Q18" s="280"/>
      <c r="R18" s="283" t="str">
        <f>Badges!C295</f>
        <v>Heat things up</v>
      </c>
      <c r="S18" s="281" t="str">
        <f>IF(Badges!R295="A","A"," ")</f>
        <v xml:space="preserve"> </v>
      </c>
    </row>
    <row r="19" spans="1:19" x14ac:dyDescent="0.2">
      <c r="A19" s="503" t="str">
        <f>Summary!A19</f>
        <v>Making Games</v>
      </c>
      <c r="B19" s="504"/>
      <c r="C19" s="282" t="str">
        <f>IF(Badges!R306="C","C",IF(Badges!R306="P","P",""))</f>
        <v/>
      </c>
      <c r="E19" s="489" t="str">
        <f>Badges!B75</f>
        <v>Home Scientist</v>
      </c>
      <c r="F19" s="490"/>
      <c r="G19" s="490"/>
      <c r="I19" s="280"/>
      <c r="J19" s="283" t="str">
        <f>Badges!C149</f>
        <v>Find out about three ways to use</v>
      </c>
      <c r="K19" s="281" t="str">
        <f>IF(Badges!R148="A","A"," ")</f>
        <v xml:space="preserve"> </v>
      </c>
      <c r="M19" s="280"/>
      <c r="N19" s="283" t="str">
        <f>Badges!C222</f>
        <v>Organize your clothes</v>
      </c>
      <c r="O19" s="281" t="str">
        <f>IF(Badges!R222="A","A"," ")</f>
        <v xml:space="preserve"> </v>
      </c>
      <c r="Q19" s="280"/>
      <c r="R19" s="283" t="str">
        <f>Badges!C296</f>
        <v>Race day</v>
      </c>
      <c r="S19" s="281" t="str">
        <f>IF(Badges!R296="A","A"," ")</f>
        <v xml:space="preserve"> </v>
      </c>
    </row>
    <row r="20" spans="1:19" x14ac:dyDescent="0.2">
      <c r="A20" s="503" t="str">
        <f>Summary!A20</f>
        <v>Inventor</v>
      </c>
      <c r="B20" s="504"/>
      <c r="C20" s="282" t="str">
        <f>IF(Badges!R329="C","C",IF(Badges!R329="P","P",""))</f>
        <v/>
      </c>
      <c r="E20" s="280">
        <v>1</v>
      </c>
      <c r="F20" s="283" t="str">
        <f>Badges!C76</f>
        <v>Be a kitchen chemist</v>
      </c>
      <c r="G20" s="294"/>
      <c r="I20" s="280">
        <v>2</v>
      </c>
      <c r="J20" s="283" t="str">
        <f>Badges!C150</f>
        <v>Save water</v>
      </c>
      <c r="K20" s="294"/>
      <c r="M20" s="280">
        <v>3</v>
      </c>
      <c r="N20" s="283" t="str">
        <f>Badges!C223</f>
        <v>Make homework a breeze</v>
      </c>
      <c r="O20" s="294"/>
      <c r="Q20" s="280">
        <v>4</v>
      </c>
      <c r="R20" s="283" t="str">
        <f>Badges!C297</f>
        <v>Change the rules</v>
      </c>
      <c r="S20" s="294"/>
    </row>
    <row r="21" spans="1:19" x14ac:dyDescent="0.2">
      <c r="A21" s="503" t="str">
        <f>Summary!A21</f>
        <v>Making Friends</v>
      </c>
      <c r="B21" s="504"/>
      <c r="C21" s="282" t="str">
        <f>IF(Badges!R352="C","C",IF(Badges!R352="P","P",""))</f>
        <v/>
      </c>
      <c r="E21" s="280"/>
      <c r="F21" s="283" t="str">
        <f>Badges!C77</f>
        <v>Make a salad dressing</v>
      </c>
      <c r="G21" s="281" t="str">
        <f>IF(Badges!R77="A","A"," ")</f>
        <v xml:space="preserve"> </v>
      </c>
      <c r="I21" s="280"/>
      <c r="J21" s="283" t="str">
        <f>Badges!C151</f>
        <v>Use less water by taking shorter</v>
      </c>
      <c r="K21" s="281" t="str">
        <f>IF(Badges!R150="A","A"," ")</f>
        <v xml:space="preserve"> </v>
      </c>
      <c r="M21" s="280"/>
      <c r="N21" s="283" t="str">
        <f>Badges!C224</f>
        <v>Create your own homework space</v>
      </c>
      <c r="O21" s="281" t="str">
        <f>IF(Badges!R224="A","A"," ")</f>
        <v xml:space="preserve"> </v>
      </c>
      <c r="Q21" s="280"/>
      <c r="R21" s="283" t="str">
        <f>Badges!C298</f>
        <v>You're It</v>
      </c>
      <c r="S21" s="281" t="str">
        <f>IF(Badges!R298="A","A"," ")</f>
        <v xml:space="preserve"> </v>
      </c>
    </row>
    <row r="22" spans="1:19" x14ac:dyDescent="0.2">
      <c r="A22" s="217"/>
      <c r="B22" s="327"/>
      <c r="C22" s="296"/>
      <c r="E22" s="280"/>
      <c r="F22" s="283" t="str">
        <f>Badges!C78</f>
        <v>Grow rock candy</v>
      </c>
      <c r="G22" s="281" t="str">
        <f>IF(Badges!R78="A","A"," ")</f>
        <v xml:space="preserve"> </v>
      </c>
      <c r="I22" s="280"/>
      <c r="J22" s="283" t="str">
        <f>Badges!C152</f>
        <v>Turn off the faucet when brushing</v>
      </c>
      <c r="K22" s="281" t="str">
        <f>IF(Badges!R151="A","A"," ")</f>
        <v xml:space="preserve"> </v>
      </c>
      <c r="M22" s="280"/>
      <c r="N22" s="283" t="str">
        <f>Badges!C225</f>
        <v>Make a homework station</v>
      </c>
      <c r="O22" s="281" t="str">
        <f>IF(Badges!R225="A","A"," ")</f>
        <v xml:space="preserve"> </v>
      </c>
      <c r="Q22" s="280"/>
      <c r="R22" s="283" t="str">
        <f>Badges!C299</f>
        <v>Duck, Duck, "Moo"-se</v>
      </c>
      <c r="S22" s="281" t="str">
        <f>IF(Badges!R299="A","A"," ")</f>
        <v xml:space="preserve"> </v>
      </c>
    </row>
    <row r="23" spans="1:19" x14ac:dyDescent="0.2">
      <c r="A23" s="489" t="str">
        <f>Badges!B6</f>
        <v>Computer Expert</v>
      </c>
      <c r="B23" s="490"/>
      <c r="C23" s="490"/>
      <c r="E23" s="280"/>
      <c r="F23" s="283" t="str">
        <f>Badges!C79</f>
        <v>Make your own ice cream</v>
      </c>
      <c r="G23" s="281" t="str">
        <f>IF(Badges!R79="A","A"," ")</f>
        <v xml:space="preserve"> </v>
      </c>
      <c r="I23" s="280"/>
      <c r="J23" s="283" t="str">
        <f>Badges!C153</f>
        <v>Find three ways to save water</v>
      </c>
      <c r="K23" s="281" t="str">
        <f>IF(Badges!R152="A","A"," ")</f>
        <v xml:space="preserve"> </v>
      </c>
      <c r="M23" s="280"/>
      <c r="N23" s="283" t="str">
        <f>Badges!C226</f>
        <v>Make a homework schedule</v>
      </c>
      <c r="O23" s="281" t="str">
        <f>IF(Badges!R226="A","A"," ")</f>
        <v xml:space="preserve"> </v>
      </c>
      <c r="Q23" s="280"/>
      <c r="R23" s="283" t="str">
        <f>Badges!C300</f>
        <v>Hop to it</v>
      </c>
      <c r="S23" s="281" t="str">
        <f>IF(Badges!R300="A","A"," ")</f>
        <v xml:space="preserve"> </v>
      </c>
    </row>
    <row r="24" spans="1:19" x14ac:dyDescent="0.2">
      <c r="A24" s="280">
        <v>1</v>
      </c>
      <c r="B24" s="283" t="str">
        <f>Badges!C7</f>
        <v>Paint or draw with an art program</v>
      </c>
      <c r="C24" s="294"/>
      <c r="E24" s="280">
        <v>2</v>
      </c>
      <c r="F24" s="283" t="str">
        <f>Badges!C80</f>
        <v>Create static electricity</v>
      </c>
      <c r="G24" s="294"/>
      <c r="I24" s="280">
        <v>3</v>
      </c>
      <c r="J24" s="283" t="str">
        <f>Badges!C154</f>
        <v>Go natural</v>
      </c>
      <c r="K24" s="294"/>
      <c r="M24" s="280">
        <v>4</v>
      </c>
      <c r="N24" s="283" t="str">
        <f>Badges!C227</f>
        <v>Plan ahead</v>
      </c>
      <c r="O24" s="294"/>
      <c r="Q24" s="280">
        <v>5</v>
      </c>
      <c r="R24" s="283" t="str">
        <f>Badges!C301</f>
        <v>Invent a whole new sport</v>
      </c>
      <c r="S24" s="294"/>
    </row>
    <row r="25" spans="1:19" x14ac:dyDescent="0.2">
      <c r="A25" s="280"/>
      <c r="B25" s="283" t="str">
        <f>Badges!C8</f>
        <v>Paint a picture</v>
      </c>
      <c r="C25" s="281" t="str">
        <f>IF(Badges!R8="A","A"," ")</f>
        <v xml:space="preserve"> </v>
      </c>
      <c r="E25" s="280"/>
      <c r="F25" s="283" t="str">
        <f>Badges!C81</f>
        <v>Follow the balloon leader</v>
      </c>
      <c r="G25" s="281" t="str">
        <f>IF(Badges!R81="A","A"," ")</f>
        <v xml:space="preserve"> </v>
      </c>
      <c r="I25" s="280"/>
      <c r="J25" s="283" t="str">
        <f>Badges!C155</f>
        <v>Make a natural cleaner</v>
      </c>
      <c r="K25" s="281" t="str">
        <f>IF(Badges!R154="A","A"," ")</f>
        <v xml:space="preserve"> </v>
      </c>
      <c r="M25" s="280"/>
      <c r="N25" s="283" t="str">
        <f>Badges!C228</f>
        <v>Make a "special dates" calendar</v>
      </c>
      <c r="O25" s="281" t="str">
        <f>IF(Badges!R228="A","A"," ")</f>
        <v xml:space="preserve"> </v>
      </c>
      <c r="Q25" s="280"/>
      <c r="R25" s="283" t="str">
        <f>Badges!C302</f>
        <v>Queen of the court</v>
      </c>
      <c r="S25" s="281" t="str">
        <f>IF(Badges!R302="A","A"," ")</f>
        <v xml:space="preserve"> </v>
      </c>
    </row>
    <row r="26" spans="1:19" x14ac:dyDescent="0.2">
      <c r="A26" s="280"/>
      <c r="B26" s="283" t="str">
        <f>Badges!C9</f>
        <v>Create a cool card</v>
      </c>
      <c r="C26" s="281" t="str">
        <f>IF(Badges!R9="A","A"," ")</f>
        <v xml:space="preserve"> </v>
      </c>
      <c r="E26" s="280"/>
      <c r="F26" s="283" t="str">
        <f>Badges!C82</f>
        <v>Make pepper dance</v>
      </c>
      <c r="G26" s="281" t="str">
        <f>IF(Badges!R82="A","A"," ")</f>
        <v xml:space="preserve"> </v>
      </c>
      <c r="I26" s="280"/>
      <c r="J26" s="283" t="str">
        <f>Badges!C156</f>
        <v>Make a natural spray to use on</v>
      </c>
      <c r="K26" s="281" t="str">
        <f>IF(Badges!R155="A","A"," ")</f>
        <v xml:space="preserve"> </v>
      </c>
      <c r="M26" s="280"/>
      <c r="N26" s="283" t="str">
        <f>Badges!C229</f>
        <v>Make a family activities schedule</v>
      </c>
      <c r="O26" s="281" t="str">
        <f>IF(Badges!R229="A","A"," ")</f>
        <v xml:space="preserve"> </v>
      </c>
      <c r="Q26" s="280"/>
      <c r="R26" s="283" t="str">
        <f>Badges!C303</f>
        <v>Field of dreams</v>
      </c>
      <c r="S26" s="281" t="str">
        <f>IF(Badges!R303="A","A"," ")</f>
        <v xml:space="preserve"> </v>
      </c>
    </row>
    <row r="27" spans="1:19" x14ac:dyDescent="0.2">
      <c r="A27" s="280"/>
      <c r="B27" s="283" t="str">
        <f>Badges!C10</f>
        <v>Build a bookmark</v>
      </c>
      <c r="C27" s="281" t="str">
        <f>IF(Badges!R10="A","A"," ")</f>
        <v xml:space="preserve"> </v>
      </c>
      <c r="E27" s="280"/>
      <c r="F27" s="283" t="str">
        <f>Badges!C79</f>
        <v>Make your own ice cream</v>
      </c>
      <c r="G27" s="281" t="str">
        <f>IF(Badges!R83="A","A"," ")</f>
        <v xml:space="preserve"> </v>
      </c>
      <c r="I27" s="280"/>
      <c r="J27" s="283" t="str">
        <f>Badges!C157</f>
        <v>Take your own reusable bag to the</v>
      </c>
      <c r="K27" s="281" t="str">
        <f>IF(Badges!R156="A","A"," ")</f>
        <v xml:space="preserve"> </v>
      </c>
      <c r="M27" s="280"/>
      <c r="N27" s="283" t="str">
        <f>Badges!C230</f>
        <v>Be a family grocery helper</v>
      </c>
      <c r="O27" s="281" t="str">
        <f>IF(Badges!R230="A","A"," ")</f>
        <v xml:space="preserve"> </v>
      </c>
      <c r="Q27" s="280"/>
      <c r="R27" s="283" t="str">
        <f>Badges!C304</f>
        <v>The new ballpark</v>
      </c>
      <c r="S27" s="281" t="str">
        <f>IF(Badges!R304="A","A"," ")</f>
        <v xml:space="preserve"> </v>
      </c>
    </row>
    <row r="28" spans="1:19" x14ac:dyDescent="0.2">
      <c r="A28" s="280">
        <v>2</v>
      </c>
      <c r="B28" s="283" t="str">
        <f>Badges!C11</f>
        <v>Find some cool facts</v>
      </c>
      <c r="C28" s="294"/>
      <c r="E28" s="280">
        <v>3</v>
      </c>
      <c r="F28" s="283" t="str">
        <f>Badges!C84</f>
        <v>Dive into density</v>
      </c>
      <c r="G28" s="294"/>
      <c r="I28" s="280">
        <v>4</v>
      </c>
      <c r="J28" s="283" t="str">
        <f>Badges!C158</f>
        <v>Reuse or recycle</v>
      </c>
      <c r="K28" s="294"/>
      <c r="M28" s="280">
        <v>5</v>
      </c>
      <c r="N28" s="283" t="str">
        <f>Badges!C231</f>
        <v>Help others get organized</v>
      </c>
      <c r="O28" s="294"/>
      <c r="Q28" s="489" t="str">
        <f>Badges!B307</f>
        <v>Inventor</v>
      </c>
      <c r="R28" s="490"/>
      <c r="S28" s="490"/>
    </row>
    <row r="29" spans="1:19" x14ac:dyDescent="0.2">
      <c r="A29" s="280"/>
      <c r="B29" s="283" t="str">
        <f>Badges!C12</f>
        <v>All about animals</v>
      </c>
      <c r="C29" s="281" t="str">
        <f>IF(Badges!R12="A","A"," ")</f>
        <v xml:space="preserve"> </v>
      </c>
      <c r="E29" s="280"/>
      <c r="F29" s="283" t="str">
        <f>Badges!C85</f>
        <v>Eggs in salt water</v>
      </c>
      <c r="G29" s="281" t="str">
        <f>IF(Badges!R85="A","A"," ")</f>
        <v xml:space="preserve"> </v>
      </c>
      <c r="I29" s="280"/>
      <c r="J29" s="283" t="str">
        <f>Badges!C159</f>
        <v>How much trash can you stash</v>
      </c>
      <c r="K29" s="281" t="str">
        <f>IF(Badges!R158="A","A"," ")</f>
        <v xml:space="preserve"> </v>
      </c>
      <c r="M29" s="280"/>
      <c r="N29" s="283" t="str">
        <f>Badges!C232</f>
        <v>Organize a Girl Scout place</v>
      </c>
      <c r="O29" s="281" t="str">
        <f>IF(Badges!R232="A","A"," ")</f>
        <v xml:space="preserve"> </v>
      </c>
      <c r="Q29" s="280">
        <v>1</v>
      </c>
      <c r="R29" s="283" t="str">
        <f>Badges!C308</f>
        <v>Warm up your inventor's mind</v>
      </c>
      <c r="S29" s="294"/>
    </row>
    <row r="30" spans="1:19" x14ac:dyDescent="0.2">
      <c r="A30" s="280"/>
      <c r="B30" s="283" t="str">
        <f>Badges!C13</f>
        <v>Hometown history</v>
      </c>
      <c r="C30" s="281" t="str">
        <f>IF(Badges!R13="A","A"," ")</f>
        <v xml:space="preserve"> </v>
      </c>
      <c r="E30" s="280"/>
      <c r="F30" s="283" t="str">
        <f>Badges!C86</f>
        <v>Dancing raisins</v>
      </c>
      <c r="G30" s="281" t="str">
        <f>IF(Badges!R86="A","A"," ")</f>
        <v xml:space="preserve"> </v>
      </c>
      <c r="I30" s="280"/>
      <c r="J30" s="283" t="str">
        <f>Badges!C160</f>
        <v>Recycle plastic bags</v>
      </c>
      <c r="K30" s="281" t="str">
        <f>IF(Badges!R159="A","A"," ")</f>
        <v xml:space="preserve"> </v>
      </c>
      <c r="M30" s="280"/>
      <c r="N30" s="283" t="str">
        <f>Badges!C233</f>
        <v>Organize a community place</v>
      </c>
      <c r="O30" s="281" t="str">
        <f>IF(Badges!R233="A","A"," ")</f>
        <v xml:space="preserve"> </v>
      </c>
      <c r="Q30" s="280"/>
      <c r="R30" s="283" t="str">
        <f>Badges!C309</f>
        <v>Make up five new uses for a box</v>
      </c>
      <c r="S30" s="281" t="str">
        <f>IF(Badges!R309="A","A"," ")</f>
        <v xml:space="preserve"> </v>
      </c>
    </row>
    <row r="31" spans="1:19" x14ac:dyDescent="0.2">
      <c r="A31" s="280"/>
      <c r="B31" s="283" t="str">
        <f>Badges!C14</f>
        <v>Online art walk</v>
      </c>
      <c r="C31" s="281" t="str">
        <f>IF(Badges!R14="A","A"," ")</f>
        <v xml:space="preserve"> </v>
      </c>
      <c r="E31" s="280"/>
      <c r="F31" s="283" t="str">
        <f>Badges!C83</f>
        <v>Bend water</v>
      </c>
      <c r="G31" s="281" t="str">
        <f>IF(Badges!R87="A","A"," ")</f>
        <v xml:space="preserve"> </v>
      </c>
      <c r="I31" s="280"/>
      <c r="J31" s="283" t="str">
        <f>Badges!C161</f>
        <v>Donate toys and clothes</v>
      </c>
      <c r="K31" s="281" t="str">
        <f>IF(Badges!R160="A","A"," ")</f>
        <v xml:space="preserve"> </v>
      </c>
      <c r="M31" s="280"/>
      <c r="N31" s="283" t="str">
        <f>Badges!C234</f>
        <v>Help a relative, friend, or neighbor</v>
      </c>
      <c r="O31" s="281" t="str">
        <f>IF(Badges!R234="A","A"," ")</f>
        <v xml:space="preserve"> </v>
      </c>
      <c r="Q31" s="280"/>
      <c r="R31" s="283" t="str">
        <f>Badges!C310</f>
        <v>Come up with fun and different</v>
      </c>
      <c r="S31" s="281" t="str">
        <f>IF(Badges!R310="A","A"," ")</f>
        <v xml:space="preserve"> </v>
      </c>
    </row>
    <row r="32" spans="1:19" x14ac:dyDescent="0.2">
      <c r="A32" s="280">
        <v>3</v>
      </c>
      <c r="B32" s="283" t="str">
        <f>Badges!C15</f>
        <v>Take a trip online</v>
      </c>
      <c r="C32" s="294"/>
      <c r="E32" s="280">
        <v>4</v>
      </c>
      <c r="F32" s="283" t="str">
        <f>Badges!C88</f>
        <v>Make something bubble up</v>
      </c>
      <c r="G32" s="294"/>
      <c r="I32" s="280">
        <v>5</v>
      </c>
      <c r="J32" s="283" t="str">
        <f>Badges!C162</f>
        <v>Clear the air</v>
      </c>
      <c r="K32" s="294"/>
      <c r="M32" s="489" t="str">
        <f>Badges!B238</f>
        <v>Letterboxer</v>
      </c>
      <c r="N32" s="490"/>
      <c r="O32" s="490"/>
      <c r="Q32" s="280"/>
      <c r="R32" s="283" t="str">
        <f>Badges!C311</f>
        <v>Find five new ways to use or play</v>
      </c>
      <c r="S32" s="281" t="str">
        <f>IF(Badges!R311="A","A"," ")</f>
        <v xml:space="preserve"> </v>
      </c>
    </row>
    <row r="33" spans="1:19" x14ac:dyDescent="0.2">
      <c r="A33" s="280"/>
      <c r="B33" s="283" t="str">
        <f>Badges!C16</f>
        <v>Road trip</v>
      </c>
      <c r="C33" s="281" t="str">
        <f>IF(Badges!R16="A","A"," ")</f>
        <v xml:space="preserve"> </v>
      </c>
      <c r="E33" s="280"/>
      <c r="F33" s="283" t="str">
        <f>Badges!C89</f>
        <v>Soda geyser</v>
      </c>
      <c r="G33" s="281" t="str">
        <f>IF(Badges!R89="A","A"," ")</f>
        <v xml:space="preserve"> </v>
      </c>
      <c r="I33" s="280"/>
      <c r="J33" s="283" t="str">
        <f>Badges!C163</f>
        <v>Clean or replace an air filter</v>
      </c>
      <c r="K33" s="281" t="str">
        <f>IF(Badges!R162="A","A"," ")</f>
        <v xml:space="preserve"> </v>
      </c>
      <c r="M33" s="280">
        <v>1</v>
      </c>
      <c r="N33" s="283" t="str">
        <f>Badges!C239</f>
        <v>Get started with letterboxing</v>
      </c>
      <c r="O33" s="294"/>
      <c r="Q33" s="280">
        <v>2</v>
      </c>
      <c r="R33" s="283" t="str">
        <f>Badges!C312</f>
        <v>Find lots of ways to solve the same</v>
      </c>
      <c r="S33" s="294"/>
    </row>
    <row r="34" spans="1:19" x14ac:dyDescent="0.2">
      <c r="A34" s="280"/>
      <c r="B34" s="283" t="str">
        <f>Badges!C17</f>
        <v>World adventure</v>
      </c>
      <c r="C34" s="281" t="str">
        <f>IF(Badges!R17="A","A"," ")</f>
        <v xml:space="preserve"> </v>
      </c>
      <c r="E34" s="280"/>
      <c r="F34" s="283" t="str">
        <f>Badges!C90</f>
        <v>Film-canister rockets</v>
      </c>
      <c r="G34" s="281" t="str">
        <f>IF(Badges!R90="A","A"," ")</f>
        <v xml:space="preserve"> </v>
      </c>
      <c r="I34" s="280"/>
      <c r="J34" s="283" t="str">
        <f>Badges!C164</f>
        <v>Discover natural filters</v>
      </c>
      <c r="K34" s="281" t="str">
        <f>IF(Badges!R163="A","A"," ")</f>
        <v xml:space="preserve"> </v>
      </c>
      <c r="M34" s="280"/>
      <c r="N34" s="283" t="str">
        <f>Badges!C240</f>
        <v>Make a letterboxing dictionary</v>
      </c>
      <c r="O34" s="281" t="str">
        <f>IF(Badges!R240="A","A"," ")</f>
        <v xml:space="preserve"> </v>
      </c>
      <c r="Q34" s="280"/>
      <c r="R34" s="283" t="str">
        <f>Badges!C313</f>
        <v>Making music</v>
      </c>
      <c r="S34" s="281" t="str">
        <f>IF(Badges!R313="A","A"," ")</f>
        <v xml:space="preserve"> </v>
      </c>
    </row>
    <row r="35" spans="1:19" x14ac:dyDescent="0.2">
      <c r="A35" s="280"/>
      <c r="B35" s="283" t="str">
        <f>Badges!C18</f>
        <v>3…2…1…blastoff!</v>
      </c>
      <c r="C35" s="281" t="str">
        <f>IF(Badges!R18="A","A"," ")</f>
        <v xml:space="preserve"> </v>
      </c>
      <c r="E35" s="280"/>
      <c r="F35" s="283" t="str">
        <f>Badges!C87</f>
        <v>Lemons vs. limes</v>
      </c>
      <c r="G35" s="281" t="str">
        <f>IF(Badges!R91="A","A"," ")</f>
        <v xml:space="preserve"> </v>
      </c>
      <c r="I35" s="280"/>
      <c r="J35" s="283" t="str">
        <f>Badges!C165</f>
        <v>Make a natural air freshener</v>
      </c>
      <c r="K35" s="281" t="str">
        <f>IF(Badges!R164="A","A"," ")</f>
        <v xml:space="preserve"> </v>
      </c>
      <c r="M35" s="280"/>
      <c r="N35" s="283" t="str">
        <f>Badges!C241</f>
        <v>Think of hiding places</v>
      </c>
      <c r="O35" s="281" t="str">
        <f>IF(Badges!R241="A","A"," ")</f>
        <v xml:space="preserve"> </v>
      </c>
      <c r="Q35" s="280"/>
      <c r="R35" s="283" t="str">
        <f>Badges!C314</f>
        <v>Carrying lunch</v>
      </c>
      <c r="S35" s="281" t="str">
        <f>IF(Badges!R314="A","A"," ")</f>
        <v xml:space="preserve"> </v>
      </c>
    </row>
    <row r="36" spans="1:19" ht="12.75" customHeight="1" x14ac:dyDescent="0.2">
      <c r="A36" s="280">
        <v>4</v>
      </c>
      <c r="B36" s="283" t="str">
        <f>Badges!C19</f>
        <v>Make a connection</v>
      </c>
      <c r="C36" s="294"/>
      <c r="E36" s="280">
        <v>5</v>
      </c>
      <c r="F36" s="283" t="str">
        <f>Badges!C92</f>
        <v>Play with science</v>
      </c>
      <c r="G36" s="294"/>
      <c r="I36" s="489" t="str">
        <f>Badges!B168</f>
        <v>Senses</v>
      </c>
      <c r="J36" s="490"/>
      <c r="K36" s="490"/>
      <c r="M36" s="280"/>
      <c r="N36" s="283" t="str">
        <f>Badges!C242</f>
        <v>Practice your "seeking" skills</v>
      </c>
      <c r="O36" s="281" t="str">
        <f>IF(Badges!R242="A","A"," ")</f>
        <v xml:space="preserve"> </v>
      </c>
      <c r="Q36" s="280"/>
      <c r="R36" s="283" t="str">
        <f>Badges!C315</f>
        <v>Watering plants</v>
      </c>
      <c r="S36" s="281" t="str">
        <f>IF(Badges!R315="A","A"," ")</f>
        <v xml:space="preserve"> </v>
      </c>
    </row>
    <row r="37" spans="1:19" ht="12.75" customHeight="1" x14ac:dyDescent="0.2">
      <c r="A37" s="280"/>
      <c r="B37" s="283" t="str">
        <f>Badges!C20</f>
        <v>Here is my card</v>
      </c>
      <c r="C37" s="281" t="str">
        <f>IF(Badges!R20="A","A"," ")</f>
        <v xml:space="preserve"> </v>
      </c>
      <c r="E37" s="280"/>
      <c r="F37" s="283" t="str">
        <f>Badges!C93</f>
        <v>Giant bubbles</v>
      </c>
      <c r="G37" s="281" t="str">
        <f>IF(Badges!R93="A","A"," ")</f>
        <v xml:space="preserve"> </v>
      </c>
      <c r="I37" s="280">
        <v>1</v>
      </c>
      <c r="J37" s="283" t="str">
        <f>Badges!C169</f>
        <v>Look around</v>
      </c>
      <c r="K37" s="294"/>
      <c r="M37" s="280">
        <v>2</v>
      </c>
      <c r="N37" s="283" t="str">
        <f>Badges!C243</f>
        <v>Find your own stamp</v>
      </c>
      <c r="O37" s="294"/>
      <c r="Q37" s="280">
        <v>3</v>
      </c>
      <c r="R37" s="283" t="str">
        <f>Badges!C316</f>
        <v>Make a needs list</v>
      </c>
      <c r="S37" s="294"/>
    </row>
    <row r="38" spans="1:19" x14ac:dyDescent="0.2">
      <c r="A38" s="280"/>
      <c r="B38" s="283" t="str">
        <f>Badges!C21</f>
        <v>You've got mail</v>
      </c>
      <c r="C38" s="281" t="str">
        <f>IF(Badges!R21="A","A"," ")</f>
        <v xml:space="preserve"> </v>
      </c>
      <c r="E38" s="280"/>
      <c r="F38" s="283" t="str">
        <f>Badges!C94</f>
        <v>Homemade Silly Putty</v>
      </c>
      <c r="G38" s="281" t="str">
        <f>IF(Badges!R94="A","A"," ")</f>
        <v xml:space="preserve"> </v>
      </c>
      <c r="I38" s="280"/>
      <c r="J38" s="283" t="str">
        <f>Badges!C170</f>
        <v>Hold a scavenger hunt in your</v>
      </c>
      <c r="K38" s="281" t="str">
        <f>IF(Badges!R170="A","A"," ")</f>
        <v xml:space="preserve"> </v>
      </c>
      <c r="M38" s="280"/>
      <c r="N38" s="283" t="str">
        <f>Badges!C244</f>
        <v>Cut your own stamp from craft foam</v>
      </c>
      <c r="O38" s="281" t="str">
        <f>IF(Badges!R244="A","A"," ")</f>
        <v xml:space="preserve"> </v>
      </c>
      <c r="Q38" s="280"/>
      <c r="R38" s="283" t="str">
        <f>Badges!C317</f>
        <v>Mornings</v>
      </c>
      <c r="S38" s="281" t="str">
        <f>IF(Badges!R317="A","A"," ")</f>
        <v xml:space="preserve"> </v>
      </c>
    </row>
    <row r="39" spans="1:19" x14ac:dyDescent="0.2">
      <c r="A39" s="280"/>
      <c r="B39" s="283" t="str">
        <f>Badges!C22</f>
        <v>Dear President…</v>
      </c>
      <c r="C39" s="281" t="str">
        <f>IF(Badges!R22="A","A"," ")</f>
        <v xml:space="preserve"> </v>
      </c>
      <c r="E39" s="280"/>
      <c r="F39" s="283" t="str">
        <f>Badges!C91</f>
        <v>Blow up a balloon without using</v>
      </c>
      <c r="G39" s="281" t="str">
        <f>IF(Badges!R95="A","A"," ")</f>
        <v xml:space="preserve"> </v>
      </c>
      <c r="I39" s="280"/>
      <c r="J39" s="283" t="str">
        <f>Badges!C171</f>
        <v>Play Kim's Game</v>
      </c>
      <c r="K39" s="281" t="str">
        <f>IF(Badges!R171="A","A"," ")</f>
        <v xml:space="preserve"> </v>
      </c>
      <c r="M39" s="280"/>
      <c r="N39" s="283" t="str">
        <f>Badges!C245</f>
        <v>Use a stamp-making kit from a</v>
      </c>
      <c r="O39" s="281" t="str">
        <f>IF(Badges!R245="A","A"," ")</f>
        <v xml:space="preserve"> </v>
      </c>
      <c r="Q39" s="280"/>
      <c r="R39" s="283" t="str">
        <f>Badges!C318</f>
        <v>Lunch at school</v>
      </c>
      <c r="S39" s="281" t="str">
        <f>IF(Badges!R318="A","A"," ")</f>
        <v xml:space="preserve"> </v>
      </c>
    </row>
    <row r="40" spans="1:19" x14ac:dyDescent="0.2">
      <c r="A40" s="280">
        <v>5</v>
      </c>
      <c r="B40" s="283" t="str">
        <f>Badges!C23</f>
        <v>Have more computer fun</v>
      </c>
      <c r="C40" s="294"/>
      <c r="E40" s="489" t="str">
        <f>Badges!B98</f>
        <v>My Family Story</v>
      </c>
      <c r="F40" s="532"/>
      <c r="G40" s="532"/>
      <c r="I40" s="280"/>
      <c r="J40" s="283" t="str">
        <f>Badges!C172</f>
        <v>Go on a window hunt</v>
      </c>
      <c r="K40" s="281" t="str">
        <f>IF(Badges!R172="A","A"," ")</f>
        <v xml:space="preserve"> </v>
      </c>
      <c r="M40" s="280"/>
      <c r="N40" s="283" t="str">
        <f>Badges!C246</f>
        <v>Choose a special stamp</v>
      </c>
      <c r="O40" s="281" t="str">
        <f>IF(Badges!R246="A","A"," ")</f>
        <v xml:space="preserve"> </v>
      </c>
      <c r="Q40" s="280"/>
      <c r="R40" s="283" t="str">
        <f>Badges!C319</f>
        <v>Brownie meetings</v>
      </c>
      <c r="S40" s="281" t="str">
        <f>IF(Badges!R319="A","A"," ")</f>
        <v xml:space="preserve"> </v>
      </c>
    </row>
    <row r="41" spans="1:19" x14ac:dyDescent="0.2">
      <c r="A41" s="280"/>
      <c r="B41" s="283" t="str">
        <f>Badges!C24</f>
        <v>Game on</v>
      </c>
      <c r="C41" s="281" t="str">
        <f>IF(Badges!R24="A","A"," ")</f>
        <v xml:space="preserve"> </v>
      </c>
      <c r="E41" s="280">
        <v>1</v>
      </c>
      <c r="F41" s="283" t="str">
        <f>Badges!C99</f>
        <v>Explore family stories</v>
      </c>
      <c r="G41" s="294"/>
      <c r="I41" s="280">
        <v>2</v>
      </c>
      <c r="J41" s="283" t="str">
        <f>Badges!C173</f>
        <v>Listen to the world</v>
      </c>
      <c r="K41" s="294"/>
      <c r="M41" s="280">
        <v>3</v>
      </c>
      <c r="N41" s="283" t="str">
        <f>Badges!C247</f>
        <v>Practice solving clues</v>
      </c>
      <c r="O41" s="294"/>
      <c r="Q41" s="280">
        <v>4</v>
      </c>
      <c r="R41" s="283" t="str">
        <f>Badges!C320</f>
        <v>Solve a problem</v>
      </c>
      <c r="S41" s="294"/>
    </row>
    <row r="42" spans="1:19" ht="12.75" customHeight="1" x14ac:dyDescent="0.2">
      <c r="A42" s="280"/>
      <c r="B42" s="283" t="str">
        <f>Badges!C25</f>
        <v>Dance on</v>
      </c>
      <c r="C42" s="281" t="str">
        <f>IF(Badges!R25="A","A"," ")</f>
        <v xml:space="preserve"> </v>
      </c>
      <c r="E42" s="280"/>
      <c r="F42" s="283" t="str">
        <f>Badges!C100</f>
        <v>Read two stories starring families</v>
      </c>
      <c r="G42" s="281" t="str">
        <f>IF(Badges!R100="A","A"," ")</f>
        <v xml:space="preserve"> </v>
      </c>
      <c r="I42" s="280"/>
      <c r="J42" s="283" t="str">
        <f>Badges!C174</f>
        <v>Listen for 10 different sounds</v>
      </c>
      <c r="K42" s="281" t="str">
        <f>IF(Badges!R174="A","A"," ")</f>
        <v xml:space="preserve"> </v>
      </c>
      <c r="M42" s="280"/>
      <c r="N42" s="283" t="str">
        <f>Badges!C248</f>
        <v>Create a fill-in-the-blank clue</v>
      </c>
      <c r="O42" s="281" t="str">
        <f>IF(Badges!R248="A","A"," ")</f>
        <v xml:space="preserve"> </v>
      </c>
      <c r="Q42" s="280"/>
      <c r="R42" s="283" t="str">
        <f>Badges!C321</f>
        <v>Mind-map</v>
      </c>
      <c r="S42" s="281" t="str">
        <f>IF(Badges!R321="A","A"," ")</f>
        <v xml:space="preserve"> </v>
      </c>
    </row>
    <row r="43" spans="1:19" ht="12.75" customHeight="1" x14ac:dyDescent="0.2">
      <c r="A43" s="280"/>
      <c r="B43" s="283" t="str">
        <f>Badges!C26</f>
        <v>Print on</v>
      </c>
      <c r="C43" s="281" t="str">
        <f>IF(Badges!R26="A","A"," ")</f>
        <v xml:space="preserve"> </v>
      </c>
      <c r="E43" s="280"/>
      <c r="F43" s="283" t="str">
        <f>Badges!C101</f>
        <v>Watch a family story</v>
      </c>
      <c r="G43" s="281" t="str">
        <f>IF(Badges!R101="A","A"," ")</f>
        <v xml:space="preserve"> </v>
      </c>
      <c r="I43" s="280"/>
      <c r="J43" s="283" t="str">
        <f>Badges!C175</f>
        <v>Listen to sound boxes</v>
      </c>
      <c r="K43" s="281" t="str">
        <f>IF(Badges!R175="A","A"," ")</f>
        <v xml:space="preserve"> </v>
      </c>
      <c r="M43" s="280"/>
      <c r="N43" s="283" t="str">
        <f>Badges!C249</f>
        <v>Create a scramble</v>
      </c>
      <c r="O43" s="281" t="str">
        <f>IF(Badges!R249="A","A"," ")</f>
        <v xml:space="preserve"> </v>
      </c>
      <c r="Q43" s="280"/>
      <c r="R43" s="283" t="str">
        <f>Badges!C322</f>
        <v>Sketch it out</v>
      </c>
      <c r="S43" s="281" t="str">
        <f>IF(Badges!R322="A","A"," ")</f>
        <v xml:space="preserve"> </v>
      </c>
    </row>
    <row r="44" spans="1:19" x14ac:dyDescent="0.2">
      <c r="A44" s="489" t="str">
        <f>Badges!B29</f>
        <v>My Best Self</v>
      </c>
      <c r="B44" s="490"/>
      <c r="C44" s="490"/>
      <c r="E44" s="280"/>
      <c r="F44" s="283" t="str">
        <f>Badges!C102</f>
        <v>Share family stories with friends</v>
      </c>
      <c r="G44" s="281" t="str">
        <f>IF(Badges!R102="A","A"," ")</f>
        <v xml:space="preserve"> </v>
      </c>
      <c r="I44" s="280"/>
      <c r="J44" s="283" t="str">
        <f>Badges!C176</f>
        <v>Wear safety earplugs to understand</v>
      </c>
      <c r="K44" s="281" t="str">
        <f>IF(Badges!R176="A","A"," ")</f>
        <v xml:space="preserve"> </v>
      </c>
      <c r="M44" s="280"/>
      <c r="N44" s="283" t="str">
        <f>Badges!C250</f>
        <v>Create a number code clue</v>
      </c>
      <c r="O44" s="281" t="str">
        <f>IF(Badges!R250="A","A"," ")</f>
        <v xml:space="preserve"> </v>
      </c>
      <c r="Q44" s="280"/>
      <c r="R44" s="283" t="str">
        <f>Badges!C323</f>
        <v>Buddy up and brainstorm lots of</v>
      </c>
      <c r="S44" s="281" t="str">
        <f>IF(Badges!R323="A","A"," ")</f>
        <v xml:space="preserve"> </v>
      </c>
    </row>
    <row r="45" spans="1:19" x14ac:dyDescent="0.2">
      <c r="A45" s="280">
        <v>1</v>
      </c>
      <c r="B45" s="283" t="str">
        <f>Badges!C30</f>
        <v>Get to know your body</v>
      </c>
      <c r="C45" s="294"/>
      <c r="E45" s="280">
        <v>2</v>
      </c>
      <c r="F45" s="283" t="str">
        <f>Badges!C103</f>
        <v>Know where your family is from</v>
      </c>
      <c r="G45" s="294"/>
      <c r="I45" s="280">
        <v>3</v>
      </c>
      <c r="J45" s="283" t="str">
        <f>Badges!C177</f>
        <v>Put your nose to work</v>
      </c>
      <c r="K45" s="294"/>
      <c r="M45" s="280">
        <v>4</v>
      </c>
      <c r="N45" s="283" t="str">
        <f>Badges!C251</f>
        <v>Search for a letterbox</v>
      </c>
      <c r="O45" s="294"/>
      <c r="Q45" s="280">
        <v>5</v>
      </c>
      <c r="R45" s="283" t="str">
        <f>Badges!C324</f>
        <v>Share your invention</v>
      </c>
      <c r="S45" s="294"/>
    </row>
    <row r="46" spans="1:19" x14ac:dyDescent="0.2">
      <c r="A46" s="280"/>
      <c r="B46" s="283" t="str">
        <f>Badges!C31</f>
        <v xml:space="preserve">Color in your eyes, hair, and </v>
      </c>
      <c r="C46" s="281" t="str">
        <f>IF(Badges!R31="A","A"," ")</f>
        <v xml:space="preserve"> </v>
      </c>
      <c r="E46" s="280"/>
      <c r="F46" s="283" t="str">
        <f>Badges!C104</f>
        <v>Ask about a festival, holiday, or</v>
      </c>
      <c r="G46" s="281" t="str">
        <f>IF(Badges!R104="A","A"," ")</f>
        <v xml:space="preserve"> </v>
      </c>
      <c r="I46" s="280"/>
      <c r="J46" s="283" t="str">
        <f>Badges!C178</f>
        <v>Follow a friend using only your nose</v>
      </c>
      <c r="K46" s="281" t="str">
        <f>IF(Badges!R178="A","A"," ")</f>
        <v xml:space="preserve"> </v>
      </c>
      <c r="M46" s="280"/>
      <c r="N46" s="283" t="str">
        <f>Badges!C252</f>
        <v>Go on a letterbox search using a</v>
      </c>
      <c r="O46" s="281" t="str">
        <f>IF(Badges!R252="A","A"," ")</f>
        <v xml:space="preserve"> </v>
      </c>
      <c r="Q46" s="280"/>
      <c r="R46" s="283" t="str">
        <f>Badges!C325</f>
        <v>Draw it</v>
      </c>
      <c r="S46" s="281" t="str">
        <f>IF(Badges!R325="A","A"," ")</f>
        <v xml:space="preserve"> </v>
      </c>
    </row>
    <row r="47" spans="1:19" x14ac:dyDescent="0.2">
      <c r="A47" s="280"/>
      <c r="B47" s="283" t="str">
        <f>Badges!C32</f>
        <v xml:space="preserve">Write on your elf self where you </v>
      </c>
      <c r="C47" s="281" t="str">
        <f>IF(Badges!R32="A","A"," ")</f>
        <v xml:space="preserve"> </v>
      </c>
      <c r="E47" s="280"/>
      <c r="F47" s="283" t="str">
        <f>Badges!C105</f>
        <v>Ask about a song, game, or</v>
      </c>
      <c r="G47" s="281" t="str">
        <f>IF(Badges!R105="A","A"," ")</f>
        <v xml:space="preserve"> </v>
      </c>
      <c r="I47" s="280"/>
      <c r="J47" s="283" t="str">
        <f>Badges!C179</f>
        <v>Play a smelly game with your</v>
      </c>
      <c r="K47" s="281" t="str">
        <f>IF(Badges!R179="A","A"," ")</f>
        <v xml:space="preserve"> </v>
      </c>
      <c r="M47" s="280"/>
      <c r="N47" s="283" t="str">
        <f>Badges!C253</f>
        <v>Go on an adventure in a new place</v>
      </c>
      <c r="O47" s="281" t="str">
        <f>IF(Badges!R253="A","A"," ")</f>
        <v xml:space="preserve"> </v>
      </c>
      <c r="Q47" s="280"/>
      <c r="R47" s="283" t="str">
        <f>Badges!C326</f>
        <v>Act it out</v>
      </c>
      <c r="S47" s="281" t="str">
        <f>IF(Badges!R326="A","A"," ")</f>
        <v xml:space="preserve"> </v>
      </c>
    </row>
    <row r="48" spans="1:19" x14ac:dyDescent="0.2">
      <c r="A48" s="280"/>
      <c r="B48" s="283" t="str">
        <f>Badges!C33</f>
        <v>Share how you're unique</v>
      </c>
      <c r="C48" s="281" t="str">
        <f>IF(Badges!R33="A","A"," ")</f>
        <v xml:space="preserve"> </v>
      </c>
      <c r="E48" s="280"/>
      <c r="F48" s="283" t="str">
        <f>Badges!C106</f>
        <v>Ask about a family recipe</v>
      </c>
      <c r="G48" s="281" t="str">
        <f>IF(Badges!R106="A","A"," ")</f>
        <v xml:space="preserve"> </v>
      </c>
      <c r="I48" s="280"/>
      <c r="J48" s="283" t="str">
        <f>Badges!C180</f>
        <v>Try sniffing out three different foods</v>
      </c>
      <c r="K48" s="281" t="str">
        <f>IF(Badges!R180="A","A"," ")</f>
        <v xml:space="preserve"> </v>
      </c>
      <c r="M48" s="280"/>
      <c r="N48" s="283" t="str">
        <f>Badges!C254</f>
        <v xml:space="preserve">Go on a letterbox search that </v>
      </c>
      <c r="O48" s="281" t="str">
        <f>IF(Badges!R254="A","A"," ")</f>
        <v xml:space="preserve"> </v>
      </c>
      <c r="Q48" s="280"/>
      <c r="R48" s="283" t="str">
        <f>Badges!C327</f>
        <v>Build it</v>
      </c>
      <c r="S48" s="281" t="str">
        <f>IF(Badges!R327="A","A"," ")</f>
        <v xml:space="preserve"> </v>
      </c>
    </row>
    <row r="49" spans="1:19" x14ac:dyDescent="0.2">
      <c r="A49" s="280">
        <v>2</v>
      </c>
      <c r="B49" s="283" t="str">
        <f>Badges!C34</f>
        <v>Eat and play in a healthy way</v>
      </c>
      <c r="C49" s="294"/>
      <c r="E49" s="280">
        <v>3</v>
      </c>
      <c r="F49" s="283" t="str">
        <f>Badges!C107</f>
        <v>Make a story tree</v>
      </c>
      <c r="G49" s="294"/>
      <c r="I49" s="280">
        <v>4</v>
      </c>
      <c r="J49" s="283" t="str">
        <f>Badges!C181</f>
        <v>Take a taste test</v>
      </c>
      <c r="K49" s="294"/>
      <c r="M49" s="280">
        <v>5</v>
      </c>
      <c r="N49" s="283" t="str">
        <f>Badges!C255</f>
        <v>Make a letterbox</v>
      </c>
      <c r="O49" s="294"/>
      <c r="Q49" s="489" t="str">
        <f>Badges!B330</f>
        <v>Making Friends</v>
      </c>
      <c r="R49" s="490"/>
      <c r="S49" s="490"/>
    </row>
    <row r="50" spans="1:19" x14ac:dyDescent="0.2">
      <c r="A50" s="280"/>
      <c r="B50" s="283" t="str">
        <f>Badges!C35</f>
        <v>Try three new foods that are good</v>
      </c>
      <c r="C50" s="281" t="str">
        <f>IF(Badges!R35="A","A"," ")</f>
        <v xml:space="preserve"> </v>
      </c>
      <c r="E50" s="280"/>
      <c r="F50" s="283" t="str">
        <f>Badges!C108</f>
        <v>Use the story tree</v>
      </c>
      <c r="G50" s="281" t="str">
        <f>IF(Badges!R108="A","A"," ")</f>
        <v xml:space="preserve"> </v>
      </c>
      <c r="I50" s="280"/>
      <c r="J50" s="283" t="str">
        <f>Badges!C182</f>
        <v>Do a taste test with salty, sweet</v>
      </c>
      <c r="K50" s="281" t="str">
        <f>IF(Badges!R182="A","A"," ")</f>
        <v xml:space="preserve"> </v>
      </c>
      <c r="M50" s="280"/>
      <c r="N50" s="283" t="str">
        <f>Badges!C256</f>
        <v>Hide a letterbox in your yard</v>
      </c>
      <c r="O50" s="281" t="str">
        <f>IF(Badges!R256="A","A"," ")</f>
        <v xml:space="preserve"> </v>
      </c>
      <c r="Q50" s="280">
        <v>1</v>
      </c>
      <c r="R50" s="283" t="str">
        <f>Badges!C331</f>
        <v>Make friendly introductions</v>
      </c>
      <c r="S50" s="294"/>
    </row>
    <row r="51" spans="1:19" x14ac:dyDescent="0.2">
      <c r="A51" s="280"/>
      <c r="B51" s="283" t="str">
        <f>Badges!C36</f>
        <v>Try three different kinds of exercise</v>
      </c>
      <c r="C51" s="281" t="str">
        <f>IF(Badges!R36="A","A"," ")</f>
        <v xml:space="preserve"> </v>
      </c>
      <c r="E51" s="280"/>
      <c r="F51" s="283" t="str">
        <f>Badges!C109</f>
        <v>Draw or paint your tree</v>
      </c>
      <c r="G51" s="281" t="str">
        <f>IF(Badges!R109="A","A"," ")</f>
        <v xml:space="preserve"> </v>
      </c>
      <c r="I51" s="280"/>
      <c r="J51" s="283" t="str">
        <f>Badges!C183</f>
        <v>Look at the taste buds on a friend's</v>
      </c>
      <c r="K51" s="281" t="str">
        <f>IF(Badges!R183="A","A"," ")</f>
        <v xml:space="preserve"> </v>
      </c>
      <c r="M51" s="280"/>
      <c r="N51" s="283" t="str">
        <f>Badges!C257</f>
        <v>Hide a letterbox along a nearby</v>
      </c>
      <c r="O51" s="281" t="str">
        <f>IF(Badges!R257="A","A"," ")</f>
        <v xml:space="preserve"> </v>
      </c>
      <c r="Q51" s="280"/>
      <c r="R51" s="283" t="str">
        <f>Badges!C332</f>
        <v>Introduce yourself</v>
      </c>
      <c r="S51" s="281" t="str">
        <f>IF(Badges!R332="A","A"," ")</f>
        <v xml:space="preserve"> </v>
      </c>
    </row>
    <row r="52" spans="1:19" x14ac:dyDescent="0.2">
      <c r="A52" s="280"/>
      <c r="B52" s="283" t="str">
        <f>Badges!C37</f>
        <v>Take a thirsty challenge</v>
      </c>
      <c r="C52" s="281" t="str">
        <f>IF(Badges!R37="A","A"," ")</f>
        <v xml:space="preserve"> </v>
      </c>
      <c r="E52" s="280"/>
      <c r="F52" s="283" t="str">
        <f>Badges!C110</f>
        <v xml:space="preserve">Use software on a computer, or </v>
      </c>
      <c r="G52" s="281" t="str">
        <f>IF(Badges!R110="A","A"," ")</f>
        <v xml:space="preserve"> </v>
      </c>
      <c r="I52" s="280"/>
      <c r="J52" s="283" t="str">
        <f>Badges!C184</f>
        <v>Explore how sight influences taste</v>
      </c>
      <c r="K52" s="281" t="str">
        <f>IF(Badges!R184="A","A"," ")</f>
        <v xml:space="preserve"> </v>
      </c>
      <c r="M52" s="280"/>
      <c r="N52" s="283" t="str">
        <f>Badges!C258</f>
        <v>Hide a letterbox using compass</v>
      </c>
      <c r="O52" s="281" t="str">
        <f>IF(Badges!R258="A","A"," ")</f>
        <v xml:space="preserve"> </v>
      </c>
      <c r="Q52" s="280"/>
      <c r="R52" s="283" t="str">
        <f>Badges!C333</f>
        <v>Introduce a friend to someone else</v>
      </c>
      <c r="S52" s="281" t="str">
        <f>IF(Badges!R333="A","A"," ")</f>
        <v xml:space="preserve"> </v>
      </c>
    </row>
    <row r="53" spans="1:19" x14ac:dyDescent="0.2">
      <c r="A53" s="280">
        <v>3</v>
      </c>
      <c r="B53" s="283" t="str">
        <f>Badges!C38</f>
        <v>Find out how your body works</v>
      </c>
      <c r="C53" s="294"/>
      <c r="E53" s="280">
        <v>4</v>
      </c>
      <c r="F53" s="283" t="str">
        <f>Badges!C111</f>
        <v>Find an object that means</v>
      </c>
      <c r="G53" s="294"/>
      <c r="I53" s="280">
        <v>5</v>
      </c>
      <c r="J53" s="283" t="str">
        <f>Badges!C185</f>
        <v>Touch and feel</v>
      </c>
      <c r="K53" s="294"/>
      <c r="M53" s="489" t="str">
        <f>Badges!B261</f>
        <v>Pets</v>
      </c>
      <c r="N53" s="490"/>
      <c r="O53" s="490"/>
      <c r="Q53" s="280"/>
      <c r="R53" s="283" t="str">
        <f>Badges!C334</f>
        <v>Ask your parents to introduce you</v>
      </c>
      <c r="S53" s="281" t="str">
        <f>IF(Badges!R334="A","A"," ")</f>
        <v xml:space="preserve"> </v>
      </c>
    </row>
    <row r="54" spans="1:19" x14ac:dyDescent="0.2">
      <c r="A54" s="280"/>
      <c r="B54" s="283" t="str">
        <f>Badges!C39</f>
        <v>Talk about three common reasons</v>
      </c>
      <c r="C54" s="281" t="str">
        <f>IF(Badges!R39="A","A"," ")</f>
        <v xml:space="preserve"> </v>
      </c>
      <c r="E54" s="280"/>
      <c r="F54" s="283" t="str">
        <f>Badges!C112</f>
        <v>Ask about an old photo</v>
      </c>
      <c r="G54" s="281" t="str">
        <f>IF(Badges!R112="A","A"," ")</f>
        <v xml:space="preserve"> </v>
      </c>
      <c r="I54" s="280"/>
      <c r="J54" s="283" t="str">
        <f>Badges!C186</f>
        <v>Find things that have different</v>
      </c>
      <c r="K54" s="281" t="str">
        <f>IF(Badges!R186="A","A"," ")</f>
        <v xml:space="preserve"> </v>
      </c>
      <c r="M54" s="280">
        <v>1</v>
      </c>
      <c r="N54" s="283" t="str">
        <f>Badges!C262</f>
        <v>Find out what care different pets</v>
      </c>
      <c r="O54" s="294"/>
      <c r="Q54" s="280">
        <v>2</v>
      </c>
      <c r="R54" s="283" t="str">
        <f>Badges!C335</f>
        <v>Show friends you care</v>
      </c>
      <c r="S54" s="294"/>
    </row>
    <row r="55" spans="1:19" x14ac:dyDescent="0.2">
      <c r="A55" s="280"/>
      <c r="B55" s="283" t="str">
        <f>Badges!C40</f>
        <v>Learn about a healthy temperature</v>
      </c>
      <c r="C55" s="281" t="str">
        <f>IF(Badges!R40="A","A"," ")</f>
        <v xml:space="preserve"> </v>
      </c>
      <c r="E55" s="280"/>
      <c r="F55" s="283" t="str">
        <f>Badges!C113</f>
        <v>Talk about an object that has been</v>
      </c>
      <c r="G55" s="281" t="str">
        <f>IF(Badges!R113="A","A"," ")</f>
        <v xml:space="preserve"> </v>
      </c>
      <c r="I55" s="280"/>
      <c r="J55" s="283" t="str">
        <f>Badges!C187</f>
        <v>Try an arm or leg touch test</v>
      </c>
      <c r="K55" s="281" t="str">
        <f>IF(Badges!R187="A","A"," ")</f>
        <v xml:space="preserve"> </v>
      </c>
      <c r="M55" s="280"/>
      <c r="N55" s="283" t="str">
        <f>Badges!C263</f>
        <v>Play bingo at a pet store</v>
      </c>
      <c r="O55" s="281" t="str">
        <f>IF(Badges!R263="A","A"," ")</f>
        <v xml:space="preserve"> </v>
      </c>
      <c r="Q55" s="280"/>
      <c r="R55" s="283" t="str">
        <f>Badges!C336</f>
        <v>Write a name poem</v>
      </c>
      <c r="S55" s="281" t="str">
        <f>IF(Badges!R336="A","A"," ")</f>
        <v xml:space="preserve"> </v>
      </c>
    </row>
    <row r="56" spans="1:19" x14ac:dyDescent="0.2">
      <c r="A56" s="280"/>
      <c r="B56" s="283" t="str">
        <f>Badges!C41</f>
        <v>Find out about bandages</v>
      </c>
      <c r="C56" s="281" t="str">
        <f>IF(Badges!R41="A","A"," ")</f>
        <v xml:space="preserve"> </v>
      </c>
      <c r="E56" s="280"/>
      <c r="F56" s="283" t="str">
        <f>Badges!C114</f>
        <v>Ask about an object that belongs</v>
      </c>
      <c r="G56" s="281" t="str">
        <f>IF(Badges!R114="A","A"," ")</f>
        <v xml:space="preserve"> </v>
      </c>
      <c r="I56" s="280"/>
      <c r="J56" s="283" t="str">
        <f>Badges!C188</f>
        <v>Try Braille</v>
      </c>
      <c r="K56" s="281" t="str">
        <f>IF(Badges!R188="A","A"," ")</f>
        <v xml:space="preserve"> </v>
      </c>
      <c r="M56" s="280"/>
      <c r="N56" s="283" t="str">
        <f>Badges!C264</f>
        <v>Play bingo at a veterinarian's office</v>
      </c>
      <c r="O56" s="281" t="str">
        <f>IF(Badges!R264="A","A"," ")</f>
        <v xml:space="preserve"> </v>
      </c>
      <c r="Q56" s="280"/>
      <c r="R56" s="283" t="str">
        <f>Badges!C337</f>
        <v>Give something special to a friend</v>
      </c>
      <c r="S56" s="281" t="str">
        <f>IF(Badges!R337="A","A"," ")</f>
        <v xml:space="preserve"> </v>
      </c>
    </row>
    <row r="57" spans="1:19" x14ac:dyDescent="0.2">
      <c r="A57" s="280">
        <v>4</v>
      </c>
      <c r="B57" s="283" t="str">
        <f>Badges!C42</f>
        <v>Know what to do if something bugs</v>
      </c>
      <c r="C57" s="294"/>
      <c r="E57" s="280">
        <v>5</v>
      </c>
      <c r="F57" s="283" t="str">
        <f>Badges!C115</f>
        <v>Share your family story</v>
      </c>
      <c r="G57" s="294"/>
      <c r="I57" s="489" t="str">
        <f>Badges!B191</f>
        <v>Hiker</v>
      </c>
      <c r="J57" s="490"/>
      <c r="K57" s="490"/>
      <c r="M57" s="280"/>
      <c r="N57" s="283" t="str">
        <f>Badges!C265</f>
        <v>Play bingo online</v>
      </c>
      <c r="O57" s="281" t="str">
        <f>IF(Badges!R265="A","A"," ")</f>
        <v xml:space="preserve"> </v>
      </c>
      <c r="Q57" s="280"/>
      <c r="R57" s="283" t="str">
        <f>Badges!C338</f>
        <v>Be a friend to someone you don't</v>
      </c>
      <c r="S57" s="281" t="str">
        <f>IF(Badges!R338="A","A"," ")</f>
        <v xml:space="preserve"> </v>
      </c>
    </row>
    <row r="58" spans="1:19" x14ac:dyDescent="0.2">
      <c r="A58" s="280"/>
      <c r="B58" s="283" t="str">
        <f>Badges!C43</f>
        <v>Create a "happy box" with five</v>
      </c>
      <c r="C58" s="281" t="str">
        <f>IF(Badges!R43="A","A"," ")</f>
        <v xml:space="preserve"> </v>
      </c>
      <c r="E58" s="280"/>
      <c r="F58" s="283" t="str">
        <f>Badges!C116</f>
        <v>Have a "family tree" potluck party</v>
      </c>
      <c r="G58" s="281" t="str">
        <f>IF(Badges!R116="A","A"," ")</f>
        <v xml:space="preserve"> </v>
      </c>
      <c r="I58" s="280">
        <v>1</v>
      </c>
      <c r="J58" s="283" t="str">
        <f>Badges!C192</f>
        <v>Decide where to go</v>
      </c>
      <c r="K58" s="294"/>
      <c r="M58" s="280">
        <v>2</v>
      </c>
      <c r="N58" s="283" t="str">
        <f>Badges!C266</f>
        <v>Keep a pet comfy</v>
      </c>
      <c r="O58" s="294"/>
      <c r="Q58" s="280">
        <v>3</v>
      </c>
      <c r="R58" s="283" t="str">
        <f>Badges!C339</f>
        <v>Share favorite activities</v>
      </c>
      <c r="S58" s="294"/>
    </row>
    <row r="59" spans="1:19" x14ac:dyDescent="0.2">
      <c r="A59" s="280"/>
      <c r="B59" s="283" t="str">
        <f>Badges!C44</f>
        <v>Each day for one week, draw your</v>
      </c>
      <c r="C59" s="281" t="str">
        <f>IF(Badges!R44="A","A"," ")</f>
        <v xml:space="preserve"> </v>
      </c>
      <c r="E59" s="280"/>
      <c r="F59" s="283" t="str">
        <f>Badges!C117</f>
        <v>Make a family crest</v>
      </c>
      <c r="G59" s="281" t="str">
        <f>IF(Badges!R117="A","A"," ")</f>
        <v xml:space="preserve"> </v>
      </c>
      <c r="I59" s="280"/>
      <c r="J59" s="283" t="str">
        <f>Badges!C193</f>
        <v>Find a trail</v>
      </c>
      <c r="K59" s="281" t="str">
        <f>IF(Badges!R193="A","A"," ")</f>
        <v xml:space="preserve"> </v>
      </c>
      <c r="M59" s="280"/>
      <c r="N59" s="283" t="str">
        <f>Badges!C267</f>
        <v>Be the cage or tank cleaner</v>
      </c>
      <c r="O59" s="281" t="str">
        <f>IF(Badges!R267="A","A"," ")</f>
        <v xml:space="preserve"> </v>
      </c>
      <c r="Q59" s="280"/>
      <c r="R59" s="283" t="str">
        <f>Badges!C340</f>
        <v>Do a friend's favorite thing</v>
      </c>
      <c r="S59" s="281" t="str">
        <f>IF(Badges!R340="A","A"," ")</f>
        <v xml:space="preserve"> </v>
      </c>
    </row>
    <row r="60" spans="1:19" x14ac:dyDescent="0.2">
      <c r="A60" s="280"/>
      <c r="B60" s="283" t="str">
        <f>Badges!C45</f>
        <v xml:space="preserve">Moving helps our bodies feel </v>
      </c>
      <c r="C60" s="281" t="str">
        <f>IF(Badges!R45="A","A"," ")</f>
        <v xml:space="preserve"> </v>
      </c>
      <c r="E60" s="280"/>
      <c r="F60" s="283" t="str">
        <f>Badges!C118</f>
        <v>Become pen pals with another</v>
      </c>
      <c r="G60" s="281" t="str">
        <f>IF(Badges!R118="A","A"," ")</f>
        <v xml:space="preserve"> </v>
      </c>
      <c r="I60" s="280"/>
      <c r="J60" s="283" t="str">
        <f>Badges!C194</f>
        <v>Ask an expert</v>
      </c>
      <c r="K60" s="281" t="str">
        <f>IF(Badges!R194="A","A"," ")</f>
        <v xml:space="preserve"> </v>
      </c>
      <c r="M60" s="280"/>
      <c r="N60" s="283" t="str">
        <f>Badges!C268</f>
        <v>Learn how to muck out a stall</v>
      </c>
      <c r="O60" s="281" t="str">
        <f>IF(Badges!R268="A","A"," ")</f>
        <v xml:space="preserve"> </v>
      </c>
      <c r="Q60" s="280"/>
      <c r="R60" s="283" t="str">
        <f>Badges!C341</f>
        <v>Share a favorite activity with a friend</v>
      </c>
      <c r="S60" s="281" t="str">
        <f>IF(Badges!R341="A","A"," ")</f>
        <v xml:space="preserve"> </v>
      </c>
    </row>
    <row r="61" spans="1:19" ht="12.75" customHeight="1" x14ac:dyDescent="0.2">
      <c r="A61" s="280">
        <v>5</v>
      </c>
      <c r="B61" s="283" t="str">
        <f>Badges!C46</f>
        <v>Meet a health helper</v>
      </c>
      <c r="C61" s="294"/>
      <c r="E61" s="489" t="str">
        <f>Badges!B122</f>
        <v>Potter</v>
      </c>
      <c r="F61" s="490"/>
      <c r="G61" s="490"/>
      <c r="I61" s="280"/>
      <c r="J61" s="283" t="str">
        <f>Badges!C195</f>
        <v>Choose something to see</v>
      </c>
      <c r="K61" s="281" t="str">
        <f>IF(Badges!R195="A","A"," ")</f>
        <v xml:space="preserve"> </v>
      </c>
      <c r="M61" s="280"/>
      <c r="N61" s="283" t="str">
        <f>Badges!C269</f>
        <v>Make a cozy sleeping space for a</v>
      </c>
      <c r="O61" s="281" t="str">
        <f>IF(Badges!R269="A","A"," ")</f>
        <v xml:space="preserve"> </v>
      </c>
      <c r="Q61" s="280"/>
      <c r="R61" s="283" t="str">
        <f>Badges!C342</f>
        <v>Try a game or activity that's new to</v>
      </c>
      <c r="S61" s="281" t="str">
        <f>IF(Badges!R342="A","A"," ")</f>
        <v xml:space="preserve"> </v>
      </c>
    </row>
    <row r="62" spans="1:19" ht="12.75" customHeight="1" x14ac:dyDescent="0.2">
      <c r="A62" s="280"/>
      <c r="B62" s="283" t="str">
        <f>Badges!C47</f>
        <v>Visit a doctor, dentist, or</v>
      </c>
      <c r="C62" s="281" t="str">
        <f>IF(Badges!R47="A","A"," ")</f>
        <v xml:space="preserve"> </v>
      </c>
      <c r="E62" s="280">
        <v>1</v>
      </c>
      <c r="F62" s="283" t="str">
        <f>Badges!C123</f>
        <v>Find some pottery</v>
      </c>
      <c r="G62" s="294"/>
      <c r="I62" s="280">
        <v>2</v>
      </c>
      <c r="J62" s="283" t="str">
        <f>Badges!C196</f>
        <v>Try out a hiking skill</v>
      </c>
      <c r="K62" s="294"/>
      <c r="M62" s="280">
        <v>3</v>
      </c>
      <c r="N62" s="283" t="str">
        <f>Badges!C270</f>
        <v>Help a pet stay healthy and safe</v>
      </c>
      <c r="O62" s="294"/>
      <c r="Q62" s="280">
        <v>4</v>
      </c>
      <c r="R62" s="283" t="str">
        <f>Badges!C343</f>
        <v>Learn how to disagree</v>
      </c>
      <c r="S62" s="294"/>
    </row>
    <row r="63" spans="1:19" x14ac:dyDescent="0.2">
      <c r="A63" s="280"/>
      <c r="B63" s="283" t="str">
        <f>Badges!C48</f>
        <v>Visit with a school nurse or</v>
      </c>
      <c r="C63" s="281" t="str">
        <f>IF(Badges!R48="A","A"," ")</f>
        <v xml:space="preserve"> </v>
      </c>
      <c r="E63" s="280"/>
      <c r="F63" s="283" t="str">
        <f>Badges!C124</f>
        <v>Visit an art gallery or museum</v>
      </c>
      <c r="G63" s="281" t="str">
        <f>IF(Badges!R124="A","A"," ")</f>
        <v xml:space="preserve"> </v>
      </c>
      <c r="I63" s="280"/>
      <c r="J63" s="283" t="str">
        <f>Badges!C197</f>
        <v>Learn to follow trail signs</v>
      </c>
      <c r="K63" s="281" t="str">
        <f>IF(Badges!R197="A","A"," ")</f>
        <v xml:space="preserve"> </v>
      </c>
      <c r="M63" s="280"/>
      <c r="N63" s="283" t="str">
        <f>Badges!C271</f>
        <v>Ask a veterinarian about health</v>
      </c>
      <c r="O63" s="281" t="str">
        <f>IF(Badges!R271="A","A"," ")</f>
        <v xml:space="preserve"> </v>
      </c>
      <c r="Q63" s="280"/>
      <c r="R63" s="283" t="str">
        <f>Badges!C344</f>
        <v>Practice being a good listener</v>
      </c>
      <c r="S63" s="281" t="str">
        <f>IF(Badges!R344="A","A"," ")</f>
        <v xml:space="preserve"> </v>
      </c>
    </row>
    <row r="64" spans="1:19" x14ac:dyDescent="0.2">
      <c r="A64" s="280"/>
      <c r="B64" s="283" t="str">
        <f>Badges!C49</f>
        <v>Meet someone who works in an</v>
      </c>
      <c r="C64" s="281" t="str">
        <f>IF(Badges!R49="A","A"," ")</f>
        <v xml:space="preserve"> </v>
      </c>
      <c r="E64" s="280"/>
      <c r="F64" s="283" t="str">
        <f>Badges!C125</f>
        <v>Look for clay in your life</v>
      </c>
      <c r="G64" s="281" t="str">
        <f>IF(Badges!R125="A","A"," ")</f>
        <v xml:space="preserve"> </v>
      </c>
      <c r="I64" s="280"/>
      <c r="J64" s="283" t="str">
        <f>Badges!C198</f>
        <v>Practice observation on a</v>
      </c>
      <c r="K64" s="281" t="str">
        <f>IF(Badges!R198="A","A"," ")</f>
        <v xml:space="preserve"> </v>
      </c>
      <c r="M64" s="280"/>
      <c r="N64" s="283" t="str">
        <f>Badges!C272</f>
        <v>Help a dog get exercise for one</v>
      </c>
      <c r="O64" s="281" t="str">
        <f>IF(Badges!R272="A","A"," ")</f>
        <v xml:space="preserve"> </v>
      </c>
      <c r="Q64" s="280"/>
      <c r="R64" s="283" t="str">
        <f>Badges!C345</f>
        <v>Remember what you agree about</v>
      </c>
      <c r="S64" s="281" t="str">
        <f>IF(Badges!R345="A","A"," ")</f>
        <v xml:space="preserve"> </v>
      </c>
    </row>
    <row r="65" spans="1:19" x14ac:dyDescent="0.2">
      <c r="A65" s="489" t="str">
        <f>Badges!B52</f>
        <v>Dancer</v>
      </c>
      <c r="B65" s="490"/>
      <c r="C65" s="490"/>
      <c r="E65" s="280"/>
      <c r="F65" s="283" t="str">
        <f>Badges!C126</f>
        <v>Look in books, magazines, or</v>
      </c>
      <c r="G65" s="281" t="str">
        <f>IF(Badges!R126="A","A"," ")</f>
        <v xml:space="preserve"> </v>
      </c>
      <c r="I65" s="280"/>
      <c r="J65" s="283" t="str">
        <f>Badges!C199</f>
        <v>Know the trail</v>
      </c>
      <c r="K65" s="281" t="str">
        <f>IF(Badges!R199="A","A"," ")</f>
        <v xml:space="preserve"> </v>
      </c>
      <c r="M65" s="280"/>
      <c r="N65" s="283" t="str">
        <f>Badges!C273</f>
        <v>Find out how to keep different</v>
      </c>
      <c r="O65" s="281" t="str">
        <f>IF(Badges!R273="A","A"," ")</f>
        <v xml:space="preserve"> </v>
      </c>
      <c r="Q65" s="280"/>
      <c r="R65" s="283" t="str">
        <f>Badges!C346</f>
        <v>Find kind words</v>
      </c>
      <c r="S65" s="281" t="str">
        <f>IF(Badges!R346="A","A"," ")</f>
        <v xml:space="preserve"> </v>
      </c>
    </row>
    <row r="66" spans="1:19" x14ac:dyDescent="0.2">
      <c r="A66" s="280">
        <v>1</v>
      </c>
      <c r="B66" s="283" t="str">
        <f>Badges!C53</f>
        <v>Warm up and get moving</v>
      </c>
      <c r="C66" s="294"/>
      <c r="E66" s="280">
        <v>2</v>
      </c>
      <c r="F66" s="283" t="str">
        <f>Badges!C127</f>
        <v>Get to know clay</v>
      </c>
      <c r="G66" s="294"/>
      <c r="I66" s="280">
        <v>3</v>
      </c>
      <c r="J66" s="283" t="str">
        <f>Badges!C200</f>
        <v>Pick the right gear</v>
      </c>
      <c r="K66" s="294"/>
      <c r="M66" s="280">
        <v>4</v>
      </c>
      <c r="N66" s="283" t="str">
        <f>Badges!C274</f>
        <v>Make a pet feel loved</v>
      </c>
      <c r="O66" s="294"/>
      <c r="Q66" s="280">
        <v>5</v>
      </c>
      <c r="R66" s="283" t="str">
        <f>Badges!C347</f>
        <v>Practice friendship</v>
      </c>
      <c r="S66" s="294"/>
    </row>
    <row r="67" spans="1:19" x14ac:dyDescent="0.2">
      <c r="A67" s="280"/>
      <c r="B67" s="283" t="str">
        <f>Badges!C54</f>
        <v>Get flexible</v>
      </c>
      <c r="C67" s="281" t="str">
        <f>IF(Badges!R54="A","A"," ")</f>
        <v xml:space="preserve"> </v>
      </c>
      <c r="E67" s="280"/>
      <c r="F67" s="283" t="str">
        <f>Badges!C128</f>
        <v>Visit a potter's studio</v>
      </c>
      <c r="G67" s="281" t="str">
        <f>IF(Badges!R128="A","A"," ")</f>
        <v xml:space="preserve"> </v>
      </c>
      <c r="I67" s="280"/>
      <c r="J67" s="283" t="str">
        <f>Badges!C201</f>
        <v>Visit an outdoor store</v>
      </c>
      <c r="K67" s="281" t="str">
        <f>IF(Badges!R201="A","A"," ")</f>
        <v xml:space="preserve"> </v>
      </c>
      <c r="M67" s="280"/>
      <c r="N67" s="283" t="str">
        <f>Badges!C275</f>
        <v>Make up a game to play with a pet</v>
      </c>
      <c r="O67" s="281" t="str">
        <f>IF(Badges!R275="A","A"," ")</f>
        <v xml:space="preserve"> </v>
      </c>
      <c r="Q67" s="280"/>
      <c r="R67" s="283" t="str">
        <f>Badges!C348</f>
        <v>Invite another Brownie group to an</v>
      </c>
      <c r="S67" s="281" t="str">
        <f>IF(Badges!R348="A","A"," ")</f>
        <v xml:space="preserve"> </v>
      </c>
    </row>
    <row r="68" spans="1:19" x14ac:dyDescent="0.2">
      <c r="A68" s="280"/>
      <c r="B68" s="283" t="str">
        <f>Badges!C55</f>
        <v>Make your warm-up animal themed</v>
      </c>
      <c r="C68" s="281" t="str">
        <f>IF(Badges!R55="A","A"," ")</f>
        <v xml:space="preserve"> </v>
      </c>
      <c r="E68" s="280"/>
      <c r="F68" s="283" t="str">
        <f>Badges!C129</f>
        <v>Invite a craft teacher to your</v>
      </c>
      <c r="G68" s="281" t="str">
        <f>IF(Badges!R129="A","A"," ")</f>
        <v xml:space="preserve"> </v>
      </c>
      <c r="I68" s="280"/>
      <c r="J68" s="283" t="str">
        <f>Badges!C202</f>
        <v>Ask an older Girl Scout</v>
      </c>
      <c r="K68" s="281" t="str">
        <f>IF(Badges!R202="A","A"," ")</f>
        <v xml:space="preserve"> </v>
      </c>
      <c r="M68" s="280"/>
      <c r="N68" s="283" t="str">
        <f>Badges!C276</f>
        <v>Make a simple pet toy</v>
      </c>
      <c r="O68" s="281" t="str">
        <f>IF(Badges!R276="A","A"," ")</f>
        <v xml:space="preserve"> </v>
      </c>
      <c r="Q68" s="280"/>
      <c r="R68" s="283" t="str">
        <f>Badges!C349</f>
        <v>Sit at a different table or area at</v>
      </c>
      <c r="S68" s="281" t="str">
        <f>IF(Badges!R349="A","A"," ")</f>
        <v xml:space="preserve"> </v>
      </c>
    </row>
    <row r="69" spans="1:19" x14ac:dyDescent="0.2">
      <c r="A69" s="280"/>
      <c r="B69" s="283" t="str">
        <f>Badges!C56</f>
        <v>Use the music</v>
      </c>
      <c r="C69" s="281" t="str">
        <f>IF(Badges!R56="A","A"," ")</f>
        <v xml:space="preserve"> </v>
      </c>
      <c r="E69" s="280"/>
      <c r="F69" s="283" t="str">
        <f>Badges!C130</f>
        <v xml:space="preserve">Go to a pottery class at a </v>
      </c>
      <c r="G69" s="281" t="str">
        <f>IF(Badges!R130="A","A"," ")</f>
        <v xml:space="preserve"> </v>
      </c>
      <c r="I69" s="280"/>
      <c r="J69" s="283" t="str">
        <f>Badges!C203</f>
        <v>Invite an experienced hiker to your</v>
      </c>
      <c r="K69" s="281" t="str">
        <f>IF(Badges!R203="A","A"," ")</f>
        <v xml:space="preserve"> </v>
      </c>
      <c r="M69" s="280"/>
      <c r="N69" s="283" t="str">
        <f>Badges!C277</f>
        <v>Learn about how three different</v>
      </c>
      <c r="O69" s="281" t="str">
        <f>IF(Badges!R277="A","A"," ")</f>
        <v xml:space="preserve"> </v>
      </c>
      <c r="Q69" s="280"/>
      <c r="R69" s="283" t="str">
        <f>Badges!C350</f>
        <v>Go to a dance or art class, sports</v>
      </c>
      <c r="S69" s="281" t="str">
        <f>IF(Badges!R350="A","A"," ")</f>
        <v xml:space="preserve"> </v>
      </c>
    </row>
    <row r="70" spans="1:19" ht="23.25" x14ac:dyDescent="0.35">
      <c r="A70" s="524" t="str">
        <f ca="1">MID(CELL("filename",A8),FIND(IF(ISERROR(FIND("]",CELL("filename",A8))),"$","]"),CELL("filename",A8))+1,256)</f>
        <v>Brownie 15</v>
      </c>
      <c r="B70" s="524"/>
      <c r="C70" s="524"/>
      <c r="E70" s="508" t="s">
        <v>414</v>
      </c>
      <c r="F70" s="511"/>
      <c r="G70" s="511"/>
      <c r="I70" s="508" t="s">
        <v>414</v>
      </c>
      <c r="J70" s="508"/>
      <c r="K70" s="508"/>
      <c r="M70" s="508" t="s">
        <v>414</v>
      </c>
      <c r="N70" s="508"/>
      <c r="O70" s="508"/>
      <c r="Q70" s="508" t="s">
        <v>414</v>
      </c>
      <c r="R70" s="508"/>
      <c r="S70" s="508"/>
    </row>
    <row r="71" spans="1:19" x14ac:dyDescent="0.2">
      <c r="A71" s="101"/>
      <c r="B71" s="124"/>
      <c r="C71" s="277" t="s">
        <v>85</v>
      </c>
      <c r="E71" s="489" t="str">
        <f>Badges!B377</f>
        <v>Fair Play</v>
      </c>
      <c r="F71" s="490"/>
      <c r="G71" s="490"/>
      <c r="I71" s="489" t="str">
        <f>Badges!B446</f>
        <v>Brownie First Aid</v>
      </c>
      <c r="J71" s="490"/>
      <c r="K71" s="490"/>
      <c r="M71" s="489" t="str">
        <f>Badges!B516</f>
        <v>Money Manager</v>
      </c>
      <c r="N71" s="490"/>
      <c r="O71" s="490"/>
      <c r="Q71" s="489" t="str">
        <f>Badges!B590</f>
        <v>Outdoor Adventurer</v>
      </c>
      <c r="R71" s="490"/>
      <c r="S71" s="490"/>
    </row>
    <row r="72" spans="1:19" x14ac:dyDescent="0.2">
      <c r="A72" s="505" t="str">
        <f>Summary!A22</f>
        <v>Legacy</v>
      </c>
      <c r="B72" s="505"/>
      <c r="C72" s="505"/>
      <c r="E72" s="280">
        <v>1</v>
      </c>
      <c r="F72" s="283" t="str">
        <f>Badges!C378</f>
        <v>Follow the rules</v>
      </c>
      <c r="G72" s="294"/>
      <c r="I72" s="280">
        <v>1</v>
      </c>
      <c r="J72" s="283" t="str">
        <f>Badges!C447</f>
        <v>Find out how to get help from 911</v>
      </c>
      <c r="K72" s="294"/>
      <c r="M72" s="280">
        <v>1</v>
      </c>
      <c r="N72" s="283" t="str">
        <f>Badges!C517</f>
        <v>Shop for elf items with your elf doll</v>
      </c>
      <c r="O72" s="294"/>
      <c r="Q72" s="280">
        <v>1</v>
      </c>
      <c r="R72" s="283" t="str">
        <f>Badges!C591</f>
        <v>Play outdoors in a new way</v>
      </c>
      <c r="S72" s="294"/>
    </row>
    <row r="73" spans="1:19" x14ac:dyDescent="0.2">
      <c r="A73" s="514" t="str">
        <f>Summary!A23</f>
        <v>Painting</v>
      </c>
      <c r="B73" s="515"/>
      <c r="C73" s="330" t="str">
        <f>IF(Badges!R376="C","C",IF(Badges!R376="P","P",""))</f>
        <v/>
      </c>
      <c r="E73" s="280"/>
      <c r="F73" s="283" t="str">
        <f>Badges!C379</f>
        <v>Teach the rules of an active</v>
      </c>
      <c r="G73" s="281" t="str">
        <f>IF(Badges!R379="A","A"," ")</f>
        <v xml:space="preserve"> </v>
      </c>
      <c r="I73" s="280"/>
      <c r="J73" s="283" t="str">
        <f>Badges!C448</f>
        <v>Role-play 911</v>
      </c>
      <c r="K73" s="281" t="str">
        <f>IF(Badges!R448="A","A"," ")</f>
        <v xml:space="preserve"> </v>
      </c>
      <c r="M73" s="280"/>
      <c r="N73" s="283" t="str">
        <f>Badges!C518</f>
        <v>Go shopping…at home</v>
      </c>
      <c r="O73" s="281" t="str">
        <f>IF(Badges!R518="A","A"," ")</f>
        <v xml:space="preserve"> </v>
      </c>
      <c r="Q73" s="280"/>
      <c r="R73" s="283" t="str">
        <f>Badges!C592</f>
        <v>Try an outdoor challenge</v>
      </c>
      <c r="S73" s="281" t="str">
        <f>IF(Badges!R592="A","A"," ")</f>
        <v xml:space="preserve"> </v>
      </c>
    </row>
    <row r="74" spans="1:19" x14ac:dyDescent="0.2">
      <c r="A74" s="503" t="str">
        <f>Summary!A24</f>
        <v>Fair Play</v>
      </c>
      <c r="B74" s="504"/>
      <c r="C74" s="282" t="str">
        <f>IF(Badges!R399="C","C",IF(Badges!R399="P","P",""))</f>
        <v/>
      </c>
      <c r="E74" s="280"/>
      <c r="F74" s="283" t="str">
        <f>Badges!C380</f>
        <v>Make up two new rules for hide</v>
      </c>
      <c r="G74" s="281" t="str">
        <f>IF(Badges!R380="A","A"," ")</f>
        <v xml:space="preserve"> </v>
      </c>
      <c r="I74" s="280"/>
      <c r="J74" s="283" t="str">
        <f>Badges!C449</f>
        <v>Practice 911 with a friend or family</v>
      </c>
      <c r="K74" s="281" t="str">
        <f>IF(Badges!R449="A","A"," ")</f>
        <v xml:space="preserve"> </v>
      </c>
      <c r="M74" s="280"/>
      <c r="N74" s="283" t="str">
        <f>Badges!C519</f>
        <v>Go shopping with a Brownie friends</v>
      </c>
      <c r="O74" s="281" t="str">
        <f>IF(Badges!R519="A","A"," ")</f>
        <v xml:space="preserve"> </v>
      </c>
      <c r="Q74" s="280"/>
      <c r="R74" s="283" t="str">
        <f>Badges!C593</f>
        <v>Explore the night</v>
      </c>
      <c r="S74" s="281" t="str">
        <f>IF(Badges!R593="A","A"," ")</f>
        <v xml:space="preserve"> </v>
      </c>
    </row>
    <row r="75" spans="1:19" x14ac:dyDescent="0.2">
      <c r="A75" s="503" t="str">
        <f>Summary!A25</f>
        <v>Celebrating Community</v>
      </c>
      <c r="B75" s="504"/>
      <c r="C75" s="282" t="str">
        <f>IF(Badges!R422="C","C",IF(Badges!R422="P","P",""))</f>
        <v/>
      </c>
      <c r="E75" s="280"/>
      <c r="F75" s="283" t="str">
        <f>Badges!C381</f>
        <v>Learn two rules for a sport or</v>
      </c>
      <c r="G75" s="281" t="str">
        <f>IF(Badges!R381="A","A"," ")</f>
        <v xml:space="preserve"> </v>
      </c>
      <c r="I75" s="280"/>
      <c r="J75" s="283" t="str">
        <f>Badges!C450</f>
        <v>Get advice from an expert</v>
      </c>
      <c r="K75" s="281" t="str">
        <f>IF(Badges!R450="A","A"," ")</f>
        <v xml:space="preserve"> </v>
      </c>
      <c r="M75" s="280"/>
      <c r="N75" s="283" t="str">
        <f>Badges!C520</f>
        <v>Go shopping with your Brownie</v>
      </c>
      <c r="O75" s="281" t="str">
        <f>IF(Badges!R520="A","A"," ")</f>
        <v xml:space="preserve"> </v>
      </c>
      <c r="Q75" s="280"/>
      <c r="R75" s="283" t="str">
        <f>Badges!C594</f>
        <v>Have fun with water</v>
      </c>
      <c r="S75" s="281" t="str">
        <f>IF(Badges!R594="A","A"," ")</f>
        <v xml:space="preserve"> </v>
      </c>
    </row>
    <row r="76" spans="1:19" x14ac:dyDescent="0.2">
      <c r="A76" s="503" t="str">
        <f>Summary!A26</f>
        <v>Snacks</v>
      </c>
      <c r="B76" s="504"/>
      <c r="C76" s="282" t="str">
        <f>IF(Badges!R445="C","C",IF(Badges!R445="P","P",""))</f>
        <v/>
      </c>
      <c r="E76" s="280">
        <v>2</v>
      </c>
      <c r="F76" s="283" t="str">
        <f>Badges!C382</f>
        <v>Include everyone</v>
      </c>
      <c r="G76" s="294"/>
      <c r="I76" s="280">
        <v>2</v>
      </c>
      <c r="J76" s="283" t="str">
        <f>Badges!C451</f>
        <v>Talk to someone who treats injured</v>
      </c>
      <c r="K76" s="294"/>
      <c r="M76" s="280">
        <v>2</v>
      </c>
      <c r="N76" s="283" t="str">
        <f>Badges!C521</f>
        <v>Go grocery shopping</v>
      </c>
      <c r="O76" s="294"/>
      <c r="Q76" s="280">
        <v>2</v>
      </c>
      <c r="R76" s="283" t="str">
        <f>Badges!C595</f>
        <v>Explore Nature</v>
      </c>
      <c r="S76" s="294"/>
    </row>
    <row r="77" spans="1:19" x14ac:dyDescent="0.2">
      <c r="A77" s="503" t="str">
        <f>Summary!A27</f>
        <v>Brownie First Aid</v>
      </c>
      <c r="B77" s="504"/>
      <c r="C77" s="282" t="str">
        <f>IF(Badges!R468="C","C",IF(Badges!R468="P","P",""))</f>
        <v/>
      </c>
      <c r="E77" s="280"/>
      <c r="F77" s="283" t="str">
        <f>Badges!C383</f>
        <v>Ask a woman about Title IX</v>
      </c>
      <c r="G77" s="281" t="str">
        <f>IF(Badges!R383="A","A"," ")</f>
        <v xml:space="preserve"> </v>
      </c>
      <c r="I77" s="280"/>
      <c r="J77" s="283" t="str">
        <f>Badges!C452</f>
        <v>Interview a medical professional</v>
      </c>
      <c r="K77" s="281" t="str">
        <f>IF(Badges!R452="A","A"," ")</f>
        <v xml:space="preserve"> </v>
      </c>
      <c r="M77" s="280"/>
      <c r="N77" s="283" t="str">
        <f>Badges!C522</f>
        <v>Shop at a store</v>
      </c>
      <c r="O77" s="281" t="str">
        <f>IF(Badges!R522="A","A"," ")</f>
        <v xml:space="preserve"> </v>
      </c>
      <c r="Q77" s="280"/>
      <c r="R77" s="283" t="str">
        <f>Badges!C596</f>
        <v>Go on a nature hike</v>
      </c>
      <c r="S77" s="281" t="str">
        <f>IF(Badges!R596="A","A"," ")</f>
        <v xml:space="preserve"> </v>
      </c>
    </row>
    <row r="78" spans="1:19" x14ac:dyDescent="0.2">
      <c r="A78" s="503" t="str">
        <f>Summary!A28</f>
        <v>Brownie Girl Scout Way</v>
      </c>
      <c r="B78" s="504"/>
      <c r="C78" s="282" t="str">
        <f>IF(Badges!R491="C","C",IF(Badges!R491="P","P",""))</f>
        <v/>
      </c>
      <c r="E78" s="280"/>
      <c r="F78" s="283" t="str">
        <f>Badges!C384</f>
        <v>Find a sport that women play</v>
      </c>
      <c r="G78" s="281" t="str">
        <f>IF(Badges!R384="A","A"," ")</f>
        <v xml:space="preserve"> </v>
      </c>
      <c r="I78" s="280"/>
      <c r="J78" s="283" t="str">
        <f>Badges!C453</f>
        <v>Talk to the police</v>
      </c>
      <c r="K78" s="281" t="str">
        <f>IF(Badges!R453="A","A"," ")</f>
        <v xml:space="preserve"> </v>
      </c>
      <c r="M78" s="280"/>
      <c r="N78" s="283" t="str">
        <f>Badges!C523</f>
        <v>Shop on paper</v>
      </c>
      <c r="O78" s="281" t="str">
        <f>IF(Badges!R523="A","A"," ")</f>
        <v xml:space="preserve"> </v>
      </c>
      <c r="Q78" s="280"/>
      <c r="R78" s="283" t="str">
        <f>Badges!C597</f>
        <v>Create a scent diary</v>
      </c>
      <c r="S78" s="281" t="str">
        <f>IF(Badges!R597="A","A"," ")</f>
        <v xml:space="preserve"> </v>
      </c>
    </row>
    <row r="79" spans="1:19" x14ac:dyDescent="0.2">
      <c r="A79" s="512" t="str">
        <f>Summary!A29</f>
        <v>Bugs</v>
      </c>
      <c r="B79" s="513"/>
      <c r="C79" s="329" t="str">
        <f>IF(Badges!R514="C","C",IF(Badges!R514="P","P",""))</f>
        <v/>
      </c>
      <c r="E79" s="280"/>
      <c r="F79" s="283" t="str">
        <f>Badges!C385</f>
        <v>Learn about disabilities and</v>
      </c>
      <c r="G79" s="281" t="str">
        <f>IF(Badges!R385="A","A"," ")</f>
        <v xml:space="preserve"> </v>
      </c>
      <c r="I79" s="280"/>
      <c r="J79" s="283" t="str">
        <f>Badges!C454</f>
        <v>Visit a fire station</v>
      </c>
      <c r="K79" s="281" t="str">
        <f>IF(Badges!R454="A","A"," ")</f>
        <v xml:space="preserve"> </v>
      </c>
      <c r="M79" s="280"/>
      <c r="N79" s="283" t="str">
        <f>Badges!C524</f>
        <v>Shop online</v>
      </c>
      <c r="O79" s="281" t="str">
        <f>IF(Badges!R524="A","A"," ")</f>
        <v xml:space="preserve"> </v>
      </c>
      <c r="Q79" s="280"/>
      <c r="R79" s="283" t="str">
        <f>Badges!C598</f>
        <v>Sky watch</v>
      </c>
      <c r="S79" s="281" t="str">
        <f>IF(Badges!R598="A","A"," ")</f>
        <v xml:space="preserve"> </v>
      </c>
    </row>
    <row r="80" spans="1:19" x14ac:dyDescent="0.2">
      <c r="A80" s="505" t="str">
        <f>Summary!A30</f>
        <v>Financial Literacy</v>
      </c>
      <c r="B80" s="505"/>
      <c r="C80" s="505"/>
      <c r="E80" s="280">
        <v>3</v>
      </c>
      <c r="F80" s="283" t="str">
        <f>Badges!C386</f>
        <v>Be part of a team</v>
      </c>
      <c r="G80" s="294"/>
      <c r="I80" s="280">
        <v>3</v>
      </c>
      <c r="J80" s="283" t="str">
        <f>Badges!C455</f>
        <v>Make a first aid kit</v>
      </c>
      <c r="K80" s="294"/>
      <c r="M80" s="280">
        <v>3</v>
      </c>
      <c r="N80" s="283" t="str">
        <f>Badges!C525</f>
        <v>Go clothes shopping</v>
      </c>
      <c r="O80" s="294"/>
      <c r="Q80" s="280">
        <v>3</v>
      </c>
      <c r="R80" s="283" t="str">
        <f>Badges!C599</f>
        <v>Buddy up and play outdoor games</v>
      </c>
      <c r="S80" s="294"/>
    </row>
    <row r="81" spans="1:22" x14ac:dyDescent="0.2">
      <c r="A81" s="514" t="str">
        <f>Summary!A31</f>
        <v>Money Manager</v>
      </c>
      <c r="B81" s="515"/>
      <c r="C81" s="330" t="str">
        <f>IF(Badges!R538="C","C",IF(Badges!R538="P","P",""))</f>
        <v/>
      </c>
      <c r="E81" s="280"/>
      <c r="F81" s="283" t="str">
        <f>Badges!C387</f>
        <v>Play popcorn</v>
      </c>
      <c r="G81" s="281" t="str">
        <f>IF(Badges!R387="A","A"," ")</f>
        <v xml:space="preserve"> </v>
      </c>
      <c r="I81" s="280"/>
      <c r="J81" s="283" t="str">
        <f>Badges!C456</f>
        <v>Make a first aid kit for your home</v>
      </c>
      <c r="K81" s="281" t="str">
        <f>IF(Badges!R456="A","A"," ")</f>
        <v xml:space="preserve"> </v>
      </c>
      <c r="M81" s="280"/>
      <c r="N81" s="283" t="str">
        <f>Badges!C526</f>
        <v>Browse through catalogs</v>
      </c>
      <c r="O81" s="281" t="str">
        <f>IF(Badges!R526="A","A"," ")</f>
        <v xml:space="preserve"> </v>
      </c>
      <c r="Q81" s="280"/>
      <c r="R81" s="283" t="str">
        <f>Badges!C600</f>
        <v>Play a survival game</v>
      </c>
      <c r="S81" s="281" t="str">
        <f>IF(Badges!R600="A","A"," ")</f>
        <v xml:space="preserve"> </v>
      </c>
    </row>
    <row r="82" spans="1:22" x14ac:dyDescent="0.2">
      <c r="A82" s="503" t="str">
        <f>Summary!A32</f>
        <v>Philanthropist</v>
      </c>
      <c r="B82" s="504"/>
      <c r="C82" s="282" t="str">
        <f>IF(Badges!R561="C","C",IF(Badges!R561="P","P",""))</f>
        <v/>
      </c>
      <c r="E82" s="280"/>
      <c r="F82" s="283" t="str">
        <f>Badges!C388</f>
        <v>Untangle yourself from a human</v>
      </c>
      <c r="G82" s="281" t="str">
        <f>IF(Badges!R388="A","A"," ")</f>
        <v xml:space="preserve"> </v>
      </c>
      <c r="I82" s="280"/>
      <c r="J82" s="283" t="str">
        <f>Badges!C457</f>
        <v>Make a kit for your Girl Scout</v>
      </c>
      <c r="K82" s="281" t="str">
        <f>IF(Badges!R457="A","A"," ")</f>
        <v xml:space="preserve"> </v>
      </c>
      <c r="M82" s="280"/>
      <c r="N82" s="283" t="str">
        <f>Badges!C527</f>
        <v>Go to the mall</v>
      </c>
      <c r="O82" s="281" t="str">
        <f>IF(Badges!R527="A","A"," ")</f>
        <v xml:space="preserve"> </v>
      </c>
      <c r="Q82" s="280"/>
      <c r="R82" s="283" t="str">
        <f>Badges!C601</f>
        <v>Play a night game</v>
      </c>
      <c r="S82" s="281" t="str">
        <f>IF(Badges!R601="A","A"," ")</f>
        <v xml:space="preserve"> </v>
      </c>
    </row>
    <row r="83" spans="1:22" x14ac:dyDescent="0.2">
      <c r="A83" s="520" t="str">
        <f>Summary!A33</f>
        <v>Cookie Business</v>
      </c>
      <c r="B83" s="521"/>
      <c r="C83" s="522"/>
      <c r="D83" s="124"/>
      <c r="E83" s="280"/>
      <c r="F83" s="283" t="str">
        <f>Badges!C389</f>
        <v>Try a game of Octopus Tag</v>
      </c>
      <c r="G83" s="281" t="str">
        <f>IF(Badges!R389="A","A"," ")</f>
        <v xml:space="preserve"> </v>
      </c>
      <c r="I83" s="280"/>
      <c r="J83" s="283" t="str">
        <f>Badges!C458</f>
        <v>Make a first aid kit and donate it</v>
      </c>
      <c r="K83" s="281" t="str">
        <f>IF(Badges!R458="A","A"," ")</f>
        <v xml:space="preserve"> </v>
      </c>
      <c r="M83" s="280"/>
      <c r="N83" s="283" t="str">
        <f>Badges!C528</f>
        <v>Shop secondhand</v>
      </c>
      <c r="O83" s="281" t="str">
        <f>IF(Badges!R528="A","A"," ")</f>
        <v xml:space="preserve"> </v>
      </c>
      <c r="Q83" s="280"/>
      <c r="R83" s="283" t="str">
        <f>Badges!C602</f>
        <v>Play a water game</v>
      </c>
      <c r="S83" s="281" t="str">
        <f>IF(Badges!R602="A","A"," ")</f>
        <v xml:space="preserve"> </v>
      </c>
    </row>
    <row r="84" spans="1:22" x14ac:dyDescent="0.2">
      <c r="A84" s="503" t="str">
        <f>Summary!A34</f>
        <v>Meet My Customers</v>
      </c>
      <c r="B84" s="504"/>
      <c r="C84" s="282" t="str">
        <f>IF(Badges!R575="C","C",IF(Badges!R575="P","P",""))</f>
        <v/>
      </c>
      <c r="E84" s="280">
        <v>4</v>
      </c>
      <c r="F84" s="283" t="str">
        <f>Badges!C390</f>
        <v>Keep score</v>
      </c>
      <c r="G84" s="294"/>
      <c r="I84" s="280">
        <v>4</v>
      </c>
      <c r="J84" s="283" t="str">
        <f>Badges!C459</f>
        <v>Learn how to treat minor injuries</v>
      </c>
      <c r="K84" s="294"/>
      <c r="M84" s="280">
        <v>4</v>
      </c>
      <c r="N84" s="283" t="str">
        <f>Badges!C529</f>
        <v>Get ready for school</v>
      </c>
      <c r="O84" s="294"/>
      <c r="Q84" s="280">
        <v>4</v>
      </c>
      <c r="R84" s="283" t="str">
        <f>Badges!C603</f>
        <v>Learn a camp skill</v>
      </c>
      <c r="S84" s="294"/>
    </row>
    <row r="85" spans="1:22" x14ac:dyDescent="0.2">
      <c r="A85" s="503" t="str">
        <f>Summary!A35</f>
        <v>Give Back</v>
      </c>
      <c r="B85" s="504"/>
      <c r="C85" s="282" t="str">
        <f>IF(Badges!R588="C","C",IF(Badges!R588="P","P",""))</f>
        <v/>
      </c>
      <c r="E85" s="280"/>
      <c r="F85" s="283" t="str">
        <f>Badges!C391</f>
        <v>See a sport live or on television</v>
      </c>
      <c r="G85" s="281" t="str">
        <f>IF(Badges!R391="A","A"," ")</f>
        <v xml:space="preserve"> </v>
      </c>
      <c r="I85" s="280"/>
      <c r="J85" s="283" t="str">
        <f>Badges!C460</f>
        <v>Get tips from a medical professional</v>
      </c>
      <c r="K85" s="281" t="str">
        <f>IF(Badges!R460="A","A"," ")</f>
        <v xml:space="preserve"> </v>
      </c>
      <c r="M85" s="280"/>
      <c r="N85" s="283" t="str">
        <f>Badges!C530</f>
        <v>You have $15 total</v>
      </c>
      <c r="O85" s="281" t="str">
        <f>IF(Badges!R530="A","A"," ")</f>
        <v xml:space="preserve"> </v>
      </c>
      <c r="Q85" s="280"/>
      <c r="R85" s="283" t="str">
        <f>Badges!C604</f>
        <v>Prepare a campfire</v>
      </c>
      <c r="S85" s="281" t="str">
        <f>IF(Badges!R604="A","A"," ")</f>
        <v xml:space="preserve"> </v>
      </c>
    </row>
    <row r="86" spans="1:22" x14ac:dyDescent="0.2">
      <c r="A86" s="520" t="str">
        <f>Summary!A36</f>
        <v>Outdoor Badge</v>
      </c>
      <c r="B86" s="521"/>
      <c r="C86" s="522"/>
      <c r="E86" s="280"/>
      <c r="F86" s="283" t="str">
        <f>Badges!C392</f>
        <v>Make more points</v>
      </c>
      <c r="G86" s="281" t="str">
        <f>IF(Badges!R392="A","A"," ")</f>
        <v xml:space="preserve"> </v>
      </c>
      <c r="I86" s="280"/>
      <c r="J86" s="283" t="str">
        <f>Badges!C461</f>
        <v>Learn with the Red Cross</v>
      </c>
      <c r="K86" s="281" t="str">
        <f>IF(Badges!R461="A","A"," ")</f>
        <v xml:space="preserve"> </v>
      </c>
      <c r="M86" s="280"/>
      <c r="N86" s="283" t="str">
        <f>Badges!C531</f>
        <v>You have $30 total</v>
      </c>
      <c r="O86" s="281" t="str">
        <f>IF(Badges!R531="A","A"," ")</f>
        <v xml:space="preserve"> </v>
      </c>
      <c r="Q86" s="280"/>
      <c r="R86" s="283" t="str">
        <f>Badges!C605</f>
        <v>Tie an overhand and square knot</v>
      </c>
      <c r="S86" s="281" t="str">
        <f>IF(Badges!R605="A","A"," ")</f>
        <v xml:space="preserve"> </v>
      </c>
    </row>
    <row r="87" spans="1:22" x14ac:dyDescent="0.2">
      <c r="A87" s="503" t="str">
        <f>Summary!A37</f>
        <v>Outdoor Adventurer</v>
      </c>
      <c r="B87" s="504"/>
      <c r="C87" s="282" t="str">
        <f>IF(Badges!R612="C","C",IF(Badges!R612="P","P",""))</f>
        <v/>
      </c>
      <c r="E87" s="280"/>
      <c r="F87" s="283" t="str">
        <f>Badges!C393</f>
        <v>Keep score for a sport you play</v>
      </c>
      <c r="G87" s="281" t="str">
        <f>IF(Badges!R393="A","A"," ")</f>
        <v xml:space="preserve"> </v>
      </c>
      <c r="I87" s="280"/>
      <c r="J87" s="283" t="str">
        <f>Badges!C462</f>
        <v>Talk to an EMT</v>
      </c>
      <c r="K87" s="281" t="str">
        <f>IF(Badges!R462="A","A"," ")</f>
        <v xml:space="preserve"> </v>
      </c>
      <c r="M87" s="280"/>
      <c r="N87" s="283" t="str">
        <f>Badges!C532</f>
        <v>Pool your money</v>
      </c>
      <c r="O87" s="281" t="str">
        <f>IF(Badges!R532="A","A"," ")</f>
        <v xml:space="preserve"> </v>
      </c>
      <c r="Q87" s="280"/>
      <c r="R87" s="283" t="str">
        <f>Badges!C606</f>
        <v>Learn to roll a sleeping bag</v>
      </c>
      <c r="S87" s="281" t="str">
        <f>IF(Badges!R606="A","A"," ")</f>
        <v xml:space="preserve"> </v>
      </c>
    </row>
    <row r="88" spans="1:22" x14ac:dyDescent="0.2">
      <c r="E88" s="280">
        <v>5</v>
      </c>
      <c r="F88" s="283" t="str">
        <f>Badges!C394</f>
        <v>Have a field day</v>
      </c>
      <c r="G88" s="294"/>
      <c r="I88" s="280">
        <v>5</v>
      </c>
      <c r="J88" s="283" t="str">
        <f>Badges!C463</f>
        <v>Know how to prevent and treat</v>
      </c>
      <c r="K88" s="294"/>
      <c r="M88" s="280">
        <v>5</v>
      </c>
      <c r="N88" s="283" t="str">
        <f>Badges!C533</f>
        <v>Have some fun</v>
      </c>
      <c r="O88" s="294"/>
      <c r="Q88" s="280">
        <v>5</v>
      </c>
      <c r="R88" s="283" t="str">
        <f>Badges!C607</f>
        <v>Care for the outdoors</v>
      </c>
      <c r="S88" s="294"/>
    </row>
    <row r="89" spans="1:22" x14ac:dyDescent="0.2">
      <c r="A89" s="509" t="s">
        <v>75</v>
      </c>
      <c r="B89" s="510"/>
      <c r="C89" s="510"/>
      <c r="E89" s="280"/>
      <c r="F89" s="283" t="str">
        <f>Badges!C395</f>
        <v xml:space="preserve">Make a team relay that </v>
      </c>
      <c r="G89" s="281" t="str">
        <f>IF(Badges!R395="A","A"," ")</f>
        <v xml:space="preserve"> </v>
      </c>
      <c r="I89" s="280"/>
      <c r="J89" s="283" t="str">
        <f>Badges!C464</f>
        <v>Take a hike</v>
      </c>
      <c r="K89" s="281" t="str">
        <f>IF(Badges!R464="A","A"," ")</f>
        <v xml:space="preserve"> </v>
      </c>
      <c r="M89" s="280"/>
      <c r="N89" s="283" t="str">
        <f>Badges!C534</f>
        <v>Go to the movies with a friend</v>
      </c>
      <c r="O89" s="281" t="str">
        <f>IF(Badges!R534="A","A"," ")</f>
        <v xml:space="preserve"> </v>
      </c>
      <c r="Q89" s="280"/>
      <c r="R89" s="283" t="str">
        <f>Badges!C608</f>
        <v>Improve a trail</v>
      </c>
      <c r="S89" s="281" t="str">
        <f>IF(Badges!R608="A","A"," ")</f>
        <v xml:space="preserve"> </v>
      </c>
    </row>
    <row r="90" spans="1:22" x14ac:dyDescent="0.2">
      <c r="B90" s="516" t="str">
        <f>'Journey Awards'!A6</f>
        <v>Brownie Quest</v>
      </c>
      <c r="C90" s="517"/>
      <c r="E90" s="280"/>
      <c r="F90" s="283" t="str">
        <f>Badges!C396</f>
        <v>Make a theme day</v>
      </c>
      <c r="G90" s="281" t="str">
        <f>IF(Badges!R396="A","A"," ")</f>
        <v xml:space="preserve"> </v>
      </c>
      <c r="I90" s="280"/>
      <c r="J90" s="283" t="str">
        <f>Badges!C465</f>
        <v>Read all about it</v>
      </c>
      <c r="K90" s="281" t="str">
        <f>IF(Badges!R465="A","A"," ")</f>
        <v xml:space="preserve"> </v>
      </c>
      <c r="M90" s="280"/>
      <c r="N90" s="283" t="str">
        <f>Badges!C535</f>
        <v>Get outdoors</v>
      </c>
      <c r="O90" s="281" t="str">
        <f>IF(Badges!R535="A","A"," ")</f>
        <v xml:space="preserve"> </v>
      </c>
      <c r="Q90" s="280"/>
      <c r="R90" s="283" t="str">
        <f>Badges!C609</f>
        <v>Care for animals</v>
      </c>
      <c r="S90" s="281" t="str">
        <f>IF(Badges!R609="A","A"," ")</f>
        <v xml:space="preserve"> </v>
      </c>
    </row>
    <row r="91" spans="1:22" x14ac:dyDescent="0.2">
      <c r="B91" s="289" t="str">
        <f>'Journey Awards'!B7</f>
        <v>The Discover Key</v>
      </c>
      <c r="C91" s="288" t="str">
        <f>'Journey Awards'!R11</f>
        <v xml:space="preserve"> </v>
      </c>
      <c r="E91" s="280"/>
      <c r="F91" s="283" t="str">
        <f>Badges!C397</f>
        <v>Make up a championship</v>
      </c>
      <c r="G91" s="281" t="str">
        <f>IF(Badges!R397="A","A"," ")</f>
        <v xml:space="preserve"> </v>
      </c>
      <c r="I91" s="280"/>
      <c r="J91" s="283" t="str">
        <f>Badges!C466</f>
        <v>Talk to an outdoor expert</v>
      </c>
      <c r="K91" s="281" t="str">
        <f>IF(Badges!R466="A","A"," ")</f>
        <v xml:space="preserve"> </v>
      </c>
      <c r="M91" s="280"/>
      <c r="N91" s="283" t="str">
        <f>Badges!C536</f>
        <v>Have fun with friends</v>
      </c>
      <c r="O91" s="281" t="str">
        <f>IF(Badges!R536="A","A"," ")</f>
        <v xml:space="preserve"> </v>
      </c>
      <c r="Q91" s="280"/>
      <c r="R91" s="283" t="str">
        <f>Badges!C610</f>
        <v>Help an outdoors space you love</v>
      </c>
      <c r="S91" s="281" t="str">
        <f>IF(Badges!R610="A","A"," ")</f>
        <v xml:space="preserve"> </v>
      </c>
    </row>
    <row r="92" spans="1:22" ht="15.75" x14ac:dyDescent="0.2">
      <c r="B92" s="289" t="str">
        <f>'Journey Awards'!B12</f>
        <v>The Connect Key</v>
      </c>
      <c r="C92" s="288" t="str">
        <f>'Journey Awards'!R16</f>
        <v xml:space="preserve"> </v>
      </c>
      <c r="E92" s="386" t="str">
        <f>Badges!B400</f>
        <v>Celebrating Community</v>
      </c>
      <c r="F92" s="386"/>
      <c r="G92" s="386"/>
      <c r="I92" s="489" t="str">
        <f>Badges!B469</f>
        <v>Brownie Girl Scout Way</v>
      </c>
      <c r="J92" s="490"/>
      <c r="K92" s="490"/>
      <c r="M92" s="489" t="str">
        <f>Badges!B539</f>
        <v>Philanthropist</v>
      </c>
      <c r="N92" s="490"/>
      <c r="O92" s="490"/>
      <c r="Q92" s="508" t="s">
        <v>100</v>
      </c>
      <c r="R92" s="452"/>
      <c r="S92" s="452"/>
    </row>
    <row r="93" spans="1:22" x14ac:dyDescent="0.2">
      <c r="B93" s="289" t="str">
        <f>'Journey Awards'!B17</f>
        <v>The Take Action Key</v>
      </c>
      <c r="C93" s="288" t="str">
        <f>'Journey Awards'!R21</f>
        <v xml:space="preserve"> </v>
      </c>
      <c r="E93" s="280">
        <v>1</v>
      </c>
      <c r="F93" s="283" t="str">
        <f>Badges!C401</f>
        <v>Explore community symbols</v>
      </c>
      <c r="G93" s="294"/>
      <c r="I93" s="280">
        <v>1</v>
      </c>
      <c r="J93" s="283" t="str">
        <f>Badges!C470</f>
        <v>Sing everywhere</v>
      </c>
      <c r="K93" s="294"/>
      <c r="L93" s="217"/>
      <c r="M93" s="280">
        <v>1</v>
      </c>
      <c r="N93" s="283" t="str">
        <f>Badges!C540</f>
        <v>Learn what every person needs</v>
      </c>
      <c r="O93" s="294"/>
      <c r="Q93" s="534" t="str">
        <f>'Age-Level'!C6</f>
        <v>Cookie Rally (Year 1)</v>
      </c>
      <c r="R93" s="534"/>
      <c r="S93" s="281" t="str">
        <f>IF('Age-Level'!R6="A","A"," ")</f>
        <v xml:space="preserve"> </v>
      </c>
    </row>
    <row r="94" spans="1:22" x14ac:dyDescent="0.2">
      <c r="B94" s="289" t="str">
        <f>'Journey Awards'!B22</f>
        <v>The Brownie Quest Award</v>
      </c>
      <c r="C94" s="288" t="str">
        <f>'Journey Awards'!R24</f>
        <v xml:space="preserve"> </v>
      </c>
      <c r="E94" s="280"/>
      <c r="F94" s="283" t="str">
        <f>Badges!C402</f>
        <v>Go on a flag hunt</v>
      </c>
      <c r="G94" s="281" t="str">
        <f>IF(Badges!R402="A","A"," ")</f>
        <v xml:space="preserve"> </v>
      </c>
      <c r="I94" s="280"/>
      <c r="J94" s="283" t="str">
        <f>Badges!C471</f>
        <v>Learn three new Girl Scout songs</v>
      </c>
      <c r="K94" s="281" t="str">
        <f>IF(Badges!R471="A","A"," ")</f>
        <v xml:space="preserve"> </v>
      </c>
      <c r="M94" s="280"/>
      <c r="N94" s="283" t="str">
        <f>Badges!C541</f>
        <v>Create a list</v>
      </c>
      <c r="O94" s="281" t="str">
        <f>IF(Badges!R541="A","A"," ")</f>
        <v xml:space="preserve"> </v>
      </c>
      <c r="Q94" s="533" t="str">
        <f>'Age-Level'!C7</f>
        <v>Cookie Sales (Year 1)</v>
      </c>
      <c r="R94" s="533"/>
      <c r="S94" s="288" t="str">
        <f>IF('Age-Level'!R7="A","A"," ")</f>
        <v xml:space="preserve"> </v>
      </c>
    </row>
    <row r="95" spans="1:22" x14ac:dyDescent="0.2">
      <c r="A95" s="383"/>
      <c r="B95" s="343" t="str">
        <f>'Journey Awards'!A27</f>
        <v>WOW! Wonders of Water</v>
      </c>
      <c r="C95" s="344"/>
      <c r="E95" s="280"/>
      <c r="F95" s="283" t="str">
        <f>Badges!C403</f>
        <v>Draw your state's symbols</v>
      </c>
      <c r="G95" s="281" t="str">
        <f>IF(Badges!R403="A","A"," ")</f>
        <v xml:space="preserve"> </v>
      </c>
      <c r="I95" s="280"/>
      <c r="J95" s="283" t="str">
        <f>Badges!C472</f>
        <v>Learn a new singing game</v>
      </c>
      <c r="K95" s="281" t="str">
        <f>IF(Badges!R472="A","A"," ")</f>
        <v xml:space="preserve"> </v>
      </c>
      <c r="M95" s="280"/>
      <c r="N95" s="283" t="str">
        <f>Badges!C542</f>
        <v>Create posters</v>
      </c>
      <c r="O95" s="281" t="str">
        <f>IF(Badges!R542="A","A"," ")</f>
        <v xml:space="preserve"> </v>
      </c>
      <c r="Q95" s="533" t="str">
        <f>'Age-Level'!C8</f>
        <v>Cookie Pin (Year 1)</v>
      </c>
      <c r="R95" s="533"/>
      <c r="S95" s="288" t="str">
        <f>IF('Age-Level'!R8="A","A"," ")</f>
        <v xml:space="preserve"> </v>
      </c>
      <c r="U95" s="279"/>
      <c r="V95" s="279"/>
    </row>
    <row r="96" spans="1:22" x14ac:dyDescent="0.2">
      <c r="A96" s="383"/>
      <c r="B96" s="289" t="str">
        <f>'Journey Awards'!B28</f>
        <v>LOVE Water</v>
      </c>
      <c r="C96" s="288" t="str">
        <f>'Journey Awards'!R31</f>
        <v xml:space="preserve"> </v>
      </c>
      <c r="E96" s="280"/>
      <c r="F96" s="283" t="str">
        <f>Badges!C404</f>
        <v>Find your own town's symbols</v>
      </c>
      <c r="G96" s="281" t="str">
        <f>IF(Badges!R404="A","A"," ")</f>
        <v xml:space="preserve"> </v>
      </c>
      <c r="I96" s="280"/>
      <c r="J96" s="283" t="str">
        <f>Badges!C473</f>
        <v>Make up your own song based on</v>
      </c>
      <c r="K96" s="281" t="str">
        <f>IF(Badges!R473="A","A"," ")</f>
        <v xml:space="preserve"> </v>
      </c>
      <c r="M96" s="280"/>
      <c r="N96" s="283" t="str">
        <f>Badges!C543</f>
        <v>Get Inspired</v>
      </c>
      <c r="O96" s="281" t="str">
        <f>IF(Badges!R543="A","A"," ")</f>
        <v xml:space="preserve"> </v>
      </c>
      <c r="Q96" s="533" t="str">
        <f>'Age-Level'!C9</f>
        <v>Cookie Rally (Year 2)</v>
      </c>
      <c r="R96" s="533"/>
      <c r="S96" s="288" t="str">
        <f>IF('Age-Level'!R9="A","A"," ")</f>
        <v xml:space="preserve"> </v>
      </c>
      <c r="U96" s="279"/>
      <c r="V96" s="279"/>
    </row>
    <row r="97" spans="1:23" x14ac:dyDescent="0.2">
      <c r="A97" s="383"/>
      <c r="B97" s="289" t="str">
        <f>'Journey Awards'!B32</f>
        <v>SAVE Water</v>
      </c>
      <c r="C97" s="288" t="str">
        <f>'Journey Awards'!R34</f>
        <v xml:space="preserve"> </v>
      </c>
      <c r="E97" s="280">
        <v>2</v>
      </c>
      <c r="F97" s="283" t="str">
        <f>Badges!C405</f>
        <v>Sing together</v>
      </c>
      <c r="G97" s="294"/>
      <c r="I97" s="280">
        <v>2</v>
      </c>
      <c r="J97" s="283" t="str">
        <f>Badges!C474</f>
        <v>Celebrate Juliette Low's birthday</v>
      </c>
      <c r="K97" s="294"/>
      <c r="M97" s="280">
        <v>2</v>
      </c>
      <c r="N97" s="283" t="str">
        <f>Badges!C544</f>
        <v>Investigate how to help people who</v>
      </c>
      <c r="O97" s="294"/>
      <c r="Q97" s="533" t="str">
        <f>'Age-Level'!C10</f>
        <v>Cookie Sales (Year 2)</v>
      </c>
      <c r="R97" s="533"/>
      <c r="S97" s="288" t="str">
        <f>IF('Age-Level'!R10="A","A"," ")</f>
        <v xml:space="preserve"> </v>
      </c>
      <c r="U97" s="279"/>
      <c r="V97" s="279"/>
    </row>
    <row r="98" spans="1:23" ht="14.25" customHeight="1" x14ac:dyDescent="0.2">
      <c r="A98" s="217"/>
      <c r="B98" s="289" t="str">
        <f>'Journey Awards'!B35</f>
        <v>SHARE Water</v>
      </c>
      <c r="C98" s="288" t="str">
        <f>'Journey Awards'!R37</f>
        <v xml:space="preserve"> </v>
      </c>
      <c r="E98" s="280"/>
      <c r="F98" s="283" t="str">
        <f>Badges!C406</f>
        <v>Choose natinoal songs</v>
      </c>
      <c r="G98" s="281" t="str">
        <f>IF(Badges!R406="A","A"," ")</f>
        <v xml:space="preserve"> </v>
      </c>
      <c r="I98" s="280"/>
      <c r="J98" s="283" t="str">
        <f>Badges!C475</f>
        <v>Throw a birthday bash</v>
      </c>
      <c r="K98" s="281" t="str">
        <f>IF(Badges!R475="A","A"," ")</f>
        <v xml:space="preserve"> </v>
      </c>
      <c r="M98" s="280"/>
      <c r="N98" s="283" t="str">
        <f>Badges!C545</f>
        <v>Do you own research</v>
      </c>
      <c r="O98" s="281" t="str">
        <f>IF(Badges!R545="A","A"," ")</f>
        <v xml:space="preserve"> </v>
      </c>
      <c r="Q98" s="533" t="str">
        <f>'Age-Level'!C11</f>
        <v>Cookie Pin (Year 2)</v>
      </c>
      <c r="R98" s="533"/>
      <c r="S98" s="288" t="str">
        <f>IF('Age-Level'!R11="A","A"," ")</f>
        <v xml:space="preserve"> </v>
      </c>
      <c r="U98" s="279"/>
      <c r="V98" s="279"/>
    </row>
    <row r="99" spans="1:23" x14ac:dyDescent="0.2">
      <c r="A99" s="217"/>
      <c r="B99" s="289" t="str">
        <f>'Journey Awards'!B38</f>
        <v>WOW!</v>
      </c>
      <c r="C99" s="288" t="str">
        <f>'Journey Awards'!R40</f>
        <v xml:space="preserve"> </v>
      </c>
      <c r="E99" s="280"/>
      <c r="F99" s="283" t="str">
        <f>Badges!C407</f>
        <v>Pick three community songs</v>
      </c>
      <c r="G99" s="281" t="str">
        <f>IF(Badges!R407="A","A"," ")</f>
        <v xml:space="preserve"> </v>
      </c>
      <c r="I99" s="280"/>
      <c r="J99" s="283" t="str">
        <f>Badges!C476</f>
        <v>Make a birthday card for a Daisy</v>
      </c>
      <c r="K99" s="281" t="str">
        <f>IF(Badges!R476="A","A"," ")</f>
        <v xml:space="preserve"> </v>
      </c>
      <c r="M99" s="280"/>
      <c r="N99" s="283" t="str">
        <f>Badges!C546</f>
        <v>Take a field trip</v>
      </c>
      <c r="O99" s="281" t="str">
        <f>IF(Badges!R546="A","A"," ")</f>
        <v xml:space="preserve"> </v>
      </c>
      <c r="Q99" s="533" t="str">
        <f>Summary!A68</f>
        <v>Fall Sales (Year 1)</v>
      </c>
      <c r="R99" s="533"/>
      <c r="S99" s="282" t="str">
        <f>IF('Age-Level'!R13="A","A","")</f>
        <v/>
      </c>
      <c r="U99" s="352"/>
      <c r="V99" s="353"/>
      <c r="W99" s="337"/>
    </row>
    <row r="100" spans="1:23" x14ac:dyDescent="0.2">
      <c r="B100" s="392" t="str">
        <f>'Journey Awards'!A43</f>
        <v>A World of Girls</v>
      </c>
      <c r="C100" s="393"/>
      <c r="E100" s="280"/>
      <c r="F100" s="283" t="str">
        <f>Badges!C408</f>
        <v>Find three celebration songs</v>
      </c>
      <c r="G100" s="281" t="str">
        <f>IF(Badges!R408="A","A"," ")</f>
        <v xml:space="preserve"> </v>
      </c>
      <c r="I100" s="280"/>
      <c r="J100" s="283" t="str">
        <f>Badges!C477</f>
        <v>Make up a birthday message</v>
      </c>
      <c r="K100" s="281" t="str">
        <f>IF(Badges!R477="A","A"," ")</f>
        <v xml:space="preserve"> </v>
      </c>
      <c r="M100" s="280"/>
      <c r="N100" s="283" t="str">
        <f>Badges!C547</f>
        <v>Invite a guest speaker</v>
      </c>
      <c r="O100" s="281" t="str">
        <f>IF(Badges!R547="A","A"," ")</f>
        <v xml:space="preserve"> </v>
      </c>
      <c r="Q100" s="533" t="str">
        <f>Summary!A69</f>
        <v>Fall Sales (Year 2)</v>
      </c>
      <c r="R100" s="533"/>
      <c r="S100" s="282" t="str">
        <f>IF('Age-Level'!R14="A","A","")</f>
        <v/>
      </c>
      <c r="U100" s="279"/>
      <c r="V100" s="279"/>
    </row>
    <row r="101" spans="1:23" x14ac:dyDescent="0.2">
      <c r="B101" s="289" t="str">
        <f>'Journey Awards'!B44</f>
        <v>Hear a Story</v>
      </c>
      <c r="C101" s="288" t="str">
        <f>'Journey Awards'!R46</f>
        <v xml:space="preserve"> </v>
      </c>
      <c r="E101" s="280">
        <v>3</v>
      </c>
      <c r="F101" s="283" t="str">
        <f>Badges!C409</f>
        <v>Follow the parade</v>
      </c>
      <c r="G101" s="294"/>
      <c r="I101" s="280">
        <v>3</v>
      </c>
      <c r="J101" s="283" t="str">
        <f>Badges!C478</f>
        <v>Share sisterhood</v>
      </c>
      <c r="K101" s="294"/>
      <c r="M101" s="280">
        <v>3</v>
      </c>
      <c r="N101" s="283" t="str">
        <f>Badges!C548</f>
        <v>Find out how to help people who</v>
      </c>
      <c r="O101" s="294"/>
      <c r="Q101" s="533" t="str">
        <f>Summary!A70</f>
        <v>Thinking Day (Year 1)</v>
      </c>
      <c r="R101" s="533"/>
      <c r="S101" s="282" t="str">
        <f>IF('Age-Level'!R16="A","A","")</f>
        <v/>
      </c>
      <c r="U101" s="279"/>
      <c r="V101" s="279"/>
    </row>
    <row r="102" spans="1:23" x14ac:dyDescent="0.2">
      <c r="B102" s="289" t="str">
        <f>'Journey Awards'!B47</f>
        <v>Change a Story</v>
      </c>
      <c r="C102" s="288" t="str">
        <f>'Journey Awards'!R49</f>
        <v xml:space="preserve"> </v>
      </c>
      <c r="E102" s="280"/>
      <c r="F102" s="283" t="str">
        <f>Badges!C410</f>
        <v>Join a parade</v>
      </c>
      <c r="G102" s="281" t="str">
        <f>IF(Badges!R410="A","A"," ")</f>
        <v xml:space="preserve"> </v>
      </c>
      <c r="I102" s="280"/>
      <c r="J102" s="283" t="str">
        <f>Badges!C479</f>
        <v>Make up a game about your</v>
      </c>
      <c r="K102" s="281" t="str">
        <f>IF(Badges!R479="A","A"," ")</f>
        <v xml:space="preserve"> </v>
      </c>
      <c r="M102" s="280"/>
      <c r="N102" s="283" t="str">
        <f>Badges!C549</f>
        <v>Do you own research</v>
      </c>
      <c r="O102" s="281" t="str">
        <f>IF(Badges!R549="A","A"," ")</f>
        <v xml:space="preserve"> </v>
      </c>
      <c r="Q102" s="533" t="str">
        <f>Summary!A71</f>
        <v>Thinking Day (Year 2)</v>
      </c>
      <c r="R102" s="533"/>
      <c r="S102" s="282" t="str">
        <f>IF('Age-Level'!R17="A","A","")</f>
        <v/>
      </c>
      <c r="U102" s="279"/>
      <c r="V102" s="279"/>
    </row>
    <row r="103" spans="1:23" x14ac:dyDescent="0.2">
      <c r="B103" s="289" t="str">
        <f>'Journey Awards'!B50</f>
        <v>Tell a Story</v>
      </c>
      <c r="C103" s="288" t="str">
        <f>'Journey Awards'!R52</f>
        <v xml:space="preserve"> </v>
      </c>
      <c r="E103" s="280"/>
      <c r="F103" s="283" t="str">
        <f>Badges!C411</f>
        <v>Learn to march</v>
      </c>
      <c r="G103" s="281" t="str">
        <f>IF(Badges!R411="A","A"," ")</f>
        <v xml:space="preserve"> </v>
      </c>
      <c r="I103" s="280"/>
      <c r="J103" s="283" t="str">
        <f>Badges!C480</f>
        <v>Create a story, play, or puppet</v>
      </c>
      <c r="K103" s="281" t="str">
        <f>IF(Badges!R480="A","A"," ")</f>
        <v xml:space="preserve"> </v>
      </c>
      <c r="M103" s="280"/>
      <c r="N103" s="283" t="str">
        <f>Badges!C550</f>
        <v>Get secondhand knowledge</v>
      </c>
      <c r="O103" s="281" t="str">
        <f>IF(Badges!R550="A","A"," ")</f>
        <v xml:space="preserve"> </v>
      </c>
      <c r="Q103" s="533" t="str">
        <f>Summary!A72</f>
        <v>Investiture</v>
      </c>
      <c r="R103" s="533"/>
      <c r="S103" s="282" t="str">
        <f>IF('Age-Level'!R19="A","A","")</f>
        <v/>
      </c>
      <c r="U103" s="279"/>
      <c r="V103" s="279"/>
    </row>
    <row r="104" spans="1:23" x14ac:dyDescent="0.2">
      <c r="B104" s="289" t="str">
        <f>'Journey Awards'!B53</f>
        <v>Better World for Girls!</v>
      </c>
      <c r="C104" s="288" t="str">
        <f>'Journey Awards'!R55</f>
        <v xml:space="preserve"> </v>
      </c>
      <c r="E104" s="280"/>
      <c r="F104" s="283" t="str">
        <f>Badges!C412</f>
        <v>See a band review or field show</v>
      </c>
      <c r="G104" s="281" t="str">
        <f>IF(Badges!R412="A","A"," ")</f>
        <v xml:space="preserve"> </v>
      </c>
      <c r="I104" s="280"/>
      <c r="J104" s="283" t="str">
        <f>Badges!C481</f>
        <v>Make a team mural, collage, flag</v>
      </c>
      <c r="K104" s="281" t="str">
        <f>IF(Badges!R481="A","A"," ")</f>
        <v xml:space="preserve"> </v>
      </c>
      <c r="M104" s="280"/>
      <c r="N104" s="283" t="str">
        <f>Badges!C551</f>
        <v>Invite a guest speaker</v>
      </c>
      <c r="O104" s="281" t="str">
        <f>IF(Badges!R551="A","A"," ")</f>
        <v xml:space="preserve"> </v>
      </c>
      <c r="Q104" s="533" t="str">
        <f>Summary!A73</f>
        <v>Rededication (1st year)</v>
      </c>
      <c r="R104" s="533"/>
      <c r="S104" s="282" t="str">
        <f>IF('Age-Level'!R20="A","A","")</f>
        <v/>
      </c>
      <c r="U104" s="279"/>
      <c r="V104" s="279"/>
    </row>
    <row r="105" spans="1:23" x14ac:dyDescent="0.2">
      <c r="B105" s="382"/>
      <c r="C105" s="382"/>
      <c r="E105" s="280">
        <v>4</v>
      </c>
      <c r="F105" s="283" t="str">
        <f>Badges!C413</f>
        <v>Be a landmark detective</v>
      </c>
      <c r="G105" s="294"/>
      <c r="I105" s="280">
        <v>4</v>
      </c>
      <c r="J105" s="283" t="str">
        <f>Badges!C482</f>
        <v>Leave a place better than you found</v>
      </c>
      <c r="K105" s="294"/>
      <c r="M105" s="280">
        <v>4</v>
      </c>
      <c r="N105" s="283" t="str">
        <f>Badges!C552</f>
        <v>Know how to help in times of</v>
      </c>
      <c r="O105" s="294"/>
      <c r="Q105" s="533" t="str">
        <f>Summary!A74</f>
        <v>Rededication (2nd year)</v>
      </c>
      <c r="R105" s="533"/>
      <c r="S105" s="282" t="str">
        <f>IF('Age-Level'!R21="A","A","")</f>
        <v/>
      </c>
      <c r="U105" s="279"/>
      <c r="V105" s="279"/>
    </row>
    <row r="106" spans="1:23" x14ac:dyDescent="0.2">
      <c r="A106" s="388" t="s">
        <v>416</v>
      </c>
      <c r="B106" s="390"/>
      <c r="C106" s="390"/>
      <c r="E106" s="280"/>
      <c r="F106" s="283" t="str">
        <f>Badges!C414</f>
        <v>Follow a landmark trail</v>
      </c>
      <c r="G106" s="281" t="str">
        <f>IF(Badges!R414="A","A"," ")</f>
        <v xml:space="preserve"> </v>
      </c>
      <c r="I106" s="280"/>
      <c r="J106" s="283" t="str">
        <f>Badges!C483</f>
        <v>A better room or home</v>
      </c>
      <c r="K106" s="281" t="str">
        <f>IF(Badges!R483="A","A"," ")</f>
        <v xml:space="preserve"> </v>
      </c>
      <c r="M106" s="280"/>
      <c r="N106" s="283" t="str">
        <f>Badges!C553</f>
        <v>Take a field trip</v>
      </c>
      <c r="O106" s="281" t="str">
        <f>IF(Badges!R553="A","A"," ")</f>
        <v xml:space="preserve"> </v>
      </c>
      <c r="Q106" s="533" t="str">
        <f>Summary!A75</f>
        <v>Rededication (3rd year)</v>
      </c>
      <c r="R106" s="533"/>
      <c r="S106" s="282" t="str">
        <f>IF('Age-Level'!R22="A","A","")</f>
        <v/>
      </c>
      <c r="U106" s="279"/>
      <c r="V106" s="279"/>
    </row>
    <row r="107" spans="1:23" x14ac:dyDescent="0.2">
      <c r="A107" s="284"/>
      <c r="B107" s="396" t="str">
        <f>Bridging!B6</f>
        <v>Pass It On!</v>
      </c>
      <c r="C107" s="330" t="str">
        <f>IF(Bridging!R10="C","C",IF(Bridging!R10="P","P",""))</f>
        <v/>
      </c>
      <c r="E107" s="280"/>
      <c r="F107" s="283" t="str">
        <f>Badges!C415</f>
        <v>Tour a landmark that honors the</v>
      </c>
      <c r="G107" s="281" t="str">
        <f>IF(Badges!R415="A","A"," ")</f>
        <v xml:space="preserve"> </v>
      </c>
      <c r="I107" s="280"/>
      <c r="J107" s="283" t="str">
        <f>Badges!C484</f>
        <v>A better meeting place</v>
      </c>
      <c r="K107" s="281" t="str">
        <f>IF(Badges!R484="A","A"," ")</f>
        <v xml:space="preserve"> </v>
      </c>
      <c r="M107" s="280"/>
      <c r="N107" s="283" t="str">
        <f>Badges!C554</f>
        <v>Invite a guest speaker</v>
      </c>
      <c r="O107" s="281" t="str">
        <f>IF(Badges!R554="A","A"," ")</f>
        <v xml:space="preserve"> </v>
      </c>
      <c r="Q107" s="487" t="str">
        <f>Summary!A76</f>
        <v>My Promise, My Faith (Year 1)</v>
      </c>
      <c r="R107" s="535"/>
      <c r="S107" s="291" t="str">
        <f>IF('Age-Level'!R29="C","C","")</f>
        <v/>
      </c>
      <c r="U107" s="279"/>
      <c r="V107" s="279"/>
    </row>
    <row r="108" spans="1:23" x14ac:dyDescent="0.2">
      <c r="A108" s="284"/>
      <c r="B108" s="286" t="str">
        <f>Bridging!B11</f>
        <v>Look Ahead!</v>
      </c>
      <c r="C108" s="282" t="str">
        <f>IF(Bridging!R15="C","C",IF(Bridging!R15="P","P",""))</f>
        <v/>
      </c>
      <c r="E108" s="280"/>
      <c r="F108" s="283" t="str">
        <f>Badges!C416</f>
        <v>Make a landmark map</v>
      </c>
      <c r="G108" s="281" t="str">
        <f>IF(Badges!R416="A","A"," ")</f>
        <v xml:space="preserve"> </v>
      </c>
      <c r="I108" s="280"/>
      <c r="J108" s="283" t="str">
        <f>Badges!C485</f>
        <v>A better classroom</v>
      </c>
      <c r="K108" s="281" t="str">
        <f>IF(Badges!R485="A","A"," ")</f>
        <v xml:space="preserve"> </v>
      </c>
      <c r="M108" s="280"/>
      <c r="N108" s="283" t="str">
        <f>Badges!C555</f>
        <v>Find out about helping people</v>
      </c>
      <c r="O108" s="281" t="str">
        <f>IF(Badges!R555="A","A"," ")</f>
        <v xml:space="preserve"> </v>
      </c>
      <c r="Q108" s="292">
        <v>1</v>
      </c>
      <c r="R108" s="341" t="str">
        <f>'Age-Level'!C24</f>
        <v>Choose one line from the Law</v>
      </c>
      <c r="S108" s="282" t="str">
        <f>IF('Age-Level'!R24="A","A","")</f>
        <v/>
      </c>
      <c r="U108" s="279"/>
      <c r="V108" s="279"/>
    </row>
    <row r="109" spans="1:23" x14ac:dyDescent="0.2">
      <c r="A109" s="284"/>
      <c r="B109" s="394" t="str">
        <f>Bridging!C16</f>
        <v>Plan a Ceremony</v>
      </c>
      <c r="C109" s="282" t="str">
        <f>IF(Bridging!R17="C","C",IF(Bridging!R17="P","P",""))</f>
        <v/>
      </c>
      <c r="E109" s="280">
        <v>5</v>
      </c>
      <c r="F109" s="283" t="str">
        <f>Badges!C417</f>
        <v>Join a ceremony or celbration</v>
      </c>
      <c r="G109" s="294"/>
      <c r="I109" s="280">
        <v>5</v>
      </c>
      <c r="J109" s="283" t="str">
        <f>Badges!C486</f>
        <v>Enjoy Girl Scout traditions</v>
      </c>
      <c r="K109" s="294"/>
      <c r="M109" s="280">
        <v>5</v>
      </c>
      <c r="N109" s="283" t="str">
        <f>Badges!C556</f>
        <v>Think-and act!-like a philanthropist</v>
      </c>
      <c r="O109" s="294"/>
      <c r="Q109" s="293">
        <v>2</v>
      </c>
      <c r="R109" s="341" t="str">
        <f>'Age-Level'!C25</f>
        <v>Find a woman in your community</v>
      </c>
      <c r="S109" s="282" t="str">
        <f>IF('Age-Level'!R25="A","A","")</f>
        <v/>
      </c>
      <c r="U109" s="279"/>
      <c r="V109" s="279"/>
    </row>
    <row r="110" spans="1:23" x14ac:dyDescent="0.2">
      <c r="B110" s="287" t="s">
        <v>80</v>
      </c>
      <c r="C110" s="282" t="str">
        <f>IF(Bridging!R18="C","C",IF(Bridging!R18="P","P",""))</f>
        <v/>
      </c>
      <c r="E110" s="280"/>
      <c r="F110" s="283" t="str">
        <f>Badges!C418</f>
        <v>Join a flag ceremony</v>
      </c>
      <c r="G110" s="281" t="str">
        <f>IF(Badges!R418="A","A"," ")</f>
        <v xml:space="preserve"> </v>
      </c>
      <c r="I110" s="280"/>
      <c r="J110" s="283" t="str">
        <f>Badges!C487</f>
        <v>Follow in a Girl Scout's footsteps</v>
      </c>
      <c r="K110" s="281" t="str">
        <f>IF(Badges!R487="A","A"," ")</f>
        <v xml:space="preserve"> </v>
      </c>
      <c r="M110" s="280"/>
      <c r="N110" s="283" t="str">
        <f>Badges!C557</f>
        <v>Donate money</v>
      </c>
      <c r="O110" s="281" t="str">
        <f>IF(Badges!R557="A","A"," ")</f>
        <v xml:space="preserve"> </v>
      </c>
      <c r="Q110" s="293">
        <v>3</v>
      </c>
      <c r="R110" s="341" t="str">
        <f>'Age-Level'!C26</f>
        <v>Gather three inspirational quotes</v>
      </c>
      <c r="S110" s="282" t="str">
        <f>IF('Age-Level'!R26="A","A","")</f>
        <v/>
      </c>
      <c r="U110" s="353"/>
      <c r="V110" s="353"/>
      <c r="W110" s="337"/>
    </row>
    <row r="111" spans="1:23" x14ac:dyDescent="0.2">
      <c r="B111" s="327"/>
      <c r="C111" s="389"/>
      <c r="E111" s="280"/>
      <c r="F111" s="283" t="str">
        <f>Badges!C419</f>
        <v>Join a town ceremony</v>
      </c>
      <c r="G111" s="281" t="str">
        <f>IF(Badges!R419="A","A"," ")</f>
        <v xml:space="preserve"> </v>
      </c>
      <c r="I111" s="280"/>
      <c r="J111" s="283" t="str">
        <f>Badges!C488</f>
        <v>Read the Brownie Story from an</v>
      </c>
      <c r="K111" s="281" t="str">
        <f>IF(Badges!R488="A","A"," ")</f>
        <v xml:space="preserve"> </v>
      </c>
      <c r="M111" s="280"/>
      <c r="N111" s="283" t="str">
        <f>Badges!C558</f>
        <v>Organize a great food donation</v>
      </c>
      <c r="O111" s="281" t="str">
        <f>IF(Badges!R558="A","A"," ")</f>
        <v xml:space="preserve"> </v>
      </c>
      <c r="Q111" s="293">
        <v>4</v>
      </c>
      <c r="R111" s="341" t="str">
        <f>'Age-Level'!C27</f>
        <v>Make something to remind you</v>
      </c>
      <c r="S111" s="282" t="str">
        <f>IF('Age-Level'!R27="A","A","")</f>
        <v/>
      </c>
      <c r="U111" s="279"/>
      <c r="V111" s="279"/>
    </row>
    <row r="112" spans="1:23" x14ac:dyDescent="0.2">
      <c r="A112" s="395" t="str">
        <f>Badges!B354</f>
        <v>Painting</v>
      </c>
      <c r="B112" s="391"/>
      <c r="C112" s="391"/>
      <c r="E112" s="280"/>
      <c r="F112" s="283" t="str">
        <f>Badges!C420</f>
        <v>Make up your own</v>
      </c>
      <c r="G112" s="281" t="str">
        <f>IF(Badges!R420="A","A"," ")</f>
        <v xml:space="preserve"> </v>
      </c>
      <c r="I112" s="280"/>
      <c r="J112" s="283" t="str">
        <f>Badges!C489</f>
        <v>Make up a story about Campbell</v>
      </c>
      <c r="K112" s="281" t="str">
        <f>IF(Badges!R489="A","A"," ")</f>
        <v xml:space="preserve"> </v>
      </c>
      <c r="M112" s="280"/>
      <c r="N112" s="283" t="str">
        <f>Badges!C559</f>
        <v>Host a clothing-donation party</v>
      </c>
      <c r="O112" s="281" t="str">
        <f>IF(Badges!R559="A","A"," ")</f>
        <v xml:space="preserve"> </v>
      </c>
      <c r="Q112" s="342">
        <v>5</v>
      </c>
      <c r="R112" s="341" t="str">
        <f>'Age-Level'!C28</f>
        <v>Keep the connection strong.</v>
      </c>
      <c r="S112" s="282" t="str">
        <f>IF('Age-Level'!R28="A","A","")</f>
        <v/>
      </c>
      <c r="U112" s="279"/>
      <c r="V112" s="279"/>
    </row>
    <row r="113" spans="1:22" x14ac:dyDescent="0.2">
      <c r="A113" s="280">
        <v>1</v>
      </c>
      <c r="B113" s="283" t="str">
        <f>Badges!C355</f>
        <v>Get Inspired</v>
      </c>
      <c r="C113" s="294"/>
      <c r="E113" s="386" t="str">
        <f>Badges!B423</f>
        <v>Snacks</v>
      </c>
      <c r="F113" s="387"/>
      <c r="G113" s="387"/>
      <c r="I113" s="386" t="str">
        <f>Badges!B492</f>
        <v>Bugs</v>
      </c>
      <c r="J113" s="387"/>
      <c r="K113" s="387"/>
      <c r="M113" s="386" t="str">
        <f>Badges!B563</f>
        <v>Meet My Customers</v>
      </c>
      <c r="N113" s="387"/>
      <c r="O113" s="387"/>
      <c r="Q113" s="534" t="str">
        <f>Summary!A77</f>
        <v>My Promise, My Faith (Year 2)</v>
      </c>
      <c r="R113" s="495"/>
      <c r="S113" s="325" t="str">
        <f>IF('Age-Level'!R35="C","C","")</f>
        <v/>
      </c>
      <c r="U113" s="279"/>
      <c r="V113" s="279"/>
    </row>
    <row r="114" spans="1:22" x14ac:dyDescent="0.2">
      <c r="A114" s="280"/>
      <c r="B114" s="283" t="str">
        <f>Badges!C356</f>
        <v>Talk to a painter</v>
      </c>
      <c r="C114" s="281" t="str">
        <f>IF(Badges!R356="A","A"," ")</f>
        <v xml:space="preserve"> </v>
      </c>
      <c r="E114" s="280">
        <v>1</v>
      </c>
      <c r="F114" s="283" t="str">
        <f>Badges!C424</f>
        <v>Jump into the world of snacks</v>
      </c>
      <c r="G114" s="294"/>
      <c r="I114" s="280">
        <v>1</v>
      </c>
      <c r="J114" s="283" t="str">
        <f>Badges!C493</f>
        <v>Draw a bug poster</v>
      </c>
      <c r="K114" s="294"/>
      <c r="M114" s="280">
        <v>1</v>
      </c>
      <c r="N114" s="283" t="str">
        <f>Badges!C564</f>
        <v>Find out where your customers are</v>
      </c>
      <c r="O114" s="294"/>
      <c r="Q114" s="292">
        <v>1</v>
      </c>
      <c r="R114" s="394" t="str">
        <f>'Age-Level'!C31</f>
        <v>Choose one line from the Law</v>
      </c>
      <c r="S114" s="282" t="str">
        <f>IF('Age-Level'!R31="A","A","")</f>
        <v/>
      </c>
      <c r="U114" s="279"/>
      <c r="V114" s="279"/>
    </row>
    <row r="115" spans="1:22" x14ac:dyDescent="0.2">
      <c r="A115" s="280"/>
      <c r="B115" s="283" t="str">
        <f>Badges!C357</f>
        <v>Go to an art show or museum</v>
      </c>
      <c r="C115" s="281" t="str">
        <f>IF(Badges!R357="A","A"," ")</f>
        <v xml:space="preserve"> </v>
      </c>
      <c r="E115" s="280"/>
      <c r="F115" s="283" t="str">
        <f>Badges!C425</f>
        <v>Is the food good for me?</v>
      </c>
      <c r="G115" s="281" t="str">
        <f>IF(Badges!R425="A","A"," ")</f>
        <v xml:space="preserve"> </v>
      </c>
      <c r="I115" s="280"/>
      <c r="J115" s="283" t="str">
        <f>Badges!C494</f>
        <v>Talk to a bug specialist in your</v>
      </c>
      <c r="K115" s="281" t="str">
        <f>IF(Badges!R494="A","A"," ")</f>
        <v xml:space="preserve"> </v>
      </c>
      <c r="M115" s="280"/>
      <c r="N115" s="283" t="str">
        <f>Badges!C565</f>
        <v xml:space="preserve">Talk to your family or Brownie </v>
      </c>
      <c r="O115" s="281" t="str">
        <f>IF(Badges!R565="A","A"," ")</f>
        <v xml:space="preserve"> </v>
      </c>
      <c r="Q115" s="293">
        <v>2</v>
      </c>
      <c r="R115" s="394" t="str">
        <f>'Age-Level'!C32</f>
        <v>Find a woman in your community</v>
      </c>
      <c r="S115" s="282" t="str">
        <f>IF('Age-Level'!R32="A","A","")</f>
        <v/>
      </c>
      <c r="U115" s="279"/>
      <c r="V115" s="279"/>
    </row>
    <row r="116" spans="1:22" x14ac:dyDescent="0.2">
      <c r="A116" s="280"/>
      <c r="B116" s="283" t="str">
        <f>Badges!C358</f>
        <v xml:space="preserve">Team up with an adult to find </v>
      </c>
      <c r="C116" s="281" t="str">
        <f>IF(Badges!R358="A","A"," ")</f>
        <v xml:space="preserve"> </v>
      </c>
      <c r="E116" s="280"/>
      <c r="F116" s="283" t="str">
        <f>Badges!C426</f>
        <v>Is the food good for the earth?</v>
      </c>
      <c r="G116" s="281" t="str">
        <f>IF(Badges!R426="A","A"," ")</f>
        <v xml:space="preserve"> </v>
      </c>
      <c r="I116" s="280"/>
      <c r="J116" s="283" t="str">
        <f>Badges!C495</f>
        <v>With an adult's help, find websites</v>
      </c>
      <c r="K116" s="281" t="str">
        <f>IF(Badges!R495="A","A"," ")</f>
        <v xml:space="preserve"> </v>
      </c>
      <c r="M116" s="280">
        <v>2</v>
      </c>
      <c r="N116" s="283" t="str">
        <f>Badges!C566</f>
        <v>Talk to some customers</v>
      </c>
      <c r="O116" s="294"/>
      <c r="Q116" s="293">
        <v>3</v>
      </c>
      <c r="R116" s="394" t="str">
        <f>'Age-Level'!C33</f>
        <v>Gather three inspirational quotes</v>
      </c>
      <c r="S116" s="282" t="str">
        <f>IF('Age-Level'!R33="A","A","")</f>
        <v/>
      </c>
    </row>
    <row r="117" spans="1:22" x14ac:dyDescent="0.2">
      <c r="A117" s="280">
        <v>2</v>
      </c>
      <c r="B117" s="283" t="str">
        <f>Badges!C359</f>
        <v>Paint the real world</v>
      </c>
      <c r="C117" s="294"/>
      <c r="E117" s="280"/>
      <c r="F117" s="283" t="str">
        <f>Badges!C427</f>
        <v>What's in that snack?</v>
      </c>
      <c r="G117" s="281" t="str">
        <f>IF(Badges!R427="A","A"," ")</f>
        <v xml:space="preserve"> </v>
      </c>
      <c r="I117" s="280"/>
      <c r="J117" s="283" t="str">
        <f>Badges!C496</f>
        <v>Read a book or watch a video</v>
      </c>
      <c r="K117" s="281" t="str">
        <f>IF(Badges!R496="A","A"," ")</f>
        <v xml:space="preserve"> </v>
      </c>
      <c r="M117" s="280"/>
      <c r="N117" s="283" t="str">
        <f>Badges!C567</f>
        <v>With your family or Brownie friends</v>
      </c>
      <c r="O117" s="281" t="str">
        <f>IF(Badges!R567="A","A"," ")</f>
        <v xml:space="preserve"> </v>
      </c>
      <c r="Q117" s="293">
        <v>4</v>
      </c>
      <c r="R117" s="394" t="str">
        <f>'Age-Level'!C34</f>
        <v>Make something to remind you</v>
      </c>
      <c r="S117" s="282" t="str">
        <f>IF('Age-Level'!R34="A","A","")</f>
        <v/>
      </c>
    </row>
    <row r="118" spans="1:22" x14ac:dyDescent="0.2">
      <c r="A118" s="280"/>
      <c r="B118" s="283" t="str">
        <f>Badges!C360</f>
        <v>Paint a portrait of a family</v>
      </c>
      <c r="C118" s="281" t="str">
        <f>IF(Badges!R360="A","A"," ")</f>
        <v xml:space="preserve"> </v>
      </c>
      <c r="E118" s="280">
        <v>2</v>
      </c>
      <c r="F118" s="283" t="str">
        <f>Badges!C428</f>
        <v>Make a savory snack</v>
      </c>
      <c r="G118" s="294"/>
      <c r="I118" s="280">
        <v>2</v>
      </c>
      <c r="J118" s="283" t="str">
        <f>Badges!C497</f>
        <v>Try a bug craft</v>
      </c>
      <c r="K118" s="294"/>
      <c r="M118" s="280">
        <v>3</v>
      </c>
      <c r="N118" s="283" t="str">
        <f>Badges!C568</f>
        <v xml:space="preserve">Practice handling money and </v>
      </c>
      <c r="O118" s="294"/>
      <c r="Q118" s="384">
        <v>5</v>
      </c>
      <c r="R118" s="394" t="str">
        <f>'Age-Level'!C35</f>
        <v>Keep the connection strong.</v>
      </c>
      <c r="S118" s="282" t="str">
        <f>IF('Age-Level'!R35="A","A","")</f>
        <v/>
      </c>
    </row>
    <row r="119" spans="1:22" x14ac:dyDescent="0.2">
      <c r="A119" s="280"/>
      <c r="B119" s="283" t="str">
        <f>Badges!C361</f>
        <v>Paint an outdoor landscape</v>
      </c>
      <c r="C119" s="281" t="str">
        <f>IF(Badges!R361="A","A"," ")</f>
        <v xml:space="preserve"> </v>
      </c>
      <c r="E119" s="280"/>
      <c r="F119" s="283" t="str">
        <f>Badges!C429</f>
        <v>Make your own restaurant snack</v>
      </c>
      <c r="G119" s="281" t="str">
        <f>IF(Badges!R429="A","A"," ")</f>
        <v xml:space="preserve"> </v>
      </c>
      <c r="I119" s="280"/>
      <c r="J119" s="283" t="str">
        <f>Badges!C498</f>
        <v>Make a paper-plate spider</v>
      </c>
      <c r="K119" s="281" t="str">
        <f>IF(Badges!R498="A","A"," ")</f>
        <v xml:space="preserve"> </v>
      </c>
      <c r="M119" s="280"/>
      <c r="N119" s="283" t="str">
        <f>Badges!C569</f>
        <v>In your group or with your family</v>
      </c>
      <c r="O119" s="281" t="str">
        <f>IF(Badges!R569="A","A"," ")</f>
        <v xml:space="preserve"> </v>
      </c>
      <c r="Q119" s="394" t="str">
        <f>Summary!A78</f>
        <v>Global Action Award</v>
      </c>
      <c r="R119" s="394"/>
      <c r="S119" s="282" t="str">
        <f>IF('Age-Level'!R38="A","A","")</f>
        <v/>
      </c>
    </row>
    <row r="120" spans="1:22" x14ac:dyDescent="0.2">
      <c r="A120" s="280"/>
      <c r="B120" s="283" t="str">
        <f>Badges!C362</f>
        <v>Paint a still live.</v>
      </c>
      <c r="C120" s="281" t="str">
        <f>IF(Badges!R362="A","A"," ")</f>
        <v xml:space="preserve"> </v>
      </c>
      <c r="E120" s="280"/>
      <c r="F120" s="283" t="str">
        <f>Badges!C430</f>
        <v>Make a savory snack from a</v>
      </c>
      <c r="G120" s="281" t="str">
        <f>IF(Badges!R430="A","A"," ")</f>
        <v xml:space="preserve"> </v>
      </c>
      <c r="I120" s="280"/>
      <c r="J120" s="283" t="str">
        <f>Badges!C499</f>
        <v>Make an egg-carton caterpillar</v>
      </c>
      <c r="K120" s="281" t="str">
        <f>IF(Badges!R499="A","A"," ")</f>
        <v xml:space="preserve"> </v>
      </c>
      <c r="M120" s="280">
        <v>4</v>
      </c>
      <c r="N120" s="283" t="str">
        <f>Badges!C570</f>
        <v>Role-play good customer relations</v>
      </c>
      <c r="O120" s="294"/>
      <c r="Q120" s="394" t="str">
        <f>Summary!A79</f>
        <v>Journey Summit Pin</v>
      </c>
      <c r="R120" s="394"/>
      <c r="S120" s="282" t="str">
        <f>IF('Age-Level'!R40="C","C","")</f>
        <v/>
      </c>
    </row>
    <row r="121" spans="1:22" x14ac:dyDescent="0.2">
      <c r="A121" s="280">
        <v>3</v>
      </c>
      <c r="B121" s="283" t="str">
        <f>Badges!C363</f>
        <v>Paint a mood</v>
      </c>
      <c r="C121" s="294"/>
      <c r="E121" s="280"/>
      <c r="F121" s="283" t="str">
        <f>Badges!C431</f>
        <v>Make a veggie face</v>
      </c>
      <c r="G121" s="281" t="str">
        <f>IF(Badges!R431="A","A"," ")</f>
        <v xml:space="preserve"> </v>
      </c>
      <c r="I121" s="280"/>
      <c r="J121" s="283" t="str">
        <f>Badges!C500</f>
        <v>Make your own butterfly</v>
      </c>
      <c r="K121" s="281" t="str">
        <f>IF(Badges!R500="A","A"," ")</f>
        <v xml:space="preserve"> </v>
      </c>
      <c r="M121" s="280"/>
      <c r="N121" s="283" t="str">
        <f>Badges!C571</f>
        <v>With your friends or family</v>
      </c>
      <c r="O121" s="281" t="str">
        <f>IF(Badges!R571="A","A"," ")</f>
        <v xml:space="preserve"> </v>
      </c>
      <c r="Q121" s="394" t="str">
        <f>Summary!A80</f>
        <v>Safety Award</v>
      </c>
      <c r="R121" s="385"/>
      <c r="S121" s="291"/>
    </row>
    <row r="122" spans="1:22" x14ac:dyDescent="0.2">
      <c r="A122" s="280"/>
      <c r="B122" s="283" t="str">
        <f>Badges!C364</f>
        <v>Calm</v>
      </c>
      <c r="C122" s="281" t="str">
        <f>IF(Badges!R364="A","A"," ")</f>
        <v xml:space="preserve"> </v>
      </c>
      <c r="E122" s="280">
        <v>3</v>
      </c>
      <c r="F122" s="283" t="str">
        <f>Badges!C432</f>
        <v>Try a sweet snack</v>
      </c>
      <c r="G122" s="294"/>
      <c r="I122" s="280">
        <v>3</v>
      </c>
      <c r="J122" s="283" t="str">
        <f>Badges!C501</f>
        <v>See bugs in action</v>
      </c>
      <c r="K122" s="294"/>
      <c r="M122" s="280">
        <v>5</v>
      </c>
      <c r="N122" s="283" t="str">
        <f>Badges!C572</f>
        <v>Thank your customers!</v>
      </c>
      <c r="O122" s="294"/>
      <c r="Q122" s="292">
        <v>1</v>
      </c>
      <c r="R122" s="394" t="str">
        <f>'Age-Level'!C42</f>
        <v xml:space="preserve">Talk to a teacher, parent, or </v>
      </c>
      <c r="S122" s="282" t="str">
        <f>IF('Age-Level'!R42="A","A","")</f>
        <v/>
      </c>
    </row>
    <row r="123" spans="1:22" x14ac:dyDescent="0.2">
      <c r="A123" s="280"/>
      <c r="B123" s="283" t="str">
        <f>Badges!C365</f>
        <v>Happy</v>
      </c>
      <c r="C123" s="281" t="str">
        <f>IF(Badges!R365="A","A"," ")</f>
        <v xml:space="preserve"> </v>
      </c>
      <c r="E123" s="280"/>
      <c r="F123" s="283" t="str">
        <f>Badges!C433</f>
        <v>Create a holiday dessert</v>
      </c>
      <c r="G123" s="281" t="str">
        <f>IF(Badges!R433="A","A"," ")</f>
        <v xml:space="preserve"> </v>
      </c>
      <c r="I123" s="280"/>
      <c r="J123" s="283" t="str">
        <f>Badges!C502</f>
        <v>Watch three bugs</v>
      </c>
      <c r="K123" s="281" t="str">
        <f>IF(Badges!R502="A","A"," ")</f>
        <v xml:space="preserve"> </v>
      </c>
      <c r="M123" s="280"/>
      <c r="N123" s="283" t="str">
        <f>Badges!C573</f>
        <v>Everybody who buys cookies is</v>
      </c>
      <c r="O123" s="281" t="str">
        <f>IF(Badges!R573="A","A"," ")</f>
        <v xml:space="preserve"> </v>
      </c>
      <c r="Q123" s="293">
        <v>2</v>
      </c>
      <c r="R123" s="394" t="str">
        <f>'Age-Level'!C43</f>
        <v>Get a map of your neighborhood</v>
      </c>
      <c r="S123" s="282" t="str">
        <f>IF('Age-Level'!R43="A","A","")</f>
        <v/>
      </c>
    </row>
    <row r="124" spans="1:22" x14ac:dyDescent="0.2">
      <c r="A124" s="280"/>
      <c r="B124" s="283" t="str">
        <f>Badges!C366</f>
        <v>Angry</v>
      </c>
      <c r="C124" s="281" t="str">
        <f>IF(Badges!R366="A","A"," ")</f>
        <v xml:space="preserve"> </v>
      </c>
      <c r="E124" s="280"/>
      <c r="F124" s="283" t="str">
        <f>Badges!C434</f>
        <v>Make a snack "in disguise"</v>
      </c>
      <c r="G124" s="281" t="str">
        <f>IF(Badges!R434="A","A"," ")</f>
        <v xml:space="preserve"> </v>
      </c>
      <c r="I124" s="280"/>
      <c r="J124" s="283" t="str">
        <f>Badges!C503</f>
        <v>With an adult, find an ant trail</v>
      </c>
      <c r="K124" s="281" t="str">
        <f>IF(Badges!R503="A","A"," ")</f>
        <v xml:space="preserve"> </v>
      </c>
      <c r="M124" s="386" t="str">
        <f>Badges!B576</f>
        <v>Give Back</v>
      </c>
      <c r="N124" s="387"/>
      <c r="O124" s="387"/>
      <c r="Q124" s="293">
        <v>3</v>
      </c>
      <c r="R124" s="394" t="str">
        <f>'Age-Level'!C44</f>
        <v>Find out how a smoke alarm</v>
      </c>
      <c r="S124" s="282" t="str">
        <f>IF('Age-Level'!R44="A","A","")</f>
        <v/>
      </c>
    </row>
    <row r="125" spans="1:22" x14ac:dyDescent="0.2">
      <c r="A125" s="280">
        <v>4</v>
      </c>
      <c r="B125" s="283" t="str">
        <f>Badges!C367</f>
        <v>Paint without brushes</v>
      </c>
      <c r="C125" s="294"/>
      <c r="E125" s="280"/>
      <c r="F125" s="283" t="str">
        <f>Badges!C435</f>
        <v>Make your own cookies</v>
      </c>
      <c r="G125" s="281" t="str">
        <f>IF(Badges!R435="A","A"," ")</f>
        <v xml:space="preserve"> </v>
      </c>
      <c r="I125" s="280"/>
      <c r="J125" s="283" t="str">
        <f>Badges!C504</f>
        <v>Make a bug box</v>
      </c>
      <c r="K125" s="281" t="str">
        <f>IF(Badges!R504="A","A"," ")</f>
        <v xml:space="preserve"> </v>
      </c>
      <c r="M125" s="280">
        <v>1</v>
      </c>
      <c r="N125" s="283" t="str">
        <f>Badges!C577</f>
        <v>Find out about businesses that</v>
      </c>
      <c r="O125" s="294"/>
      <c r="Q125" s="293">
        <v>4</v>
      </c>
      <c r="R125" s="394" t="str">
        <f>'Age-Level'!C45</f>
        <v>Choose an upcoming trip you</v>
      </c>
      <c r="S125" s="282" t="str">
        <f>IF('Age-Level'!R45="A","A","")</f>
        <v/>
      </c>
    </row>
    <row r="126" spans="1:22" x14ac:dyDescent="0.2">
      <c r="A126" s="280"/>
      <c r="B126" s="283" t="str">
        <f>Badges!C368</f>
        <v>Paint something from nature</v>
      </c>
      <c r="C126" s="281" t="str">
        <f>IF(Badges!R368="A","A"," ")</f>
        <v xml:space="preserve"> </v>
      </c>
      <c r="E126" s="280">
        <v>4</v>
      </c>
      <c r="F126" s="283" t="str">
        <f>Badges!C436</f>
        <v>Snack for energy</v>
      </c>
      <c r="G126" s="294"/>
      <c r="I126" s="280">
        <v>4</v>
      </c>
      <c r="J126" s="283" t="str">
        <f>Badges!C505</f>
        <v>Explore bug homes</v>
      </c>
      <c r="K126" s="294"/>
      <c r="M126" s="280"/>
      <c r="N126" s="283" t="str">
        <f>Badges!C578</f>
        <v>What does it mean to "give back"</v>
      </c>
      <c r="O126" s="281" t="str">
        <f>IF(Badges!R578="A","A"," ")</f>
        <v xml:space="preserve"> </v>
      </c>
      <c r="Q126" s="384">
        <v>5</v>
      </c>
      <c r="R126" s="394" t="str">
        <f>'Age-Level'!C46</f>
        <v>Find out what natural disasters</v>
      </c>
      <c r="S126" s="282" t="str">
        <f>IF('Age-Level'!R46="A","A","")</f>
        <v/>
      </c>
    </row>
    <row r="127" spans="1:22" x14ac:dyDescent="0.2">
      <c r="A127" s="280"/>
      <c r="B127" s="283" t="str">
        <f>Badges!C369</f>
        <v>Paint with indoor objects</v>
      </c>
      <c r="C127" s="281" t="str">
        <f>IF(Badges!R369="A","A"," ")</f>
        <v xml:space="preserve"> </v>
      </c>
      <c r="E127" s="280"/>
      <c r="F127" s="283" t="str">
        <f>Badges!C437</f>
        <v>Make no-bake energy bars</v>
      </c>
      <c r="G127" s="281" t="str">
        <f>IF(Badges!R437="A","A"," ")</f>
        <v xml:space="preserve"> </v>
      </c>
      <c r="I127" s="280"/>
      <c r="J127" s="283" t="str">
        <f>Badges!C506</f>
        <v>Draw a cocoon</v>
      </c>
      <c r="K127" s="281" t="str">
        <f>IF(Badges!R506="A","A"," ")</f>
        <v xml:space="preserve"> </v>
      </c>
      <c r="M127" s="280">
        <v>2</v>
      </c>
      <c r="N127" s="283" t="str">
        <f>Badges!C579</f>
        <v>Set a giving goal</v>
      </c>
      <c r="O127" s="294"/>
      <c r="Q127" s="394" t="str">
        <f>'Age-Level'!C49</f>
        <v>International Friendship</v>
      </c>
      <c r="R127" s="394"/>
      <c r="S127" s="282" t="str">
        <f>IF('Age-Level'!R49="A","A","")</f>
        <v/>
      </c>
    </row>
    <row r="128" spans="1:22" x14ac:dyDescent="0.2">
      <c r="A128" s="280"/>
      <c r="B128" s="283" t="str">
        <f>Badges!C370</f>
        <v>Paint with a stamp</v>
      </c>
      <c r="C128" s="281" t="str">
        <f>IF(Badges!R370="A","A"," ")</f>
        <v xml:space="preserve"> </v>
      </c>
      <c r="E128" s="280"/>
      <c r="F128" s="283" t="str">
        <f>Badges!C438</f>
        <v>Create a snack for a group</v>
      </c>
      <c r="G128" s="281" t="str">
        <f>IF(Badges!R438="A","A"," ")</f>
        <v xml:space="preserve"> </v>
      </c>
      <c r="I128" s="280"/>
      <c r="J128" s="283" t="str">
        <f>Badges!C507</f>
        <v>Make a model of a bug house</v>
      </c>
      <c r="K128" s="281" t="str">
        <f>IF(Badges!R507="A","A"," ")</f>
        <v xml:space="preserve"> </v>
      </c>
      <c r="M128" s="280"/>
      <c r="N128" s="283" t="str">
        <f>Badges!C580</f>
        <v xml:space="preserve">With your Brownie friends, talk </v>
      </c>
      <c r="O128" s="281" t="str">
        <f>IF(Badges!R580="A","A"," ")</f>
        <v xml:space="preserve"> </v>
      </c>
    </row>
    <row r="129" spans="1:19" x14ac:dyDescent="0.2">
      <c r="A129" s="280">
        <v>5</v>
      </c>
      <c r="B129" s="283" t="str">
        <f>Badges!C371</f>
        <v>Paint a mural</v>
      </c>
      <c r="C129" s="294"/>
      <c r="E129" s="280"/>
      <c r="F129" s="283" t="str">
        <f>Badges!C439</f>
        <v>Make a lunchtime snack</v>
      </c>
      <c r="G129" s="281" t="str">
        <f>IF(Badges!R439="A","A"," ")</f>
        <v xml:space="preserve"> </v>
      </c>
      <c r="I129" s="280"/>
      <c r="J129" s="283" t="str">
        <f>Badges!C508</f>
        <v>For one week, watch a spider</v>
      </c>
      <c r="K129" s="281" t="str">
        <f>IF(Badges!R508="A","A"," ")</f>
        <v xml:space="preserve"> </v>
      </c>
      <c r="M129" s="280">
        <v>3</v>
      </c>
      <c r="N129" s="283" t="str">
        <f>Badges!C581</f>
        <v>Involve your customers</v>
      </c>
      <c r="O129" s="294"/>
    </row>
    <row r="130" spans="1:19" x14ac:dyDescent="0.2">
      <c r="A130" s="280"/>
      <c r="B130" s="283" t="str">
        <f>Badges!C372</f>
        <v>Paint a mural that tells a story</v>
      </c>
      <c r="C130" s="281" t="str">
        <f>IF(Badges!R372="A","A"," ")</f>
        <v xml:space="preserve"> </v>
      </c>
      <c r="E130" s="280">
        <v>5</v>
      </c>
      <c r="F130" s="283" t="str">
        <f>Badges!C440</f>
        <v>Slurp a snack</v>
      </c>
      <c r="G130" s="294"/>
      <c r="I130" s="280">
        <v>5</v>
      </c>
      <c r="J130" s="283" t="str">
        <f>Badges!C509</f>
        <v>Take a bug field trip</v>
      </c>
      <c r="K130" s="294"/>
      <c r="M130" s="280"/>
      <c r="N130" s="283" t="str">
        <f>Badges!C582</f>
        <v>As you sell cookies ,ask customers</v>
      </c>
      <c r="O130" s="281" t="str">
        <f>IF(Badges!R582="A","A"," ")</f>
        <v xml:space="preserve"> </v>
      </c>
    </row>
    <row r="131" spans="1:19" x14ac:dyDescent="0.2">
      <c r="A131" s="280"/>
      <c r="B131" s="283" t="str">
        <f>Badges!C373</f>
        <v>Paint a mural about your Girl</v>
      </c>
      <c r="C131" s="281" t="str">
        <f>IF(Badges!R373="A","A"," ")</f>
        <v xml:space="preserve"> </v>
      </c>
      <c r="E131" s="280"/>
      <c r="F131" s="283" t="str">
        <f>Badges!C441</f>
        <v>Make your own milk shake</v>
      </c>
      <c r="G131" s="281" t="str">
        <f>IF(Badges!R441="A","A"," ")</f>
        <v xml:space="preserve"> </v>
      </c>
      <c r="I131" s="280"/>
      <c r="J131" s="283" t="str">
        <f>Badges!C510</f>
        <v>Visit a farm</v>
      </c>
      <c r="K131" s="281" t="str">
        <f>IF(Badges!R510="A","A"," ")</f>
        <v xml:space="preserve"> </v>
      </c>
      <c r="M131" s="280">
        <v>4</v>
      </c>
      <c r="N131" s="283" t="str">
        <f>Badges!C583</f>
        <v>Practice giving back</v>
      </c>
      <c r="O131" s="294"/>
    </row>
    <row r="132" spans="1:19" x14ac:dyDescent="0.2">
      <c r="A132" s="280"/>
      <c r="B132" s="283" t="str">
        <f>Badges!C374</f>
        <v>Paint a mural that tells the story</v>
      </c>
      <c r="C132" s="281" t="str">
        <f>IF(Badges!R374="A","A"," ")</f>
        <v xml:space="preserve"> </v>
      </c>
      <c r="E132" s="280"/>
      <c r="F132" s="283" t="str">
        <f>Badges!C442</f>
        <v>Make your own fruit smoothie</v>
      </c>
      <c r="G132" s="281" t="str">
        <f>IF(Badges!R442="A","A"," ")</f>
        <v xml:space="preserve"> </v>
      </c>
      <c r="I132" s="280"/>
      <c r="J132" s="283" t="str">
        <f>Badges!C511</f>
        <v>Take a bug walk or bug hike</v>
      </c>
      <c r="K132" s="281" t="str">
        <f>IF(Badges!R511="A","A"," ")</f>
        <v xml:space="preserve"> </v>
      </c>
      <c r="M132" s="280"/>
      <c r="N132" s="283" t="str">
        <f>Badges!C584</f>
        <v>If you want to help others with your</v>
      </c>
      <c r="O132" s="281" t="str">
        <f>IF(Badges!R584="A","A"," ")</f>
        <v xml:space="preserve"> </v>
      </c>
    </row>
    <row r="133" spans="1:19" x14ac:dyDescent="0.2">
      <c r="E133" s="280"/>
      <c r="F133" s="283" t="str">
        <f>Badges!C443</f>
        <v>Make your own party punch</v>
      </c>
      <c r="G133" s="281" t="str">
        <f>IF(Badges!R443="A","A"," ")</f>
        <v xml:space="preserve"> </v>
      </c>
      <c r="I133" s="280"/>
      <c r="J133" s="283" t="str">
        <f>Badges!C512</f>
        <v>Visit a museum, zoo, or botanical</v>
      </c>
      <c r="K133" s="281" t="str">
        <f>IF(Badges!R512="A","A"," ")</f>
        <v xml:space="preserve"> </v>
      </c>
      <c r="M133" s="280">
        <v>5</v>
      </c>
      <c r="N133" s="283" t="str">
        <f>Badges!C585</f>
        <v>Tell your cookie customers how</v>
      </c>
      <c r="O133" s="294"/>
    </row>
    <row r="134" spans="1:19" x14ac:dyDescent="0.2">
      <c r="M134" s="280"/>
      <c r="N134" s="283" t="str">
        <f>Badges!C586</f>
        <v>Write your cookie customers</v>
      </c>
      <c r="O134" s="281" t="str">
        <f>IF(Badges!R586="A","A"," ")</f>
        <v xml:space="preserve"> </v>
      </c>
    </row>
    <row r="140" spans="1:19" ht="23.25" x14ac:dyDescent="0.35">
      <c r="A140" s="524" t="str">
        <f ca="1">MID(CELL("filename",A78),FIND(IF(ISERROR(FIND("]",CELL("filename",A78))),"$","]"),CELL("filename",A78))+1,256)</f>
        <v>Brownie 15</v>
      </c>
      <c r="B140" s="524"/>
      <c r="C140" s="524"/>
      <c r="E140" s="527" t="s">
        <v>76</v>
      </c>
      <c r="F140" s="528"/>
      <c r="G140" s="529"/>
      <c r="I140" s="527" t="s">
        <v>76</v>
      </c>
      <c r="J140" s="528"/>
      <c r="K140" s="529"/>
      <c r="M140" s="527" t="s">
        <v>76</v>
      </c>
      <c r="N140" s="528"/>
      <c r="O140" s="529"/>
      <c r="Q140" s="527" t="s">
        <v>76</v>
      </c>
      <c r="R140" s="528"/>
      <c r="S140" s="529"/>
    </row>
    <row r="141" spans="1:19" x14ac:dyDescent="0.2">
      <c r="A141" s="101"/>
      <c r="B141" s="124"/>
      <c r="C141" s="277" t="s">
        <v>725</v>
      </c>
      <c r="E141" s="275" t="str">
        <f>'Council Own'!B30</f>
        <v>&lt;&lt;List Badge Here&gt;&gt;</v>
      </c>
      <c r="F141" s="275"/>
      <c r="G141" s="275"/>
      <c r="I141" s="275" t="str">
        <f>'Council Own'!B54</f>
        <v>&lt;&lt;List Badge Here&gt;&gt;</v>
      </c>
      <c r="J141" s="275"/>
      <c r="K141" s="275"/>
      <c r="M141" s="275" t="str">
        <f>'Council Own'!B78</f>
        <v>&lt;&lt;List Badge Here&gt;&gt;</v>
      </c>
      <c r="N141" s="275"/>
      <c r="O141" s="275"/>
      <c r="Q141" s="275" t="str">
        <f>'Council Own'!B102</f>
        <v>&lt;&lt;List Badge Here&gt;&gt;</v>
      </c>
      <c r="R141" s="275"/>
      <c r="S141" s="275"/>
    </row>
    <row r="142" spans="1:19" x14ac:dyDescent="0.2">
      <c r="A142" s="520" t="s">
        <v>76</v>
      </c>
      <c r="B142" s="521"/>
      <c r="C142" s="522"/>
      <c r="E142" s="280">
        <v>1</v>
      </c>
      <c r="F142" s="341" t="str">
        <f>'Council Own'!C31</f>
        <v>&lt;List Requirement Here&gt;</v>
      </c>
      <c r="G142" s="288" t="str">
        <f>IF('Council Own'!R31="A","A"," ")</f>
        <v xml:space="preserve"> </v>
      </c>
      <c r="I142" s="280">
        <v>1</v>
      </c>
      <c r="J142" s="341" t="str">
        <f>'Council Own'!C55</f>
        <v>&lt;List Requirement Here&gt;</v>
      </c>
      <c r="K142" s="288" t="str">
        <f>IF('Council Own'!R55="A","A"," ")</f>
        <v xml:space="preserve"> </v>
      </c>
      <c r="M142" s="280">
        <v>1</v>
      </c>
      <c r="N142" s="341" t="str">
        <f>'Council Own'!C79</f>
        <v>&lt;List Requirement Here&gt;</v>
      </c>
      <c r="O142" s="288" t="str">
        <f>IF('Council Own'!R79="A","A"," ")</f>
        <v xml:space="preserve"> </v>
      </c>
      <c r="Q142" s="280">
        <v>1</v>
      </c>
      <c r="R142" s="341" t="str">
        <f>'Council Own'!C103</f>
        <v>&lt;List Requirement Here&gt;</v>
      </c>
      <c r="S142" s="288" t="str">
        <f>IF('Council Own'!R103="A","A"," ")</f>
        <v xml:space="preserve"> </v>
      </c>
    </row>
    <row r="143" spans="1:19" x14ac:dyDescent="0.2">
      <c r="A143" s="518" t="str">
        <f>'Council Own'!B6</f>
        <v>&lt;&lt;List Badge Here&gt;&gt;</v>
      </c>
      <c r="B143" s="519"/>
      <c r="C143" s="282" t="str">
        <f>IF('Council Own'!R28="C","C",IF('Council Own'!R28="P","P",""))</f>
        <v/>
      </c>
      <c r="E143" s="280"/>
      <c r="F143" s="341" t="str">
        <f>'Council Own'!C32</f>
        <v>&lt;List Requirement Here&gt;</v>
      </c>
      <c r="G143" s="288" t="str">
        <f>IF('Council Own'!R32="A","A"," ")</f>
        <v xml:space="preserve"> </v>
      </c>
      <c r="I143" s="280"/>
      <c r="J143" s="341" t="str">
        <f>'Council Own'!C56</f>
        <v>&lt;List Requirement Here&gt;</v>
      </c>
      <c r="K143" s="288" t="str">
        <f>IF('Council Own'!R56="A","A"," ")</f>
        <v xml:space="preserve"> </v>
      </c>
      <c r="M143" s="280"/>
      <c r="N143" s="341" t="str">
        <f>'Council Own'!C80</f>
        <v>&lt;List Requirement Here&gt;</v>
      </c>
      <c r="O143" s="288" t="str">
        <f>IF('Council Own'!R80="A","A"," ")</f>
        <v xml:space="preserve"> </v>
      </c>
      <c r="Q143" s="280"/>
      <c r="R143" s="341" t="str">
        <f>'Council Own'!C104</f>
        <v>&lt;List Requirement Here&gt;</v>
      </c>
      <c r="S143" s="288" t="str">
        <f>IF('Council Own'!R104="A","A"," ")</f>
        <v xml:space="preserve"> </v>
      </c>
    </row>
    <row r="144" spans="1:19" x14ac:dyDescent="0.2">
      <c r="A144" s="518" t="str">
        <f>'Council Own'!B30</f>
        <v>&lt;&lt;List Badge Here&gt;&gt;</v>
      </c>
      <c r="B144" s="519"/>
      <c r="C144" s="282" t="str">
        <f>IF('Council Own'!R52="C","C",IF('Council Own'!R52="P","P",""))</f>
        <v/>
      </c>
      <c r="E144" s="280"/>
      <c r="F144" s="341" t="str">
        <f>'Council Own'!C33</f>
        <v>&lt;List Requirement Here&gt;</v>
      </c>
      <c r="G144" s="288" t="str">
        <f>IF('Council Own'!R33="A","A"," ")</f>
        <v xml:space="preserve"> </v>
      </c>
      <c r="I144" s="280"/>
      <c r="J144" s="341" t="str">
        <f>'Council Own'!C57</f>
        <v>&lt;List Requirement Here&gt;</v>
      </c>
      <c r="K144" s="288" t="str">
        <f>IF('Council Own'!R57="A","A"," ")</f>
        <v xml:space="preserve"> </v>
      </c>
      <c r="M144" s="280"/>
      <c r="N144" s="341" t="str">
        <f>'Council Own'!C81</f>
        <v>&lt;List Requirement Here&gt;</v>
      </c>
      <c r="O144" s="288" t="str">
        <f>IF('Council Own'!R81="A","A"," ")</f>
        <v xml:space="preserve"> </v>
      </c>
      <c r="Q144" s="280"/>
      <c r="R144" s="341" t="str">
        <f>'Council Own'!C105</f>
        <v>&lt;List Requirement Here&gt;</v>
      </c>
      <c r="S144" s="288" t="str">
        <f>IF('Council Own'!R105="A","A"," ")</f>
        <v xml:space="preserve"> </v>
      </c>
    </row>
    <row r="145" spans="1:19" ht="12.75" customHeight="1" x14ac:dyDescent="0.2">
      <c r="A145" s="518" t="str">
        <f>'Council Own'!B54</f>
        <v>&lt;&lt;List Badge Here&gt;&gt;</v>
      </c>
      <c r="B145" s="519"/>
      <c r="C145" s="282" t="str">
        <f>IF('Council Own'!R76="C","C",IF('Council Own'!R76="P","P",""))</f>
        <v/>
      </c>
      <c r="E145" s="280"/>
      <c r="F145" s="341" t="str">
        <f>'Council Own'!C34</f>
        <v>&lt;List Requirement Here&gt;</v>
      </c>
      <c r="G145" s="288" t="str">
        <f>IF('Council Own'!R34="A","A"," ")</f>
        <v xml:space="preserve"> </v>
      </c>
      <c r="I145" s="280"/>
      <c r="J145" s="341" t="str">
        <f>'Council Own'!C58</f>
        <v>&lt;List Requirement Here&gt;</v>
      </c>
      <c r="K145" s="288" t="str">
        <f>IF('Council Own'!R58="A","A"," ")</f>
        <v xml:space="preserve"> </v>
      </c>
      <c r="M145" s="280"/>
      <c r="N145" s="341" t="str">
        <f>'Council Own'!C82</f>
        <v>&lt;List Requirement Here&gt;</v>
      </c>
      <c r="O145" s="288" t="str">
        <f>IF('Council Own'!R82="A","A"," ")</f>
        <v xml:space="preserve"> </v>
      </c>
      <c r="Q145" s="280"/>
      <c r="R145" s="341" t="str">
        <f>'Council Own'!C106</f>
        <v>&lt;List Requirement Here&gt;</v>
      </c>
      <c r="S145" s="288" t="str">
        <f>IF('Council Own'!R106="A","A"," ")</f>
        <v xml:space="preserve"> </v>
      </c>
    </row>
    <row r="146" spans="1:19" ht="12.75" customHeight="1" x14ac:dyDescent="0.2">
      <c r="A146" s="518" t="str">
        <f>'Council Own'!B78</f>
        <v>&lt;&lt;List Badge Here&gt;&gt;</v>
      </c>
      <c r="B146" s="519"/>
      <c r="C146" s="282" t="str">
        <f>IF('Council Own'!R100="C","C",IF('Council Own'!R100="P","P",""))</f>
        <v/>
      </c>
      <c r="E146" s="280">
        <v>2</v>
      </c>
      <c r="F146" s="341" t="str">
        <f>'Council Own'!C35</f>
        <v>&lt;List Requirement Here&gt;</v>
      </c>
      <c r="G146" s="288" t="str">
        <f>IF('Council Own'!R35="A","A"," ")</f>
        <v xml:space="preserve"> </v>
      </c>
      <c r="I146" s="280">
        <v>2</v>
      </c>
      <c r="J146" s="341" t="str">
        <f>'Council Own'!C59</f>
        <v>&lt;List Requirement Here&gt;</v>
      </c>
      <c r="K146" s="288" t="str">
        <f>IF('Council Own'!R59="A","A"," ")</f>
        <v xml:space="preserve"> </v>
      </c>
      <c r="M146" s="280">
        <v>2</v>
      </c>
      <c r="N146" s="341" t="str">
        <f>'Council Own'!C83</f>
        <v>&lt;List Requirement Here&gt;</v>
      </c>
      <c r="O146" s="288" t="str">
        <f>IF('Council Own'!R83="A","A"," ")</f>
        <v xml:space="preserve"> </v>
      </c>
      <c r="Q146" s="280">
        <v>2</v>
      </c>
      <c r="R146" s="341" t="str">
        <f>'Council Own'!C107</f>
        <v>&lt;List Requirement Here&gt;</v>
      </c>
      <c r="S146" s="288" t="str">
        <f>IF('Council Own'!R107="A","A"," ")</f>
        <v xml:space="preserve"> </v>
      </c>
    </row>
    <row r="147" spans="1:19" x14ac:dyDescent="0.2">
      <c r="A147" s="518" t="str">
        <f>'Council Own'!B102</f>
        <v>&lt;&lt;List Badge Here&gt;&gt;</v>
      </c>
      <c r="B147" s="519"/>
      <c r="C147" s="282" t="str">
        <f>IF('Council Own'!R124="C","C",IF('Council Own'!R124="P","P",""))</f>
        <v/>
      </c>
      <c r="E147" s="280"/>
      <c r="F147" s="341" t="str">
        <f>'Council Own'!C36</f>
        <v>&lt;List Requirement Here&gt;</v>
      </c>
      <c r="G147" s="288" t="str">
        <f>IF('Council Own'!R36="A","A"," ")</f>
        <v xml:space="preserve"> </v>
      </c>
      <c r="I147" s="280"/>
      <c r="J147" s="341" t="str">
        <f>'Council Own'!C60</f>
        <v>&lt;List Requirement Here&gt;</v>
      </c>
      <c r="K147" s="288" t="str">
        <f>IF('Council Own'!R60="A","A"," ")</f>
        <v xml:space="preserve"> </v>
      </c>
      <c r="M147" s="280"/>
      <c r="N147" s="341" t="str">
        <f>'Council Own'!C84</f>
        <v>&lt;List Requirement Here&gt;</v>
      </c>
      <c r="O147" s="288" t="str">
        <f>IF('Council Own'!R84="A","A"," ")</f>
        <v xml:space="preserve"> </v>
      </c>
      <c r="Q147" s="280"/>
      <c r="R147" s="341" t="str">
        <f>'Council Own'!C108</f>
        <v>&lt;List Requirement Here&gt;</v>
      </c>
      <c r="S147" s="288" t="str">
        <f>IF('Council Own'!R108="A","A"," ")</f>
        <v xml:space="preserve"> </v>
      </c>
    </row>
    <row r="148" spans="1:19" x14ac:dyDescent="0.2">
      <c r="E148" s="280"/>
      <c r="F148" s="341" t="str">
        <f>'Council Own'!C37</f>
        <v>&lt;List Requirement Here&gt;</v>
      </c>
      <c r="G148" s="288" t="str">
        <f>IF('Council Own'!R37="A","A"," ")</f>
        <v xml:space="preserve"> </v>
      </c>
      <c r="I148" s="280"/>
      <c r="J148" s="341" t="str">
        <f>'Council Own'!C61</f>
        <v>&lt;List Requirement Here&gt;</v>
      </c>
      <c r="K148" s="288" t="str">
        <f>IF('Council Own'!R61="A","A"," ")</f>
        <v xml:space="preserve"> </v>
      </c>
      <c r="M148" s="280"/>
      <c r="N148" s="341" t="str">
        <f>'Council Own'!C85</f>
        <v>&lt;List Requirement Here&gt;</v>
      </c>
      <c r="O148" s="288" t="str">
        <f>IF('Council Own'!R85="A","A"," ")</f>
        <v xml:space="preserve"> </v>
      </c>
      <c r="Q148" s="280"/>
      <c r="R148" s="341" t="str">
        <f>'Council Own'!C109</f>
        <v>&lt;List Requirement Here&gt;</v>
      </c>
      <c r="S148" s="288" t="str">
        <f>IF('Council Own'!R109="A","A"," ")</f>
        <v xml:space="preserve"> </v>
      </c>
    </row>
    <row r="149" spans="1:19" x14ac:dyDescent="0.2">
      <c r="A149" s="505" t="s">
        <v>76</v>
      </c>
      <c r="B149" s="505"/>
      <c r="C149" s="505"/>
      <c r="E149" s="280"/>
      <c r="F149" s="341" t="str">
        <f>'Council Own'!C38</f>
        <v>&lt;List Requirement Here&gt;</v>
      </c>
      <c r="G149" s="288" t="str">
        <f>IF('Council Own'!R38="A","A"," ")</f>
        <v xml:space="preserve"> </v>
      </c>
      <c r="I149" s="280"/>
      <c r="J149" s="341" t="str">
        <f>'Council Own'!C62</f>
        <v>&lt;List Requirement Here&gt;</v>
      </c>
      <c r="K149" s="288" t="str">
        <f>IF('Council Own'!R62="A","A"," ")</f>
        <v xml:space="preserve"> </v>
      </c>
      <c r="M149" s="280"/>
      <c r="N149" s="341" t="str">
        <f>'Council Own'!C86</f>
        <v>&lt;List Requirement Here&gt;</v>
      </c>
      <c r="O149" s="288" t="str">
        <f>IF('Council Own'!R86="A","A"," ")</f>
        <v xml:space="preserve"> </v>
      </c>
      <c r="Q149" s="280"/>
      <c r="R149" s="341" t="str">
        <f>'Council Own'!C110</f>
        <v>&lt;List Requirement Here&gt;</v>
      </c>
      <c r="S149" s="288" t="str">
        <f>IF('Council Own'!R110="A","A"," ")</f>
        <v xml:space="preserve"> </v>
      </c>
    </row>
    <row r="150" spans="1:19" x14ac:dyDescent="0.2">
      <c r="A150" s="275" t="str">
        <f>'Council Own'!B6</f>
        <v>&lt;&lt;List Badge Here&gt;&gt;</v>
      </c>
      <c r="B150" s="275"/>
      <c r="C150" s="275"/>
      <c r="E150" s="280">
        <v>3</v>
      </c>
      <c r="F150" s="341" t="str">
        <f>'Council Own'!C39</f>
        <v>&lt;List Requirement Here&gt;</v>
      </c>
      <c r="G150" s="288" t="str">
        <f>IF('Council Own'!R39="A","A"," ")</f>
        <v xml:space="preserve"> </v>
      </c>
      <c r="I150" s="280">
        <v>3</v>
      </c>
      <c r="J150" s="341" t="str">
        <f>'Council Own'!C63</f>
        <v>&lt;List Requirement Here&gt;</v>
      </c>
      <c r="K150" s="288" t="str">
        <f>IF('Council Own'!R63="A","A"," ")</f>
        <v xml:space="preserve"> </v>
      </c>
      <c r="M150" s="280">
        <v>3</v>
      </c>
      <c r="N150" s="341" t="str">
        <f>'Council Own'!C87</f>
        <v>&lt;List Requirement Here&gt;</v>
      </c>
      <c r="O150" s="288" t="str">
        <f>IF('Council Own'!R87="A","A"," ")</f>
        <v xml:space="preserve"> </v>
      </c>
      <c r="Q150" s="280">
        <v>3</v>
      </c>
      <c r="R150" s="341" t="str">
        <f>'Council Own'!C111</f>
        <v>&lt;List Requirement Here&gt;</v>
      </c>
      <c r="S150" s="288" t="str">
        <f>IF('Council Own'!R111="A","A"," ")</f>
        <v xml:space="preserve"> </v>
      </c>
    </row>
    <row r="151" spans="1:19" x14ac:dyDescent="0.2">
      <c r="A151" s="280">
        <v>1</v>
      </c>
      <c r="B151" s="341" t="str">
        <f>'Council Own'!C7</f>
        <v>&lt;List Requirement Here&gt;</v>
      </c>
      <c r="C151" s="288" t="str">
        <f>IF('Council Own'!R7="A","A"," ")</f>
        <v xml:space="preserve"> </v>
      </c>
      <c r="E151" s="280"/>
      <c r="F151" s="341" t="str">
        <f>'Council Own'!C40</f>
        <v>&lt;List Requirement Here&gt;</v>
      </c>
      <c r="G151" s="288" t="str">
        <f>IF('Council Own'!R40="A","A"," ")</f>
        <v xml:space="preserve"> </v>
      </c>
      <c r="I151" s="280"/>
      <c r="J151" s="341" t="str">
        <f>'Council Own'!C64</f>
        <v>&lt;List Requirement Here&gt;</v>
      </c>
      <c r="K151" s="288" t="str">
        <f>IF('Council Own'!R64="A","A"," ")</f>
        <v xml:space="preserve"> </v>
      </c>
      <c r="M151" s="280"/>
      <c r="N151" s="341" t="str">
        <f>'Council Own'!C88</f>
        <v>&lt;List Requirement Here&gt;</v>
      </c>
      <c r="O151" s="288" t="str">
        <f>IF('Council Own'!R88="A","A"," ")</f>
        <v xml:space="preserve"> </v>
      </c>
      <c r="Q151" s="280"/>
      <c r="R151" s="341" t="str">
        <f>'Council Own'!C112</f>
        <v>&lt;List Requirement Here&gt;</v>
      </c>
      <c r="S151" s="288" t="str">
        <f>IF('Council Own'!R112="A","A"," ")</f>
        <v xml:space="preserve"> </v>
      </c>
    </row>
    <row r="152" spans="1:19" x14ac:dyDescent="0.2">
      <c r="A152" s="280"/>
      <c r="B152" s="341" t="str">
        <f>'Council Own'!C8</f>
        <v>&lt;List Requirement Here&gt;</v>
      </c>
      <c r="C152" s="288" t="str">
        <f>IF('Council Own'!R8="A","A"," ")</f>
        <v xml:space="preserve"> </v>
      </c>
      <c r="E152" s="280"/>
      <c r="F152" s="341" t="str">
        <f>'Council Own'!C41</f>
        <v>&lt;List Requirement Here&gt;</v>
      </c>
      <c r="G152" s="288" t="str">
        <f>IF('Council Own'!R41="A","A"," ")</f>
        <v xml:space="preserve"> </v>
      </c>
      <c r="I152" s="280"/>
      <c r="J152" s="341" t="str">
        <f>'Council Own'!C65</f>
        <v>&lt;List Requirement Here&gt;</v>
      </c>
      <c r="K152" s="288" t="str">
        <f>IF('Council Own'!R65="A","A"," ")</f>
        <v xml:space="preserve"> </v>
      </c>
      <c r="M152" s="280"/>
      <c r="N152" s="341" t="str">
        <f>'Council Own'!C89</f>
        <v>&lt;List Requirement Here&gt;</v>
      </c>
      <c r="O152" s="288" t="str">
        <f>IF('Council Own'!R89="A","A"," ")</f>
        <v xml:space="preserve"> </v>
      </c>
      <c r="Q152" s="280"/>
      <c r="R152" s="341" t="str">
        <f>'Council Own'!C113</f>
        <v>&lt;List Requirement Here&gt;</v>
      </c>
      <c r="S152" s="288" t="str">
        <f>IF('Council Own'!R113="A","A"," ")</f>
        <v xml:space="preserve"> </v>
      </c>
    </row>
    <row r="153" spans="1:19" x14ac:dyDescent="0.2">
      <c r="A153" s="280"/>
      <c r="B153" s="341" t="str">
        <f>'Council Own'!C9</f>
        <v>&lt;List Requirement Here&gt;</v>
      </c>
      <c r="C153" s="288" t="str">
        <f>IF('Council Own'!R9="A","A"," ")</f>
        <v xml:space="preserve"> </v>
      </c>
      <c r="E153" s="280"/>
      <c r="F153" s="341" t="str">
        <f>'Council Own'!C42</f>
        <v>&lt;List Requirement Here&gt;</v>
      </c>
      <c r="G153" s="288" t="str">
        <f>IF('Council Own'!R42="A","A"," ")</f>
        <v xml:space="preserve"> </v>
      </c>
      <c r="I153" s="280"/>
      <c r="J153" s="341" t="str">
        <f>'Council Own'!C66</f>
        <v>&lt;List Requirement Here&gt;</v>
      </c>
      <c r="K153" s="288" t="str">
        <f>IF('Council Own'!R66="A","A"," ")</f>
        <v xml:space="preserve"> </v>
      </c>
      <c r="M153" s="280"/>
      <c r="N153" s="341" t="str">
        <f>'Council Own'!C90</f>
        <v>&lt;List Requirement Here&gt;</v>
      </c>
      <c r="O153" s="288" t="str">
        <f>IF('Council Own'!R90="A","A"," ")</f>
        <v xml:space="preserve"> </v>
      </c>
      <c r="Q153" s="280"/>
      <c r="R153" s="341" t="str">
        <f>'Council Own'!C114</f>
        <v>&lt;List Requirement Here&gt;</v>
      </c>
      <c r="S153" s="288" t="str">
        <f>IF('Council Own'!R114="A","A"," ")</f>
        <v xml:space="preserve"> </v>
      </c>
    </row>
    <row r="154" spans="1:19" x14ac:dyDescent="0.2">
      <c r="A154" s="280"/>
      <c r="B154" s="341" t="str">
        <f>'Council Own'!C10</f>
        <v>&lt;List Requirement Here&gt;</v>
      </c>
      <c r="C154" s="288" t="str">
        <f>IF('Council Own'!R10="A","A"," ")</f>
        <v xml:space="preserve"> </v>
      </c>
      <c r="E154" s="280">
        <v>4</v>
      </c>
      <c r="F154" s="341" t="str">
        <f>'Council Own'!C43</f>
        <v>&lt;List Requirement Here&gt;</v>
      </c>
      <c r="G154" s="288" t="str">
        <f>IF('Council Own'!R43="A","A"," ")</f>
        <v xml:space="preserve"> </v>
      </c>
      <c r="I154" s="280">
        <v>4</v>
      </c>
      <c r="J154" s="341" t="str">
        <f>'Council Own'!C67</f>
        <v>&lt;List Requirement Here&gt;</v>
      </c>
      <c r="K154" s="288" t="str">
        <f>IF('Council Own'!R67="A","A"," ")</f>
        <v xml:space="preserve"> </v>
      </c>
      <c r="M154" s="280">
        <v>4</v>
      </c>
      <c r="N154" s="341" t="str">
        <f>'Council Own'!C91</f>
        <v>&lt;List Requirement Here&gt;</v>
      </c>
      <c r="O154" s="288" t="str">
        <f>IF('Council Own'!R91="A","A"," ")</f>
        <v xml:space="preserve"> </v>
      </c>
      <c r="Q154" s="280">
        <v>4</v>
      </c>
      <c r="R154" s="341" t="str">
        <f>'Council Own'!C115</f>
        <v>&lt;List Requirement Here&gt;</v>
      </c>
      <c r="S154" s="288" t="str">
        <f>IF('Council Own'!R115="A","A"," ")</f>
        <v xml:space="preserve"> </v>
      </c>
    </row>
    <row r="155" spans="1:19" x14ac:dyDescent="0.2">
      <c r="A155" s="280">
        <v>2</v>
      </c>
      <c r="B155" s="341" t="str">
        <f>'Council Own'!C11</f>
        <v>&lt;List Requirement Here&gt;</v>
      </c>
      <c r="C155" s="288" t="str">
        <f>IF('Council Own'!R11="A","A"," ")</f>
        <v xml:space="preserve"> </v>
      </c>
      <c r="E155" s="280"/>
      <c r="F155" s="341" t="str">
        <f>'Council Own'!C44</f>
        <v>&lt;List Requirement Here&gt;</v>
      </c>
      <c r="G155" s="288" t="str">
        <f>IF('Council Own'!R44="A","A"," ")</f>
        <v xml:space="preserve"> </v>
      </c>
      <c r="I155" s="280"/>
      <c r="J155" s="341" t="str">
        <f>'Council Own'!C68</f>
        <v>&lt;List Requirement Here&gt;</v>
      </c>
      <c r="K155" s="288" t="str">
        <f>IF('Council Own'!R68="A","A"," ")</f>
        <v xml:space="preserve"> </v>
      </c>
      <c r="M155" s="280"/>
      <c r="N155" s="341" t="str">
        <f>'Council Own'!C92</f>
        <v>&lt;List Requirement Here&gt;</v>
      </c>
      <c r="O155" s="288" t="str">
        <f>IF('Council Own'!R92="A","A"," ")</f>
        <v xml:space="preserve"> </v>
      </c>
      <c r="Q155" s="280"/>
      <c r="R155" s="341" t="str">
        <f>'Council Own'!C116</f>
        <v>&lt;List Requirement Here&gt;</v>
      </c>
      <c r="S155" s="288" t="str">
        <f>IF('Council Own'!R116="A","A"," ")</f>
        <v xml:space="preserve"> </v>
      </c>
    </row>
    <row r="156" spans="1:19" x14ac:dyDescent="0.2">
      <c r="A156" s="280"/>
      <c r="B156" s="341" t="str">
        <f>'Council Own'!C12</f>
        <v>&lt;List Requirement Here&gt;</v>
      </c>
      <c r="C156" s="288" t="str">
        <f>IF('Council Own'!R12="A","A"," ")</f>
        <v xml:space="preserve"> </v>
      </c>
      <c r="E156" s="280"/>
      <c r="F156" s="341" t="str">
        <f>'Council Own'!C45</f>
        <v>&lt;List Requirement Here&gt;</v>
      </c>
      <c r="G156" s="288" t="str">
        <f>IF('Council Own'!R45="A","A"," ")</f>
        <v xml:space="preserve"> </v>
      </c>
      <c r="I156" s="280"/>
      <c r="J156" s="341" t="str">
        <f>'Council Own'!C69</f>
        <v>&lt;List Requirement Here&gt;</v>
      </c>
      <c r="K156" s="288" t="str">
        <f>IF('Council Own'!R69="A","A"," ")</f>
        <v xml:space="preserve"> </v>
      </c>
      <c r="M156" s="280"/>
      <c r="N156" s="341" t="str">
        <f>'Council Own'!C93</f>
        <v>&lt;List Requirement Here&gt;</v>
      </c>
      <c r="O156" s="288" t="str">
        <f>IF('Council Own'!R93="A","A"," ")</f>
        <v xml:space="preserve"> </v>
      </c>
      <c r="Q156" s="280"/>
      <c r="R156" s="341" t="str">
        <f>'Council Own'!C117</f>
        <v>&lt;List Requirement Here&gt;</v>
      </c>
      <c r="S156" s="288" t="str">
        <f>IF('Council Own'!R117="A","A"," ")</f>
        <v xml:space="preserve"> </v>
      </c>
    </row>
    <row r="157" spans="1:19" x14ac:dyDescent="0.2">
      <c r="A157" s="280"/>
      <c r="B157" s="341" t="str">
        <f>'Council Own'!C13</f>
        <v>&lt;List Requirement Here&gt;</v>
      </c>
      <c r="C157" s="288" t="str">
        <f>IF('Council Own'!R13="A","A"," ")</f>
        <v xml:space="preserve"> </v>
      </c>
      <c r="E157" s="280"/>
      <c r="F157" s="341" t="str">
        <f>'Council Own'!C46</f>
        <v>&lt;List Requirement Here&gt;</v>
      </c>
      <c r="G157" s="288" t="str">
        <f>IF('Council Own'!R46="A","A"," ")</f>
        <v xml:space="preserve"> </v>
      </c>
      <c r="I157" s="280"/>
      <c r="J157" s="341" t="str">
        <f>'Council Own'!C70</f>
        <v>&lt;List Requirement Here&gt;</v>
      </c>
      <c r="K157" s="288" t="str">
        <f>IF('Council Own'!R70="A","A"," ")</f>
        <v xml:space="preserve"> </v>
      </c>
      <c r="M157" s="280"/>
      <c r="N157" s="341" t="str">
        <f>'Council Own'!C94</f>
        <v>&lt;List Requirement Here&gt;</v>
      </c>
      <c r="O157" s="288" t="str">
        <f>IF('Council Own'!R94="A","A"," ")</f>
        <v xml:space="preserve"> </v>
      </c>
      <c r="Q157" s="280"/>
      <c r="R157" s="341" t="str">
        <f>'Council Own'!C118</f>
        <v>&lt;List Requirement Here&gt;</v>
      </c>
      <c r="S157" s="288" t="str">
        <f>IF('Council Own'!R118="A","A"," ")</f>
        <v xml:space="preserve"> </v>
      </c>
    </row>
    <row r="158" spans="1:19" x14ac:dyDescent="0.2">
      <c r="A158" s="280"/>
      <c r="B158" s="341" t="str">
        <f>'Council Own'!C14</f>
        <v>&lt;List Requirement Here&gt;</v>
      </c>
      <c r="C158" s="288" t="str">
        <f>IF('Council Own'!R14="A","A"," ")</f>
        <v xml:space="preserve"> </v>
      </c>
      <c r="E158" s="280">
        <v>5</v>
      </c>
      <c r="F158" s="341" t="str">
        <f>'Council Own'!C47</f>
        <v>&lt;List Requirement Here&gt;</v>
      </c>
      <c r="G158" s="288" t="str">
        <f>IF('Council Own'!R47="A","A"," ")</f>
        <v xml:space="preserve"> </v>
      </c>
      <c r="I158" s="280">
        <v>5</v>
      </c>
      <c r="J158" s="341" t="str">
        <f>'Council Own'!C71</f>
        <v>&lt;List Requirement Here&gt;</v>
      </c>
      <c r="K158" s="288" t="str">
        <f>IF('Council Own'!R71="A","A"," ")</f>
        <v xml:space="preserve"> </v>
      </c>
      <c r="M158" s="280">
        <v>5</v>
      </c>
      <c r="N158" s="341" t="str">
        <f>'Council Own'!C95</f>
        <v>&lt;List Requirement Here&gt;</v>
      </c>
      <c r="O158" s="288" t="str">
        <f>IF('Council Own'!R95="A","A"," ")</f>
        <v xml:space="preserve"> </v>
      </c>
      <c r="Q158" s="280">
        <v>5</v>
      </c>
      <c r="R158" s="341" t="str">
        <f>'Council Own'!C119</f>
        <v>&lt;List Requirement Here&gt;</v>
      </c>
      <c r="S158" s="288" t="str">
        <f>IF('Council Own'!R119="A","A"," ")</f>
        <v xml:space="preserve"> </v>
      </c>
    </row>
    <row r="159" spans="1:19" x14ac:dyDescent="0.2">
      <c r="A159" s="280">
        <v>3</v>
      </c>
      <c r="B159" s="341" t="str">
        <f>'Council Own'!C15</f>
        <v>&lt;List Requirement Here&gt;</v>
      </c>
      <c r="C159" s="288" t="str">
        <f>IF('Council Own'!R15="A","A"," ")</f>
        <v xml:space="preserve"> </v>
      </c>
      <c r="E159" s="280"/>
      <c r="F159" s="341" t="str">
        <f>'Council Own'!C48</f>
        <v>&lt;List Requirement Here&gt;</v>
      </c>
      <c r="G159" s="288" t="str">
        <f>IF('Council Own'!R48="A","A"," ")</f>
        <v xml:space="preserve"> </v>
      </c>
      <c r="I159" s="280"/>
      <c r="J159" s="341" t="str">
        <f>'Council Own'!C72</f>
        <v>&lt;List Requirement Here&gt;</v>
      </c>
      <c r="K159" s="288" t="str">
        <f>IF('Council Own'!R72="A","A"," ")</f>
        <v xml:space="preserve"> </v>
      </c>
      <c r="M159" s="280"/>
      <c r="N159" s="341" t="str">
        <f>'Council Own'!C96</f>
        <v>&lt;List Requirement Here&gt;</v>
      </c>
      <c r="O159" s="288" t="str">
        <f>IF('Council Own'!R96="A","A"," ")</f>
        <v xml:space="preserve"> </v>
      </c>
      <c r="Q159" s="280"/>
      <c r="R159" s="341" t="str">
        <f>'Council Own'!C120</f>
        <v>&lt;List Requirement Here&gt;</v>
      </c>
      <c r="S159" s="288" t="str">
        <f>IF('Council Own'!R120="A","A"," ")</f>
        <v xml:space="preserve"> </v>
      </c>
    </row>
    <row r="160" spans="1:19" x14ac:dyDescent="0.2">
      <c r="A160" s="280"/>
      <c r="B160" s="341" t="str">
        <f>'Council Own'!C16</f>
        <v>&lt;List Requirement Here&gt;</v>
      </c>
      <c r="C160" s="288" t="str">
        <f>IF('Council Own'!R16="A","A"," ")</f>
        <v xml:space="preserve"> </v>
      </c>
      <c r="E160" s="280"/>
      <c r="F160" s="341" t="str">
        <f>'Council Own'!C49</f>
        <v>&lt;List Requirement Here&gt;</v>
      </c>
      <c r="G160" s="288" t="str">
        <f>IF('Council Own'!R49="A","A"," ")</f>
        <v xml:space="preserve"> </v>
      </c>
      <c r="I160" s="280"/>
      <c r="J160" s="341" t="str">
        <f>'Council Own'!C73</f>
        <v>&lt;List Requirement Here&gt;</v>
      </c>
      <c r="K160" s="288" t="str">
        <f>IF('Council Own'!R73="A","A"," ")</f>
        <v xml:space="preserve"> </v>
      </c>
      <c r="M160" s="280"/>
      <c r="N160" s="341" t="str">
        <f>'Council Own'!C97</f>
        <v>&lt;List Requirement Here&gt;</v>
      </c>
      <c r="O160" s="288" t="str">
        <f>IF('Council Own'!R97="A","A"," ")</f>
        <v xml:space="preserve"> </v>
      </c>
      <c r="Q160" s="280"/>
      <c r="R160" s="341" t="str">
        <f>'Council Own'!C121</f>
        <v>&lt;List Requirement Here&gt;</v>
      </c>
      <c r="S160" s="288" t="str">
        <f>IF('Council Own'!R121="A","A"," ")</f>
        <v xml:space="preserve"> </v>
      </c>
    </row>
    <row r="161" spans="1:19" x14ac:dyDescent="0.2">
      <c r="A161" s="280"/>
      <c r="B161" s="341" t="str">
        <f>'Council Own'!C17</f>
        <v>&lt;List Requirement Here&gt;</v>
      </c>
      <c r="C161" s="288" t="str">
        <f>IF('Council Own'!R17="A","A"," ")</f>
        <v xml:space="preserve"> </v>
      </c>
      <c r="E161" s="280"/>
      <c r="F161" s="341" t="str">
        <f>'Council Own'!C50</f>
        <v>&lt;List Requirement Here&gt;</v>
      </c>
      <c r="G161" s="288" t="str">
        <f>IF('Council Own'!R50="A","A"," ")</f>
        <v xml:space="preserve"> </v>
      </c>
      <c r="I161" s="280"/>
      <c r="J161" s="341" t="str">
        <f>'Council Own'!C74</f>
        <v>&lt;List Requirement Here&gt;</v>
      </c>
      <c r="K161" s="288" t="str">
        <f>IF('Council Own'!R68="A","A"," ")</f>
        <v xml:space="preserve"> </v>
      </c>
      <c r="M161" s="280"/>
      <c r="N161" s="341" t="str">
        <f>'Council Own'!C98</f>
        <v>&lt;List Requirement Here&gt;</v>
      </c>
      <c r="O161" s="288" t="str">
        <f>IF('Council Own'!R98="A","A"," ")</f>
        <v xml:space="preserve"> </v>
      </c>
      <c r="Q161" s="280"/>
      <c r="R161" s="341" t="str">
        <f>'Council Own'!C122</f>
        <v>&lt;List Requirement Here&gt;</v>
      </c>
      <c r="S161" s="288" t="str">
        <f>IF('Council Own'!R122="A","A"," ")</f>
        <v xml:space="preserve"> </v>
      </c>
    </row>
    <row r="162" spans="1:19" x14ac:dyDescent="0.2">
      <c r="A162" s="280"/>
      <c r="B162" s="341" t="str">
        <f>'Council Own'!C18</f>
        <v>&lt;List Requirement Here&gt;</v>
      </c>
      <c r="C162" s="288" t="str">
        <f>IF('Council Own'!R18="A","A"," ")</f>
        <v xml:space="preserve"> </v>
      </c>
    </row>
    <row r="163" spans="1:19" x14ac:dyDescent="0.2">
      <c r="A163" s="280">
        <v>4</v>
      </c>
      <c r="B163" s="341" t="str">
        <f>'Council Own'!C19</f>
        <v>&lt;List Requirement Here&gt;</v>
      </c>
      <c r="C163" s="288" t="str">
        <f>IF('Council Own'!R19="A","A"," ")</f>
        <v xml:space="preserve"> </v>
      </c>
      <c r="F163" s="509" t="s">
        <v>116</v>
      </c>
      <c r="G163" s="523"/>
      <c r="H163" s="523"/>
      <c r="J163" s="509" t="s">
        <v>418</v>
      </c>
      <c r="K163" s="523"/>
      <c r="L163" s="523"/>
      <c r="N163" s="509" t="s">
        <v>418</v>
      </c>
      <c r="O163" s="523"/>
      <c r="P163" s="523"/>
    </row>
    <row r="164" spans="1:19" x14ac:dyDescent="0.2">
      <c r="A164" s="280"/>
      <c r="B164" s="341" t="str">
        <f>'Council Own'!C20</f>
        <v>&lt;List Requirement Here&gt;</v>
      </c>
      <c r="C164" s="288" t="str">
        <f>IF('Council Own'!R20="A","A"," ")</f>
        <v xml:space="preserve"> </v>
      </c>
      <c r="F164" s="495" t="str">
        <f>'Fun Patches'!C5</f>
        <v>&lt;List Patch Here&gt;</v>
      </c>
      <c r="G164" s="496"/>
      <c r="H164" s="281" t="str">
        <f>IF('Fun Patches'!R5="A","A"," ")</f>
        <v xml:space="preserve"> </v>
      </c>
      <c r="J164" s="487" t="str">
        <f>'Fun Patches'!C24</f>
        <v>&lt;List Patch Here&gt;</v>
      </c>
      <c r="K164" s="488"/>
      <c r="L164" s="288" t="str">
        <f>IF('Fun Patches'!R24="A","A"," ")</f>
        <v xml:space="preserve"> </v>
      </c>
      <c r="N164" s="487" t="str">
        <f>'Fun Patches'!C43</f>
        <v>&lt;List Patch Here&gt;</v>
      </c>
      <c r="O164" s="488"/>
      <c r="P164" s="288" t="str">
        <f>IF('Fun Patches'!R43="A","A"," ")</f>
        <v xml:space="preserve"> </v>
      </c>
    </row>
    <row r="165" spans="1:19" x14ac:dyDescent="0.2">
      <c r="A165" s="280"/>
      <c r="B165" s="341" t="str">
        <f>'Council Own'!C21</f>
        <v>&lt;List Requirement Here&gt;</v>
      </c>
      <c r="C165" s="288" t="str">
        <f>IF('Council Own'!R21="A","A"," ")</f>
        <v xml:space="preserve"> </v>
      </c>
      <c r="F165" s="487" t="str">
        <f>'Fun Patches'!C6</f>
        <v>&lt;List Patch Here&gt;</v>
      </c>
      <c r="G165" s="488"/>
      <c r="H165" s="288" t="str">
        <f>IF('Fun Patches'!R6="A","A"," ")</f>
        <v xml:space="preserve"> </v>
      </c>
      <c r="J165" s="487" t="str">
        <f>'Fun Patches'!C25</f>
        <v>&lt;List Patch Here&gt;</v>
      </c>
      <c r="K165" s="488"/>
      <c r="L165" s="288" t="str">
        <f>IF('Fun Patches'!R25="A","A"," ")</f>
        <v xml:space="preserve"> </v>
      </c>
      <c r="N165" s="487" t="str">
        <f>'Fun Patches'!C44</f>
        <v>&lt;List Patch Here&gt;</v>
      </c>
      <c r="O165" s="488"/>
      <c r="P165" s="288" t="str">
        <f>IF('Fun Patches'!R44="A","A"," ")</f>
        <v xml:space="preserve"> </v>
      </c>
    </row>
    <row r="166" spans="1:19" x14ac:dyDescent="0.2">
      <c r="A166" s="280"/>
      <c r="B166" s="341" t="str">
        <f>'Council Own'!C22</f>
        <v>&lt;List Requirement Here&gt;</v>
      </c>
      <c r="C166" s="288" t="str">
        <f>IF('Council Own'!R22="A","A"," ")</f>
        <v xml:space="preserve"> </v>
      </c>
      <c r="F166" s="487" t="str">
        <f>'Fun Patches'!C7</f>
        <v>&lt;List Patch Here&gt;</v>
      </c>
      <c r="G166" s="488"/>
      <c r="H166" s="288" t="str">
        <f>IF('Fun Patches'!R7="A","A"," ")</f>
        <v xml:space="preserve"> </v>
      </c>
      <c r="J166" s="487" t="str">
        <f>'Fun Patches'!C26</f>
        <v>&lt;List Patch Here&gt;</v>
      </c>
      <c r="K166" s="488"/>
      <c r="L166" s="288" t="str">
        <f>IF('Fun Patches'!R26="A","A"," ")</f>
        <v xml:space="preserve"> </v>
      </c>
      <c r="N166" s="487" t="str">
        <f>'Fun Patches'!C45</f>
        <v>&lt;List Patch Here&gt;</v>
      </c>
      <c r="O166" s="488"/>
      <c r="P166" s="288" t="str">
        <f>IF('Fun Patches'!R45="A","A"," ")</f>
        <v xml:space="preserve"> </v>
      </c>
    </row>
    <row r="167" spans="1:19" x14ac:dyDescent="0.2">
      <c r="A167" s="280">
        <v>5</v>
      </c>
      <c r="B167" s="341" t="str">
        <f>'Council Own'!C23</f>
        <v>&lt;List Requirement Here&gt;</v>
      </c>
      <c r="C167" s="288" t="str">
        <f>IF('Council Own'!R23="A","A"," ")</f>
        <v xml:space="preserve"> </v>
      </c>
      <c r="F167" s="487" t="str">
        <f>'Fun Patches'!C8</f>
        <v>&lt;List Patch Here&gt;</v>
      </c>
      <c r="G167" s="488"/>
      <c r="H167" s="288" t="str">
        <f>IF('Fun Patches'!R8="A","A"," ")</f>
        <v xml:space="preserve"> </v>
      </c>
      <c r="J167" s="487" t="str">
        <f>'Fun Patches'!C27</f>
        <v>&lt;List Patch Here&gt;</v>
      </c>
      <c r="K167" s="488"/>
      <c r="L167" s="288" t="str">
        <f>IF('Fun Patches'!R27="A","A"," ")</f>
        <v xml:space="preserve"> </v>
      </c>
      <c r="N167" s="487" t="str">
        <f>'Fun Patches'!C46</f>
        <v>&lt;List Patch Here&gt;</v>
      </c>
      <c r="O167" s="488"/>
      <c r="P167" s="288" t="str">
        <f>IF('Fun Patches'!R46="A","A"," ")</f>
        <v xml:space="preserve"> </v>
      </c>
    </row>
    <row r="168" spans="1:19" x14ac:dyDescent="0.2">
      <c r="A168" s="280"/>
      <c r="B168" s="341" t="str">
        <f>'Council Own'!C24</f>
        <v>&lt;List Requirement Here&gt;</v>
      </c>
      <c r="C168" s="288" t="str">
        <f>IF('Council Own'!R24="A","A"," ")</f>
        <v xml:space="preserve"> </v>
      </c>
      <c r="F168" s="487" t="str">
        <f>'Fun Patches'!C9</f>
        <v>&lt;List Patch Here&gt;</v>
      </c>
      <c r="G168" s="488"/>
      <c r="H168" s="288" t="str">
        <f>IF('Fun Patches'!R9="A","A"," ")</f>
        <v xml:space="preserve"> </v>
      </c>
      <c r="J168" s="487" t="str">
        <f>'Fun Patches'!C28</f>
        <v>&lt;List Patch Here&gt;</v>
      </c>
      <c r="K168" s="488"/>
      <c r="L168" s="288" t="str">
        <f>IF('Fun Patches'!R28="A","A"," ")</f>
        <v xml:space="preserve"> </v>
      </c>
      <c r="N168" s="495" t="str">
        <f>'Fun Patches'!C47</f>
        <v>&lt;List Patch Here&gt;</v>
      </c>
      <c r="O168" s="496"/>
      <c r="P168" s="281" t="str">
        <f>IF('Fun Patches'!R47="A","A"," ")</f>
        <v xml:space="preserve"> </v>
      </c>
    </row>
    <row r="169" spans="1:19" x14ac:dyDescent="0.2">
      <c r="A169" s="280"/>
      <c r="B169" s="341" t="str">
        <f>'Council Own'!C25</f>
        <v>&lt;List Requirement Here&gt;</v>
      </c>
      <c r="C169" s="288" t="str">
        <f>IF('Council Own'!R25="A","A"," ")</f>
        <v xml:space="preserve"> </v>
      </c>
      <c r="F169" s="487" t="str">
        <f>'Fun Patches'!C10</f>
        <v>&lt;List Patch Here&gt;</v>
      </c>
      <c r="G169" s="488"/>
      <c r="H169" s="288" t="str">
        <f>IF('Fun Patches'!R10="A","A"," ")</f>
        <v xml:space="preserve"> </v>
      </c>
      <c r="J169" s="487" t="str">
        <f>'Fun Patches'!C29</f>
        <v>&lt;List Patch Here&gt;</v>
      </c>
      <c r="K169" s="488"/>
      <c r="L169" s="288" t="str">
        <f>IF('Fun Patches'!R29="A","A"," ")</f>
        <v xml:space="preserve"> </v>
      </c>
      <c r="N169" s="487" t="str">
        <f>'Fun Patches'!C48</f>
        <v>&lt;List Patch Here&gt;</v>
      </c>
      <c r="O169" s="488"/>
      <c r="P169" s="288" t="str">
        <f>IF('Fun Patches'!R48="A","A"," ")</f>
        <v xml:space="preserve"> </v>
      </c>
    </row>
    <row r="170" spans="1:19" ht="12.75" customHeight="1" x14ac:dyDescent="0.2">
      <c r="A170" s="280"/>
      <c r="B170" s="341" t="str">
        <f>'Council Own'!C26</f>
        <v>&lt;List Requirement Here&gt;</v>
      </c>
      <c r="C170" s="288" t="str">
        <f>IF('Council Own'!R26="A","A"," ")</f>
        <v xml:space="preserve"> </v>
      </c>
      <c r="F170" s="487" t="str">
        <f>'Fun Patches'!C11</f>
        <v>&lt;List Patch Here&gt;</v>
      </c>
      <c r="G170" s="488"/>
      <c r="H170" s="288" t="str">
        <f>IF('Fun Patches'!R11="A","A"," ")</f>
        <v xml:space="preserve"> </v>
      </c>
      <c r="J170" s="487" t="str">
        <f>'Fun Patches'!C30</f>
        <v>&lt;List Patch Here&gt;</v>
      </c>
      <c r="K170" s="488"/>
      <c r="L170" s="288" t="str">
        <f>IF('Fun Patches'!R30="A","A"," ")</f>
        <v xml:space="preserve"> </v>
      </c>
      <c r="N170" s="487" t="str">
        <f>'Fun Patches'!C49</f>
        <v>&lt;List Patch Here&gt;</v>
      </c>
      <c r="O170" s="488"/>
      <c r="P170" s="288" t="str">
        <f>IF('Fun Patches'!R49="A","A"," ")</f>
        <v xml:space="preserve"> </v>
      </c>
    </row>
    <row r="171" spans="1:19" ht="12.75" customHeight="1" x14ac:dyDescent="0.2">
      <c r="F171" s="487" t="str">
        <f>'Fun Patches'!C12</f>
        <v>&lt;List Patch Here&gt;</v>
      </c>
      <c r="G171" s="488"/>
      <c r="H171" s="288" t="str">
        <f>IF('Fun Patches'!R12="A","A"," ")</f>
        <v xml:space="preserve"> </v>
      </c>
      <c r="J171" s="487" t="str">
        <f>'Fun Patches'!C31</f>
        <v>&lt;List Patch Here&gt;</v>
      </c>
      <c r="K171" s="488"/>
      <c r="L171" s="288" t="str">
        <f>IF('Fun Patches'!R31="A","A"," ")</f>
        <v xml:space="preserve"> </v>
      </c>
      <c r="N171" s="487" t="str">
        <f>'Fun Patches'!C50</f>
        <v>&lt;List Patch Here&gt;</v>
      </c>
      <c r="O171" s="488"/>
      <c r="P171" s="288" t="str">
        <f>IF('Fun Patches'!R50="A","A"," ")</f>
        <v xml:space="preserve"> </v>
      </c>
    </row>
    <row r="172" spans="1:19" x14ac:dyDescent="0.2">
      <c r="A172" s="509" t="s">
        <v>81</v>
      </c>
      <c r="B172" s="510"/>
      <c r="C172" s="510"/>
      <c r="F172" s="487" t="str">
        <f>'Fun Patches'!C13</f>
        <v>&lt;List Patch Here&gt;</v>
      </c>
      <c r="G172" s="488"/>
      <c r="H172" s="288" t="str">
        <f>IF('Fun Patches'!R13="A","A"," ")</f>
        <v xml:space="preserve"> </v>
      </c>
      <c r="J172" s="487" t="str">
        <f>'Fun Patches'!C32</f>
        <v>&lt;List Patch Here&gt;</v>
      </c>
      <c r="K172" s="488"/>
      <c r="L172" s="288" t="str">
        <f>IF('Fun Patches'!R32="A","A"," ")</f>
        <v xml:space="preserve"> </v>
      </c>
      <c r="N172" s="487" t="str">
        <f>'Fun Patches'!C51</f>
        <v>&lt;List Patch Here&gt;</v>
      </c>
      <c r="O172" s="488"/>
      <c r="P172" s="288" t="str">
        <f>IF('Fun Patches'!R51="A","A"," ")</f>
        <v xml:space="preserve"> </v>
      </c>
    </row>
    <row r="173" spans="1:19" x14ac:dyDescent="0.2">
      <c r="A173" s="500" t="s">
        <v>82</v>
      </c>
      <c r="B173" s="501"/>
      <c r="C173" s="502"/>
      <c r="F173" s="487" t="str">
        <f>'Fun Patches'!C14</f>
        <v>&lt;List Patch Here&gt;</v>
      </c>
      <c r="G173" s="488"/>
      <c r="H173" s="288" t="str">
        <f>IF('Fun Patches'!R14="A","A"," ")</f>
        <v xml:space="preserve"> </v>
      </c>
      <c r="J173" s="487" t="str">
        <f>'Fun Patches'!C33</f>
        <v>&lt;List Patch Here&gt;</v>
      </c>
      <c r="K173" s="488"/>
      <c r="L173" s="288" t="str">
        <f>IF('Fun Patches'!R33="A","A"," ")</f>
        <v xml:space="preserve"> </v>
      </c>
      <c r="N173" s="487" t="str">
        <f>'Fun Patches'!C52</f>
        <v>&lt;List Patch Here&gt;</v>
      </c>
      <c r="O173" s="488"/>
      <c r="P173" s="288" t="str">
        <f>IF('Fun Patches'!R52="A","A"," ")</f>
        <v xml:space="preserve"> </v>
      </c>
    </row>
    <row r="174" spans="1:19" x14ac:dyDescent="0.2">
      <c r="A174" s="500" t="s">
        <v>83</v>
      </c>
      <c r="B174" s="501"/>
      <c r="C174" s="502"/>
      <c r="F174" s="487" t="str">
        <f>'Fun Patches'!C15</f>
        <v>&lt;List Patch Here&gt;</v>
      </c>
      <c r="G174" s="488"/>
      <c r="H174" s="288" t="str">
        <f>IF('Fun Patches'!R15="A","A"," ")</f>
        <v xml:space="preserve"> </v>
      </c>
      <c r="J174" s="487" t="str">
        <f>'Fun Patches'!C34</f>
        <v>&lt;List Patch Here&gt;</v>
      </c>
      <c r="K174" s="488"/>
      <c r="L174" s="288" t="str">
        <f>IF('Fun Patches'!R34="A","A"," ")</f>
        <v xml:space="preserve"> </v>
      </c>
      <c r="N174" s="487" t="str">
        <f>'Fun Patches'!C53</f>
        <v>&lt;List Patch Here&gt;</v>
      </c>
      <c r="O174" s="488"/>
      <c r="P174" s="288" t="str">
        <f>IF('Fun Patches'!R53="A","A"," ")</f>
        <v xml:space="preserve"> </v>
      </c>
    </row>
    <row r="175" spans="1:19" x14ac:dyDescent="0.2">
      <c r="A175" s="497" t="s">
        <v>84</v>
      </c>
      <c r="B175" s="498"/>
      <c r="C175" s="499"/>
      <c r="F175" s="487" t="str">
        <f>'Fun Patches'!C16</f>
        <v>&lt;List Patch Here&gt;</v>
      </c>
      <c r="G175" s="488"/>
      <c r="H175" s="288" t="str">
        <f>IF('Fun Patches'!R16="A","A"," ")</f>
        <v xml:space="preserve"> </v>
      </c>
      <c r="J175" s="487" t="str">
        <f>'Fun Patches'!C35</f>
        <v>&lt;List Patch Here&gt;</v>
      </c>
      <c r="K175" s="488"/>
      <c r="L175" s="288" t="str">
        <f>IF('Fun Patches'!R35="A","A"," ")</f>
        <v xml:space="preserve"> </v>
      </c>
      <c r="N175" s="487" t="str">
        <f>'Fun Patches'!C54</f>
        <v>&lt;List Patch Here&gt;</v>
      </c>
      <c r="O175" s="488"/>
      <c r="P175" s="288" t="str">
        <f>IF('Fun Patches'!R54="A","A"," ")</f>
        <v xml:space="preserve"> </v>
      </c>
    </row>
    <row r="176" spans="1:19" x14ac:dyDescent="0.2">
      <c r="F176" s="495" t="str">
        <f>'Fun Patches'!C17</f>
        <v>&lt;List Patch Here&gt;</v>
      </c>
      <c r="G176" s="496"/>
      <c r="H176" s="281" t="str">
        <f>IF('Fun Patches'!R17="A","A"," ")</f>
        <v xml:space="preserve"> </v>
      </c>
      <c r="J176" s="487" t="str">
        <f>'Fun Patches'!C36</f>
        <v>&lt;List Patch Here&gt;</v>
      </c>
      <c r="K176" s="488"/>
      <c r="L176" s="288" t="str">
        <f>IF('Fun Patches'!R36="A","A"," ")</f>
        <v xml:space="preserve"> </v>
      </c>
    </row>
    <row r="177" spans="6:12" x14ac:dyDescent="0.2">
      <c r="F177" s="487" t="str">
        <f>'Fun Patches'!C18</f>
        <v>&lt;List Patch Here&gt;</v>
      </c>
      <c r="G177" s="488"/>
      <c r="H177" s="288" t="str">
        <f>IF('Fun Patches'!R18="A","A"," ")</f>
        <v xml:space="preserve"> </v>
      </c>
      <c r="J177" s="487" t="str">
        <f>'Fun Patches'!C37</f>
        <v>&lt;List Patch Here&gt;</v>
      </c>
      <c r="K177" s="488"/>
      <c r="L177" s="288" t="str">
        <f>IF('Fun Patches'!R37="A","A"," ")</f>
        <v xml:space="preserve"> </v>
      </c>
    </row>
    <row r="178" spans="6:12" x14ac:dyDescent="0.2">
      <c r="F178" s="487" t="str">
        <f>'Fun Patches'!C19</f>
        <v>&lt;List Patch Here&gt;</v>
      </c>
      <c r="G178" s="488"/>
      <c r="H178" s="288" t="str">
        <f>IF('Fun Patches'!R19="A","A"," ")</f>
        <v xml:space="preserve"> </v>
      </c>
      <c r="J178" s="487" t="str">
        <f>'Fun Patches'!C38</f>
        <v>&lt;List Patch Here&gt;</v>
      </c>
      <c r="K178" s="488"/>
      <c r="L178" s="288" t="str">
        <f>IF('Fun Patches'!R38="A","A"," ")</f>
        <v xml:space="preserve"> </v>
      </c>
    </row>
    <row r="179" spans="6:12" x14ac:dyDescent="0.2">
      <c r="F179" s="487" t="str">
        <f>'Fun Patches'!C20</f>
        <v>&lt;List Patch Here&gt;</v>
      </c>
      <c r="G179" s="488"/>
      <c r="H179" s="288" t="str">
        <f>IF('Fun Patches'!R20="A","A"," ")</f>
        <v xml:space="preserve"> </v>
      </c>
      <c r="J179" s="487" t="str">
        <f>'Fun Patches'!C39</f>
        <v>&lt;List Patch Here&gt;</v>
      </c>
      <c r="K179" s="488"/>
      <c r="L179" s="288" t="str">
        <f>IF('Fun Patches'!R39="A","A"," ")</f>
        <v xml:space="preserve"> </v>
      </c>
    </row>
    <row r="180" spans="6:12" x14ac:dyDescent="0.2">
      <c r="F180" s="487" t="str">
        <f>'Fun Patches'!C21</f>
        <v>&lt;List Patch Here&gt;</v>
      </c>
      <c r="G180" s="488"/>
      <c r="H180" s="288" t="str">
        <f>IF('Fun Patches'!R21="A","A"," ")</f>
        <v xml:space="preserve"> </v>
      </c>
      <c r="J180" s="487" t="str">
        <f>'Fun Patches'!C40</f>
        <v>&lt;List Patch Here&gt;</v>
      </c>
      <c r="K180" s="488"/>
      <c r="L180" s="288" t="str">
        <f>IF('Fun Patches'!R40="A","A"," ")</f>
        <v xml:space="preserve"> </v>
      </c>
    </row>
    <row r="181" spans="6:12" x14ac:dyDescent="0.2">
      <c r="F181" s="487" t="str">
        <f>'Fun Patches'!C22</f>
        <v>&lt;List Patch Here&gt;</v>
      </c>
      <c r="G181" s="488"/>
      <c r="H181" s="288" t="str">
        <f>IF('Fun Patches'!R22="A","A"," ")</f>
        <v xml:space="preserve"> </v>
      </c>
      <c r="J181" s="487" t="str">
        <f>'Fun Patches'!C41</f>
        <v>&lt;List Patch Here&gt;</v>
      </c>
      <c r="K181" s="488"/>
      <c r="L181" s="288" t="str">
        <f>IF('Fun Patches'!R41="A","A"," ")</f>
        <v xml:space="preserve"> </v>
      </c>
    </row>
    <row r="182" spans="6:12" x14ac:dyDescent="0.2">
      <c r="F182" s="487" t="str">
        <f>'Fun Patches'!C23</f>
        <v>&lt;List Patch Here&gt;</v>
      </c>
      <c r="G182" s="488"/>
      <c r="H182" s="288" t="str">
        <f>IF('Fun Patches'!R23="A","A"," ")</f>
        <v xml:space="preserve"> </v>
      </c>
      <c r="J182" s="487" t="str">
        <f>'Fun Patches'!C42</f>
        <v>&lt;List Patch Here&gt;</v>
      </c>
      <c r="K182" s="488"/>
      <c r="L182" s="288" t="str">
        <f>IF('Fun Patches'!R42="A","A"," ")</f>
        <v xml:space="preserve"> </v>
      </c>
    </row>
    <row r="199" spans="4:11" x14ac:dyDescent="0.2">
      <c r="D199" s="217"/>
    </row>
    <row r="207" spans="4:11" x14ac:dyDescent="0.2">
      <c r="E207" s="485"/>
      <c r="F207" s="486"/>
      <c r="G207" s="486"/>
      <c r="I207" s="485"/>
      <c r="J207" s="486"/>
      <c r="K207" s="486"/>
    </row>
    <row r="302" spans="1:3" x14ac:dyDescent="0.2">
      <c r="A302" s="493"/>
      <c r="B302" s="493"/>
      <c r="C302" s="493"/>
    </row>
    <row r="303" spans="1:3" x14ac:dyDescent="0.2">
      <c r="A303" s="494"/>
      <c r="B303" s="494"/>
      <c r="C303" s="494"/>
    </row>
    <row r="304" spans="1:3" x14ac:dyDescent="0.2">
      <c r="A304" s="101"/>
      <c r="B304" s="124"/>
      <c r="C304" s="277"/>
    </row>
    <row r="305" spans="1:3" x14ac:dyDescent="0.2">
      <c r="A305" s="491"/>
      <c r="B305" s="492"/>
      <c r="C305" s="492"/>
    </row>
    <row r="306" spans="1:3" x14ac:dyDescent="0.2">
      <c r="A306" s="492"/>
      <c r="B306" s="492"/>
      <c r="C306" s="492"/>
    </row>
    <row r="359" spans="1:3" x14ac:dyDescent="0.2">
      <c r="A359" s="345"/>
      <c r="B359" s="345"/>
      <c r="C359" s="345"/>
    </row>
    <row r="362" spans="1:3" x14ac:dyDescent="0.2">
      <c r="A362" s="345"/>
      <c r="B362" s="345"/>
      <c r="C362" s="345"/>
    </row>
    <row r="363" spans="1:3" x14ac:dyDescent="0.2">
      <c r="A363" s="345"/>
      <c r="B363" s="345"/>
      <c r="C363" s="345"/>
    </row>
    <row r="364" spans="1:3" x14ac:dyDescent="0.2">
      <c r="A364" s="345"/>
      <c r="B364" s="345"/>
      <c r="C364" s="345"/>
    </row>
    <row r="365" spans="1:3" x14ac:dyDescent="0.2">
      <c r="A365" s="345"/>
      <c r="B365" s="345"/>
      <c r="C365" s="345"/>
    </row>
    <row r="366" spans="1:3" x14ac:dyDescent="0.2">
      <c r="A366" s="345"/>
      <c r="B366" s="345"/>
      <c r="C366" s="345"/>
    </row>
  </sheetData>
  <sheetProtection algorithmName="SHA-512" hashValue="F25Hh/2GCyGvmHGIzcrMNzqrMkreCIU4Ub6prvhBgwsDp7IPrwanL9U2kEDhovEUfl7p24Q7cKSeMWUyrkNAQQ==" saltValue="RZCmStbTCcFmQ2pOECkPPA==" spinCount="100000" sheet="1" objects="1" scenarios="1" selectLockedCells="1" selectUnlockedCells="1"/>
  <mergeCells count="163">
    <mergeCell ref="I207:K207"/>
    <mergeCell ref="A302:C303"/>
    <mergeCell ref="A305:C306"/>
    <mergeCell ref="A149:C149"/>
    <mergeCell ref="A172:C172"/>
    <mergeCell ref="A173:C173"/>
    <mergeCell ref="A174:C174"/>
    <mergeCell ref="A175:C175"/>
    <mergeCell ref="E207:G207"/>
    <mergeCell ref="J181:K181"/>
    <mergeCell ref="F169:G169"/>
    <mergeCell ref="J182:K182"/>
    <mergeCell ref="F170:G170"/>
    <mergeCell ref="F180:G180"/>
    <mergeCell ref="F181:G181"/>
    <mergeCell ref="F182:G182"/>
    <mergeCell ref="J180:K180"/>
    <mergeCell ref="F163:H163"/>
    <mergeCell ref="F172:G172"/>
    <mergeCell ref="F173:G173"/>
    <mergeCell ref="F168:G168"/>
    <mergeCell ref="J169:K169"/>
    <mergeCell ref="J170:K170"/>
    <mergeCell ref="J171:K171"/>
    <mergeCell ref="N171:O171"/>
    <mergeCell ref="F178:G178"/>
    <mergeCell ref="N172:O172"/>
    <mergeCell ref="F179:G179"/>
    <mergeCell ref="N173:O173"/>
    <mergeCell ref="F174:G174"/>
    <mergeCell ref="N168:O168"/>
    <mergeCell ref="F175:G175"/>
    <mergeCell ref="N169:O169"/>
    <mergeCell ref="F176:G176"/>
    <mergeCell ref="N170:O170"/>
    <mergeCell ref="N174:O174"/>
    <mergeCell ref="N175:O175"/>
    <mergeCell ref="J179:K179"/>
    <mergeCell ref="J173:K173"/>
    <mergeCell ref="J174:K174"/>
    <mergeCell ref="J175:K175"/>
    <mergeCell ref="J176:K176"/>
    <mergeCell ref="J177:K177"/>
    <mergeCell ref="F171:G171"/>
    <mergeCell ref="J172:K172"/>
    <mergeCell ref="J163:L163"/>
    <mergeCell ref="J164:K164"/>
    <mergeCell ref="J165:K165"/>
    <mergeCell ref="F165:G165"/>
    <mergeCell ref="J178:K178"/>
    <mergeCell ref="F166:G166"/>
    <mergeCell ref="J166:K166"/>
    <mergeCell ref="A85:B85"/>
    <mergeCell ref="F177:G177"/>
    <mergeCell ref="F167:G167"/>
    <mergeCell ref="F164:G164"/>
    <mergeCell ref="Q107:R107"/>
    <mergeCell ref="A89:C89"/>
    <mergeCell ref="B90:C90"/>
    <mergeCell ref="Q113:R113"/>
    <mergeCell ref="N163:P163"/>
    <mergeCell ref="J167:K167"/>
    <mergeCell ref="J168:K168"/>
    <mergeCell ref="N165:O165"/>
    <mergeCell ref="N166:O166"/>
    <mergeCell ref="N167:O167"/>
    <mergeCell ref="A142:C142"/>
    <mergeCell ref="A143:B143"/>
    <mergeCell ref="A144:B144"/>
    <mergeCell ref="A145:B145"/>
    <mergeCell ref="A146:B146"/>
    <mergeCell ref="A147:B147"/>
    <mergeCell ref="A140:C140"/>
    <mergeCell ref="E140:G140"/>
    <mergeCell ref="I140:K140"/>
    <mergeCell ref="M140:O140"/>
    <mergeCell ref="Q140:S140"/>
    <mergeCell ref="Q104:R104"/>
    <mergeCell ref="N164:O164"/>
    <mergeCell ref="Q105:R105"/>
    <mergeCell ref="A84:B84"/>
    <mergeCell ref="Q106:R106"/>
    <mergeCell ref="A79:B79"/>
    <mergeCell ref="Q101:R101"/>
    <mergeCell ref="A80:C80"/>
    <mergeCell ref="I92:K92"/>
    <mergeCell ref="Q102:R102"/>
    <mergeCell ref="A81:B81"/>
    <mergeCell ref="Q103:R103"/>
    <mergeCell ref="Q98:R98"/>
    <mergeCell ref="Q99:R99"/>
    <mergeCell ref="A78:B78"/>
    <mergeCell ref="Q100:R100"/>
    <mergeCell ref="A73:B73"/>
    <mergeCell ref="Q95:R95"/>
    <mergeCell ref="A74:B74"/>
    <mergeCell ref="Q96:R96"/>
    <mergeCell ref="A75:B75"/>
    <mergeCell ref="Q97:R97"/>
    <mergeCell ref="A82:B82"/>
    <mergeCell ref="Q92:S92"/>
    <mergeCell ref="A83:C83"/>
    <mergeCell ref="E71:G71"/>
    <mergeCell ref="I71:K71"/>
    <mergeCell ref="M71:O71"/>
    <mergeCell ref="Q93:R93"/>
    <mergeCell ref="A72:C72"/>
    <mergeCell ref="Q94:R94"/>
    <mergeCell ref="M53:O53"/>
    <mergeCell ref="I57:K57"/>
    <mergeCell ref="E61:G61"/>
    <mergeCell ref="A65:C65"/>
    <mergeCell ref="A70:C70"/>
    <mergeCell ref="E70:G70"/>
    <mergeCell ref="I70:K70"/>
    <mergeCell ref="M70:O70"/>
    <mergeCell ref="Q71:S71"/>
    <mergeCell ref="Q70:S70"/>
    <mergeCell ref="A86:C86"/>
    <mergeCell ref="A87:B87"/>
    <mergeCell ref="A76:B76"/>
    <mergeCell ref="M92:O92"/>
    <mergeCell ref="A77:B77"/>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T1:U6"/>
    <mergeCell ref="E2:G2"/>
    <mergeCell ref="I2:K2"/>
    <mergeCell ref="M2:O2"/>
    <mergeCell ref="Q2:S2"/>
    <mergeCell ref="M11:O11"/>
    <mergeCell ref="A12:B12"/>
    <mergeCell ref="A3:B3"/>
    <mergeCell ref="A4:C4"/>
    <mergeCell ref="A5:B5"/>
    <mergeCell ref="A6:B6"/>
    <mergeCell ref="A7:B7"/>
    <mergeCell ref="Q7:S7"/>
    <mergeCell ref="A1:C1"/>
    <mergeCell ref="E1:G1"/>
    <mergeCell ref="I1:K1"/>
    <mergeCell ref="M1:O1"/>
    <mergeCell ref="Q1:S1"/>
  </mergeCells>
  <pageMargins left="0.75" right="0.75" top="0.4" bottom="0.2" header="0.2" footer="0.2"/>
  <pageSetup scale="64" fitToHeight="0" orientation="landscape" horizontalDpi="300" verticalDpi="300" r:id="rId1"/>
  <headerFooter alignWithMargins="0">
    <oddHeader>&amp;C&amp;"Arial,Bold"&amp;12BrownieTrax - &amp;10&amp;D</oddHeader>
  </headerFooter>
  <rowBreaks count="2" manualBreakCount="2">
    <brk id="69" max="18" man="1"/>
    <brk id="139" max="1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22</vt:i4>
      </vt:variant>
    </vt:vector>
  </HeadingPairs>
  <TitlesOfParts>
    <vt:vector size="50" baseType="lpstr">
      <vt:lpstr>Instructions</vt:lpstr>
      <vt:lpstr>Parent Contact Info</vt:lpstr>
      <vt:lpstr>Registration</vt:lpstr>
      <vt:lpstr>Dues</vt:lpstr>
      <vt:lpstr>Attendance</vt:lpstr>
      <vt:lpstr>Badges</vt:lpstr>
      <vt:lpstr>Journey Awards</vt:lpstr>
      <vt:lpstr>Council Own</vt:lpstr>
      <vt:lpstr>Bridging</vt:lpstr>
      <vt:lpstr>Age-Level</vt:lpstr>
      <vt:lpstr>Fun Patches</vt:lpstr>
      <vt:lpstr>Summary</vt:lpstr>
      <vt:lpstr>Order</vt:lpstr>
      <vt:lpstr>Brownie 1</vt:lpstr>
      <vt:lpstr>Brownie 2</vt:lpstr>
      <vt:lpstr>Brownie 3</vt:lpstr>
      <vt:lpstr>Brownie 4</vt:lpstr>
      <vt:lpstr>Brownie 5</vt:lpstr>
      <vt:lpstr>Brownie 6</vt:lpstr>
      <vt:lpstr>Brownie 7</vt:lpstr>
      <vt:lpstr>Brownie 8</vt:lpstr>
      <vt:lpstr>Brownie 9</vt:lpstr>
      <vt:lpstr>Brownie 10</vt:lpstr>
      <vt:lpstr>Brownie 11</vt:lpstr>
      <vt:lpstr>Brownie 12</vt:lpstr>
      <vt:lpstr>Brownie 13</vt:lpstr>
      <vt:lpstr>Brownie 14</vt:lpstr>
      <vt:lpstr>Brownie 15</vt:lpstr>
      <vt:lpstr>'Brownie 1'!Print_Area</vt:lpstr>
      <vt:lpstr>'Brownie 10'!Print_Area</vt:lpstr>
      <vt:lpstr>'Brownie 11'!Print_Area</vt:lpstr>
      <vt:lpstr>'Brownie 12'!Print_Area</vt:lpstr>
      <vt:lpstr>'Brownie 13'!Print_Area</vt:lpstr>
      <vt:lpstr>'Brownie 14'!Print_Area</vt:lpstr>
      <vt:lpstr>'Brownie 15'!Print_Area</vt:lpstr>
      <vt:lpstr>'Brownie 2'!Print_Area</vt:lpstr>
      <vt:lpstr>'Brownie 3'!Print_Area</vt:lpstr>
      <vt:lpstr>'Brownie 4'!Print_Area</vt:lpstr>
      <vt:lpstr>'Brownie 5'!Print_Area</vt:lpstr>
      <vt:lpstr>'Brownie 6'!Print_Area</vt:lpstr>
      <vt:lpstr>'Brownie 7'!Print_Area</vt:lpstr>
      <vt:lpstr>'Brownie 8'!Print_Area</vt:lpstr>
      <vt:lpstr>'Brownie 9'!Print_Area</vt:lpstr>
      <vt:lpstr>'Council Own'!Print_Area</vt:lpstr>
      <vt:lpstr>Instructions!Print_Area</vt:lpstr>
      <vt:lpstr>Registration!Print_Area</vt:lpstr>
      <vt:lpstr>Attendance!Print_Titles</vt:lpstr>
      <vt:lpstr>'Council Own'!Print_Titles</vt:lpstr>
      <vt:lpstr>'Journey Awards'!Print_Titles</vt:lpstr>
      <vt:lpstr>Registration!Print_Titles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Audra Edmunds</dc:creator>
  <cp:lastModifiedBy>Eck, Matt</cp:lastModifiedBy>
  <cp:lastPrinted>2015-07-04T05:25:20Z</cp:lastPrinted>
  <dcterms:created xsi:type="dcterms:W3CDTF">2008-11-10T16:37:13Z</dcterms:created>
  <dcterms:modified xsi:type="dcterms:W3CDTF">2015-11-03T16:54:12Z</dcterms:modified>
</cp:coreProperties>
</file>